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ostrikova\Desktop\"/>
    </mc:Choice>
  </mc:AlternateContent>
  <xr:revisionPtr revIDLastSave="0" documentId="8_{191B2FBB-B13E-4FE7-858C-D5D69BCE29AD}" xr6:coauthVersionLast="47" xr6:coauthVersionMax="47" xr10:uidLastSave="{00000000-0000-0000-0000-000000000000}"/>
  <bookViews>
    <workbookView xWindow="-110" yWindow="-110" windowWidth="19420" windowHeight="10420" tabRatio="807" xr2:uid="{635E1860-974C-4006-B4E0-FEDD60518623}"/>
  </bookViews>
  <sheets>
    <sheet name="PL" sheetId="5" r:id="rId1"/>
    <sheet name="BS" sheetId="7" r:id="rId2"/>
    <sheet name="CFS" sheetId="8" r:id="rId3"/>
    <sheet name="Фин-ые и опер-ые показатели" sheetId="9" r:id="rId4"/>
  </sheets>
  <externalReferences>
    <externalReference r:id="rId5"/>
  </externalReferences>
  <definedNames>
    <definedName name="_Acc107189" localSheetId="1">[1]Datas!$A$1249:$IV$1249</definedName>
    <definedName name="_Acc107189" localSheetId="2">[1]Datas!$A$1249:$IV$1249</definedName>
    <definedName name="_Acc109599" localSheetId="1">[1]Datas!$A$1293:$IV$1293</definedName>
    <definedName name="_Acc109599" localSheetId="2">[1]Datas!$A$1293:$IV$1293</definedName>
    <definedName name="_Acc111599" localSheetId="1">[1]Datas!$A$1322:$IV$1322</definedName>
    <definedName name="_Acc111599" localSheetId="2">[1]Datas!$A$1322:$IV$1322</definedName>
    <definedName name="_Acc113599" localSheetId="1">[1]Datas!$A$1352:$IV$1352</definedName>
    <definedName name="_Acc113599" localSheetId="2">[1]Datas!$A$1352:$IV$1352</definedName>
    <definedName name="_Acc114599" localSheetId="1">[1]Datas!$A$1379:$IV$1379</definedName>
    <definedName name="_Acc114599" localSheetId="2">[1]Datas!$A$1379:$IV$1379</definedName>
    <definedName name="_Acc120599" localSheetId="1">[1]Datas!$A$1536:$IV$1536</definedName>
    <definedName name="_Acc120599" localSheetId="2">[1]Datas!$A$1536:$IV$1536</definedName>
    <definedName name="_Acc121599" localSheetId="1">[1]Datas!$A$1566:$IV$1566</definedName>
    <definedName name="_Acc121599" localSheetId="2">[1]Datas!$A$1566:$IV$1566</definedName>
    <definedName name="_Acc124599" localSheetId="1">[1]Datas!$A$1647:$IV$1647</definedName>
    <definedName name="_Acc124599" localSheetId="2">[1]Datas!$A$1647:$IV$1647</definedName>
    <definedName name="_Acc133599" localSheetId="1">[1]Datas!$A$1715:$IV$1715</definedName>
    <definedName name="_Acc133599" localSheetId="2">[1]Datas!$A$1715:$IV$1715</definedName>
    <definedName name="_Acc139599" localSheetId="1">[1]Datas!$A$1737:$IV$1737</definedName>
    <definedName name="_Acc139599" localSheetId="2">[1]Datas!$A$1737:$IV$1737</definedName>
    <definedName name="_Acc140599" localSheetId="1">[1]Datas!$A$1742:$IV$1742</definedName>
    <definedName name="_Acc140599" localSheetId="2">[1]Datas!$A$1742:$IV$1742</definedName>
    <definedName name="_Acc143050" localSheetId="1">[1]Datas!$A$1765:$IV$1765</definedName>
    <definedName name="_Acc143050" localSheetId="2">[1]Datas!$A$1765:$IV$1765</definedName>
    <definedName name="_Acc143100" localSheetId="1">[1]Datas!$A$1766:$IV$1766</definedName>
    <definedName name="_Acc143100" localSheetId="2">[1]Datas!$A$1766:$IV$1766</definedName>
    <definedName name="_Acc144160" localSheetId="1">[1]Datas!$A$1776:$IV$1776</definedName>
    <definedName name="_Acc144160" localSheetId="2">[1]Datas!$A$1776:$IV$1776</definedName>
    <definedName name="_Acc144599" localSheetId="1">[1]Datas!$A$1781:$IV$1781</definedName>
    <definedName name="_Acc144599" localSheetId="2">[1]Datas!$A$1781:$IV$1781</definedName>
    <definedName name="_Acc148599" localSheetId="1">[1]Datas!$A$1806:$IV$1806</definedName>
    <definedName name="_Acc148599" localSheetId="2">[1]Datas!$A$1806:$IV$1806</definedName>
    <definedName name="_Acc152599" localSheetId="1">[1]Datas!$A$1829:$IV$1829</definedName>
    <definedName name="_Acc152599" localSheetId="2">[1]Datas!$A$1829:$IV$1829</definedName>
    <definedName name="_Acc157700" localSheetId="1">[1]Datas!$A$1865:$IV$1865</definedName>
    <definedName name="_Acc157700" localSheetId="2">[1]Datas!$A$1865:$IV$1865</definedName>
    <definedName name="_Acc157800" localSheetId="1">[1]Datas!$A$1866:$IV$1866</definedName>
    <definedName name="_Acc157800" localSheetId="2">[1]Datas!$A$1866:$IV$1866</definedName>
    <definedName name="_Acc162599" localSheetId="1">[1]Datas!$A$1890:$IV$1890</definedName>
    <definedName name="_Acc162599" localSheetId="2">[1]Datas!$A$1890:$IV$1890</definedName>
    <definedName name="_Acc164599" localSheetId="1">[1]Datas!$A$1894:$IV$1894</definedName>
    <definedName name="_Acc164599" localSheetId="2">[1]Datas!$A$1894:$IV$1894</definedName>
    <definedName name="_Acc165599" localSheetId="1">[1]Datas!$A$1917:$IV$1917</definedName>
    <definedName name="_Acc165599" localSheetId="2">[1]Datas!$A$1917:$IV$1917</definedName>
    <definedName name="_Acc171599" localSheetId="1">[1]Datas!$A$1985:$IV$1985</definedName>
    <definedName name="_Acc171599" localSheetId="2">[1]Datas!$A$1985:$IV$1985</definedName>
    <definedName name="_Acc176599" localSheetId="1">[1]Datas!$A$2005:$IV$2005</definedName>
    <definedName name="_Acc176599" localSheetId="2">[1]Datas!$A$2005:$IV$2005</definedName>
    <definedName name="_Acc177599" localSheetId="1">[1]Datas!$A$2010:$IV$2010</definedName>
    <definedName name="_Acc177599" localSheetId="2">[1]Datas!$A$2010:$IV$2010</definedName>
    <definedName name="_Acc180300" localSheetId="1">[1]Datas!$A$2016:$IV$2016</definedName>
    <definedName name="_Acc180300" localSheetId="2">[1]Datas!$A$2016:$IV$2016</definedName>
    <definedName name="_Acc181599" localSheetId="1">[1]Datas!$A$2019:$IV$2019</definedName>
    <definedName name="_Acc181599" localSheetId="2">[1]Datas!$A$2019:$IV$2019</definedName>
    <definedName name="_Acc186599" localSheetId="1">[1]Datas!$A$2028:$IV$2028</definedName>
    <definedName name="_Acc186599" localSheetId="2">[1]Datas!$A$2028:$IV$2028</definedName>
    <definedName name="_Acc200599" localSheetId="1">[1]Datas!$A$2046:$IV$2046</definedName>
    <definedName name="_Acc200599" localSheetId="2">[1]Datas!$A$2046:$IV$2046</definedName>
    <definedName name="_Acc201599" localSheetId="1">[1]Datas!$A$2065:$IV$2065</definedName>
    <definedName name="_Acc201599" localSheetId="2">[1]Datas!$A$2065:$IV$2065</definedName>
    <definedName name="_Acc203599" localSheetId="1">[1]Datas!$A$2075:$IV$2075</definedName>
    <definedName name="_Acc203599" localSheetId="2">[1]Datas!$A$2075:$IV$2075</definedName>
    <definedName name="_Acc212159" localSheetId="1">[1]Datas!$A$2156:$IV$2156</definedName>
    <definedName name="_Acc212159" localSheetId="2">[1]Datas!$A$2156:$IV$2156</definedName>
    <definedName name="_Acc231599" localSheetId="1">[1]Datas!$A$2372:$IV$2372</definedName>
    <definedName name="_Acc231599" localSheetId="2">[1]Datas!$A$2372:$IV$2372</definedName>
    <definedName name="_Acc236599" localSheetId="1">[1]Datas!$A$2406:$IV$2406</definedName>
    <definedName name="_Acc236599" localSheetId="2">[1]Datas!$A$2406:$IV$2406</definedName>
    <definedName name="_Acc239599" localSheetId="1">[1]Datas!$A$2426:$IV$2426</definedName>
    <definedName name="_Acc239599" localSheetId="2">[1]Datas!$A$2426:$IV$2426</definedName>
    <definedName name="_Acc240959" localSheetId="1">[1]Datas!$A$2438:$IV$2438</definedName>
    <definedName name="_Acc240959" localSheetId="2">[1]Datas!$A$2438:$IV$2438</definedName>
    <definedName name="_Acc244599" localSheetId="1">[1]Datas!$A$2475:$IV$2475</definedName>
    <definedName name="_Acc244599" localSheetId="2">[1]Datas!$A$2475:$IV$2475</definedName>
    <definedName name="_Acc255599" localSheetId="1">[1]Datas!$A$2573:$IV$2573</definedName>
    <definedName name="_Acc255599" localSheetId="2">[1]Datas!$A$2573:$IV$2573</definedName>
    <definedName name="_Acc257250" localSheetId="1">[1]Datas!$A$2584:$IV$2584</definedName>
    <definedName name="_Acc257250" localSheetId="2">[1]Datas!$A$2584:$IV$2584</definedName>
    <definedName name="_Acc261599" localSheetId="1">[1]Datas!$A$2616:$IV$2616</definedName>
    <definedName name="_Acc261599" localSheetId="2">[1]Datas!$A$2616:$IV$2616</definedName>
    <definedName name="_Acc265599" localSheetId="1">[1]Datas!$A$2637:$IV$2637</definedName>
    <definedName name="_Acc265599" localSheetId="2">[1]Datas!$A$2637:$IV$2637</definedName>
    <definedName name="_Acc267959" localSheetId="1">[1]Datas!$A$2646:$IV$2646</definedName>
    <definedName name="_Acc267959" localSheetId="2">[1]Datas!$A$2646:$IV$2646</definedName>
    <definedName name="_Acc270859" localSheetId="1">[1]Datas!$A$2681:$IV$2681</definedName>
    <definedName name="_Acc270859" localSheetId="2">[1]Datas!$A$2681:$IV$2681</definedName>
    <definedName name="_Acc271959" localSheetId="1">[1]Datas!$A$2701:$IV$2701</definedName>
    <definedName name="_Acc271959" localSheetId="2">[1]Datas!$A$2701:$IV$2701</definedName>
    <definedName name="_Acc273599" localSheetId="1">[1]Datas!$A$2706:$IV$2706</definedName>
    <definedName name="_Acc273599" localSheetId="2">[1]Datas!$A$2706:$IV$2706</definedName>
    <definedName name="_Acc285599" localSheetId="1">[1]Datas!$A$2799:$IV$2799</definedName>
    <definedName name="_Acc285599" localSheetId="2">[1]Datas!$A$2799:$IV$2799</definedName>
    <definedName name="_Acc298599" localSheetId="1">[1]Datas!$A$2829:$IV$2829</definedName>
    <definedName name="_Acc298599" localSheetId="2">[1]Datas!$A$2829:$IV$2829</definedName>
    <definedName name="_Acc355599" localSheetId="1">[1]Datas!$A$62:$IV$62</definedName>
    <definedName name="_Acc355599" localSheetId="2">[1]Datas!$A$62:$IV$62</definedName>
    <definedName name="_Acc420599" localSheetId="1">[1]Datas!$A$198:$IV$198</definedName>
    <definedName name="_Acc420599" localSheetId="2">[1]Datas!$A$198:$IV$198</definedName>
    <definedName name="_Acc504000" localSheetId="1">[1]Datas!$A$223:$IV$223</definedName>
    <definedName name="_Acc504000" localSheetId="2">[1]Datas!$A$223:$IV$223</definedName>
    <definedName name="_Acc504100" localSheetId="1">[1]Datas!$A$224:$IV$224</definedName>
    <definedName name="_Acc504100" localSheetId="2">[1]Datas!$A$224:$IV$224</definedName>
    <definedName name="_Acc504959" localSheetId="1">[1]Datas!$A$226:$IV$226</definedName>
    <definedName name="_Acc504959" localSheetId="2">[1]Datas!$A$226:$IV$226</definedName>
    <definedName name="_Acc520599" localSheetId="1">[1]Datas!$A$289:$IV$289</definedName>
    <definedName name="_Acc520599" localSheetId="2">[1]Datas!$A$289:$IV$289</definedName>
    <definedName name="_Acc565599" localSheetId="1">[1]Datas!$A$383:$IV$383</definedName>
    <definedName name="_Acc565599" localSheetId="2">[1]Datas!$A$383:$IV$383</definedName>
    <definedName name="_Acc609120" localSheetId="1">[1]Datas!$A$447:$IV$447</definedName>
    <definedName name="_Acc609120" localSheetId="2">[1]Datas!$A$447:$IV$447</definedName>
    <definedName name="_Acc615599" localSheetId="1">[1]Datas!$A$514:$IV$514</definedName>
    <definedName name="_Acc615599" localSheetId="2">[1]Datas!$A$514:$IV$514</definedName>
    <definedName name="_Acc711100" localSheetId="1">[1]Datas!$A$607:$IV$607</definedName>
    <definedName name="_Acc711100" localSheetId="2">[1]Datas!$A$607:$IV$607</definedName>
    <definedName name="_Acc712959" localSheetId="1">[1]Datas!$A$617:$IV$617</definedName>
    <definedName name="_Acc712959" localSheetId="2">[1]Datas!$A$617:$IV$617</definedName>
    <definedName name="_Acc715599" localSheetId="1">[1]Datas!$A$618:$IV$618</definedName>
    <definedName name="_Acc715599" localSheetId="2">[1]Datas!$A$618:$IV$618</definedName>
    <definedName name="_Acc851959" localSheetId="1">[1]Datas!$A$639:$IV$639</definedName>
    <definedName name="_Acc851959" localSheetId="2">[1]Datas!$A$639:$IV$639</definedName>
    <definedName name="_Acc865599" localSheetId="1">[1]Datas!$A$784:$IV$784</definedName>
    <definedName name="_Acc865599" localSheetId="2">[1]Datas!$A$784:$IV$784</definedName>
    <definedName name="_Acc885599" localSheetId="1">[1]Datas!$A$789:$IV$789</definedName>
    <definedName name="_Acc885599" localSheetId="2">[1]Datas!$A$789:$IV$789</definedName>
    <definedName name="_Acc925599" localSheetId="1">[1]Datas!$A$872:$IV$872</definedName>
    <definedName name="_Acc925599" localSheetId="2">[1]Datas!$A$872:$IV$872</definedName>
    <definedName name="_Acc965599" localSheetId="1">[1]Datas!$A$973:$IV$973</definedName>
    <definedName name="_Acc965599" localSheetId="2">[1]Datas!$A$973:$IV$973</definedName>
    <definedName name="_Acc982599" localSheetId="1">[1]Datas!$A$996:$IV$996</definedName>
    <definedName name="_Acc982599" localSheetId="2">[1]Datas!$A$996:$IV$996</definedName>
    <definedName name="_Acc991959" localSheetId="1">[1]Datas!$A$1009:$IV$1009</definedName>
    <definedName name="_Acc991959" localSheetId="2">[1]Datas!$A$1009:$IV$1009</definedName>
    <definedName name="_Acc992599" localSheetId="1">[1]Datas!$A$1011:$IV$1011</definedName>
    <definedName name="_Acc992599" localSheetId="2">[1]Datas!$A$1011:$IV$1011</definedName>
    <definedName name="_RUR1" localSheetId="1">[1]Datas!$L$1:$L$65536</definedName>
    <definedName name="_RUR1" localSheetId="2">[1]Datas!$L$1:$L$65536</definedName>
    <definedName name="_xlnm._FilterDatabase" localSheetId="1" hidden="1">BS!$B$3:$G$3</definedName>
    <definedName name="_xlnm._FilterDatabase" localSheetId="2" hidden="1">CFS!$B$3:$G$55</definedName>
    <definedName name="_xlnm._FilterDatabase" localSheetId="0" hidden="1">PL!$B$3:$G$24</definedName>
    <definedName name="Lang" localSheetId="1">[1]Основной!$C$16</definedName>
    <definedName name="Lang" localSheetId="2">[1]Основной!$C$16</definedName>
    <definedName name="OB" localSheetId="1">[1]Основной!$D$14</definedName>
    <definedName name="OB" localSheetId="2">[1]Основной!$D$14</definedName>
    <definedName name="RP" localSheetId="1">[1]Основной!$D$12</definedName>
    <definedName name="RP" localSheetId="2">[1]Основной!$D$12</definedName>
    <definedName name="SP" localSheetId="1">[1]Основной!$D$13</definedName>
    <definedName name="SP" localSheetId="2">[1]Основной!$D$13</definedName>
    <definedName name="_xlnm.Print_Area" localSheetId="1">BS!$B$2:$D$53</definedName>
    <definedName name="_xlnm.Print_Area" localSheetId="2">CFS!$B$2:$D$75</definedName>
    <definedName name="_xlnm.Print_Area" localSheetId="0">PL!$B$2:$F$36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5" l="1"/>
  <c r="D15" i="9"/>
  <c r="E15" i="9"/>
  <c r="F15" i="9"/>
  <c r="C15" i="9"/>
  <c r="D14" i="9"/>
  <c r="E14" i="9"/>
  <c r="F14" i="9"/>
  <c r="C14" i="9"/>
  <c r="C17" i="9" s="1"/>
  <c r="D11" i="9"/>
  <c r="E11" i="9"/>
  <c r="F11" i="9"/>
  <c r="C11" i="9"/>
  <c r="C12" i="9" s="1"/>
  <c r="D7" i="9"/>
  <c r="E7" i="9"/>
  <c r="F7" i="9"/>
  <c r="C7" i="9"/>
  <c r="C10" i="9" s="1"/>
  <c r="D4" i="9"/>
  <c r="E4" i="9"/>
  <c r="E8" i="9" s="1"/>
  <c r="F4" i="9"/>
  <c r="D5" i="9"/>
  <c r="E5" i="9"/>
  <c r="F5" i="9"/>
  <c r="C5" i="9"/>
  <c r="C6" i="9" s="1"/>
  <c r="C4" i="9"/>
  <c r="D17" i="9"/>
  <c r="E17" i="9"/>
  <c r="E18" i="9" s="1"/>
  <c r="D8" i="9"/>
  <c r="C18" i="9" l="1"/>
  <c r="C8" i="9"/>
  <c r="D18" i="9"/>
  <c r="E12" i="9"/>
  <c r="D12" i="9"/>
  <c r="E6" i="9"/>
  <c r="E10" i="9"/>
  <c r="D6" i="9"/>
  <c r="D10" i="9"/>
  <c r="D32" i="5" l="1"/>
  <c r="E32" i="5"/>
  <c r="F32" i="5"/>
  <c r="C32" i="5"/>
  <c r="D31" i="5"/>
  <c r="E31" i="5"/>
  <c r="F31" i="5"/>
  <c r="C31" i="5"/>
  <c r="C55" i="8"/>
  <c r="C52" i="8"/>
  <c r="C45" i="8"/>
  <c r="C23" i="8"/>
  <c r="C31" i="8" s="1"/>
  <c r="C34" i="8" s="1"/>
  <c r="C47" i="7"/>
  <c r="C46" i="7"/>
  <c r="C45" i="7"/>
  <c r="C37" i="7"/>
  <c r="C31" i="7"/>
  <c r="C29" i="7"/>
  <c r="C22" i="7"/>
  <c r="C23" i="7" s="1"/>
  <c r="C12" i="7"/>
  <c r="C29" i="5"/>
  <c r="C17" i="5"/>
  <c r="C14" i="5"/>
  <c r="C22" i="5" s="1"/>
  <c r="C24" i="5" s="1"/>
  <c r="C9" i="5"/>
  <c r="C34" i="5" l="1"/>
  <c r="F17" i="9"/>
  <c r="F45" i="8" l="1"/>
  <c r="F23" i="8"/>
  <c r="E55" i="8"/>
  <c r="F55" i="8"/>
  <c r="D55" i="8"/>
  <c r="E52" i="8"/>
  <c r="F52" i="8"/>
  <c r="D52" i="8"/>
  <c r="E23" i="8"/>
  <c r="D23" i="8"/>
  <c r="E45" i="8"/>
  <c r="D45" i="8"/>
  <c r="E45" i="7"/>
  <c r="F45" i="7"/>
  <c r="D45" i="7"/>
  <c r="E37" i="7"/>
  <c r="F37" i="7"/>
  <c r="D37" i="7"/>
  <c r="E29" i="7"/>
  <c r="E31" i="7" s="1"/>
  <c r="F29" i="7"/>
  <c r="F31" i="7" s="1"/>
  <c r="D29" i="7"/>
  <c r="D31" i="7" s="1"/>
  <c r="F22" i="7"/>
  <c r="E22" i="7"/>
  <c r="D22" i="7"/>
  <c r="F12" i="7"/>
  <c r="E12" i="7"/>
  <c r="D12" i="7"/>
  <c r="D46" i="7" l="1"/>
  <c r="D47" i="7" s="1"/>
  <c r="F46" i="7"/>
  <c r="E46" i="7"/>
  <c r="E47" i="7" s="1"/>
  <c r="F31" i="8"/>
  <c r="D31" i="8"/>
  <c r="E31" i="8"/>
  <c r="F47" i="7"/>
  <c r="F23" i="7"/>
  <c r="D23" i="7"/>
  <c r="E23" i="7"/>
  <c r="F34" i="8" l="1"/>
  <c r="E34" i="8"/>
  <c r="D34" i="8"/>
  <c r="F29" i="5"/>
  <c r="E9" i="5"/>
  <c r="F9" i="5"/>
  <c r="D9" i="5"/>
  <c r="E17" i="5"/>
  <c r="F17" i="5"/>
  <c r="D17" i="5"/>
  <c r="E8" i="5"/>
  <c r="F8" i="5"/>
  <c r="D8" i="5"/>
  <c r="F34" i="5" l="1"/>
  <c r="D34" i="5"/>
  <c r="E34" i="5"/>
  <c r="F14" i="5"/>
  <c r="F6" i="9"/>
  <c r="D14" i="5"/>
  <c r="E14" i="5"/>
  <c r="F22" i="5" l="1"/>
  <c r="D22" i="5"/>
  <c r="E22" i="5"/>
  <c r="F18" i="9" l="1"/>
  <c r="F10" i="9"/>
  <c r="F8" i="9"/>
  <c r="F24" i="5"/>
  <c r="E24" i="5"/>
  <c r="D24" i="5"/>
  <c r="D29" i="5" l="1"/>
  <c r="E29" i="5"/>
  <c r="F12" i="9" l="1"/>
</calcChain>
</file>

<file path=xl/sharedStrings.xml><?xml version="1.0" encoding="utf-8"?>
<sst xmlns="http://schemas.openxmlformats.org/spreadsheetml/2006/main" count="156" uniqueCount="138">
  <si>
    <t>Консолидированный отчет о прибыли или убытке и прочем совокупном доходе</t>
  </si>
  <si>
    <t>тыс. руб.</t>
  </si>
  <si>
    <t>Выручка</t>
  </si>
  <si>
    <t>в том числе по сегменту "Строительство и реализация недвижимости"</t>
  </si>
  <si>
    <t>Валовая прибыль</t>
  </si>
  <si>
    <t>Прочие доходы</t>
  </si>
  <si>
    <t>Коммерческие расходы</t>
  </si>
  <si>
    <t>Административные расходы</t>
  </si>
  <si>
    <t>Прочие расходы</t>
  </si>
  <si>
    <t>Результаты операционной деятельности</t>
  </si>
  <si>
    <t>Финансовые доходы</t>
  </si>
  <si>
    <t>Финансовые расходы</t>
  </si>
  <si>
    <t>Нетто-величина финансовых расходов</t>
  </si>
  <si>
    <t>Убыток от переоценки инвестиционного имущества</t>
  </si>
  <si>
    <t>Прибыль до налогообложения</t>
  </si>
  <si>
    <t>Расход по налогу на прибыль</t>
  </si>
  <si>
    <t>Прибыль и общий совокупный доход за отчетный год</t>
  </si>
  <si>
    <t>Прибыль и общий совокупный доход за отчетный год, причитающийся:</t>
  </si>
  <si>
    <t>Доля в прибыли объектов инвестиций, учитываемых методом долевого участия</t>
  </si>
  <si>
    <t>Прибыль до вычета финансовых расходов, налогов, амортизации и обесценения инвестиционного имущества (EBITDA)</t>
  </si>
  <si>
    <t>Амортизация основных средств и нематериальных активов (по данным консолидированного отчета о движении денежных средств)</t>
  </si>
  <si>
    <t>Убыток от реализации инвестиционного имущества</t>
  </si>
  <si>
    <t>Держателям неконтролирующих долей</t>
  </si>
  <si>
    <t>Консолидированный отчет о финансовом положении</t>
  </si>
  <si>
    <t>Внеоборотные активы</t>
  </si>
  <si>
    <t>Итого внеоборотных активов</t>
  </si>
  <si>
    <t>Основные средства</t>
  </si>
  <si>
    <t>Инвестиционное имущество</t>
  </si>
  <si>
    <t>Нематериальные активы</t>
  </si>
  <si>
    <t>Инвестиции</t>
  </si>
  <si>
    <t>Отложенные налоговые активы</t>
  </si>
  <si>
    <t>Торговая и прочая дебиторская задолженность</t>
  </si>
  <si>
    <t>Оборотные активы</t>
  </si>
  <si>
    <t>Итого оборотных активов</t>
  </si>
  <si>
    <t>Всего активов</t>
  </si>
  <si>
    <t>Запасы</t>
  </si>
  <si>
    <t>Прочие оборотные активы</t>
  </si>
  <si>
    <t>Предоплата по налогу на прибыль</t>
  </si>
  <si>
    <t>Денежные средства и их эквиваленты</t>
  </si>
  <si>
    <t>Активы, предназначенные для продажи</t>
  </si>
  <si>
    <t>Капитал</t>
  </si>
  <si>
    <t>Нераспределенная прибыль</t>
  </si>
  <si>
    <t>Капитал, причитающийся собственнику Компании</t>
  </si>
  <si>
    <t>Неконтролирующая доля участия</t>
  </si>
  <si>
    <t>Всего капитала</t>
  </si>
  <si>
    <t>Долгосрочные обязательства</t>
  </si>
  <si>
    <t>Кредиты и займы</t>
  </si>
  <si>
    <t>Торговая и прочая кредиторская задолженность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</si>
  <si>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</si>
  <si>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</si>
  <si>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</si>
  <si>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Налог на прибыль к уплате</t>
  </si>
  <si>
    <t>Резервы</t>
  </si>
  <si>
    <t>Обязательства, предназначенные для продажи</t>
  </si>
  <si>
    <t>Итого краткосрочных обязательств</t>
  </si>
  <si>
    <t>Всего обязательств</t>
  </si>
  <si>
    <t>Всего капитала и обязательств</t>
  </si>
  <si>
    <t>Консолидированный отчет о движении денежных средств</t>
  </si>
  <si>
    <t>Прибыль за отчетный год</t>
  </si>
  <si>
    <t>Корректировки:</t>
  </si>
  <si>
    <t>Амортизация основных средств и нематериальных активов</t>
  </si>
  <si>
    <t>Убыток от списания прочих запасов (изыскания по бесперспективным проектам)</t>
  </si>
  <si>
    <t>Выбытие активов и обязательств по долгосрочной аренде</t>
  </si>
  <si>
    <t>Списание неподлежащей взысканию дебиторской задолженности</t>
  </si>
  <si>
    <t>Увеличение резерва под обесценение инвестиций</t>
  </si>
  <si>
    <t>Списание кредиторской задолженности</t>
  </si>
  <si>
    <t>Нетто-величина прочих финансовых расходов</t>
  </si>
  <si>
    <t>Операционная прибыль до изменений в оборотном капитале и резервах</t>
  </si>
  <si>
    <t>Изменение запасов</t>
  </si>
  <si>
    <t>Изменение торговой и прочей дебиторской задолженности, включая авансы выданные</t>
  </si>
  <si>
    <t>Изменение торговой и прочей кредиторской задолженности, включая авансы полученные</t>
  </si>
  <si>
    <t>Изменение начисленных резервов</t>
  </si>
  <si>
    <t>Изменение активов и обязательств для продажи</t>
  </si>
  <si>
    <t>Налог на прибыль уплаченный</t>
  </si>
  <si>
    <t>Проценты уплаченные и затраты на привлечение заемных средств</t>
  </si>
  <si>
    <t>Чистый поток денежных средств, использованных в операционной деятельности</t>
  </si>
  <si>
    <t>Приобретение основных средств</t>
  </si>
  <si>
    <t>Приобретение и создание нематериальных активов</t>
  </si>
  <si>
    <t>Поступления от продажи основных средств</t>
  </si>
  <si>
    <t>Приобретение инвестиций</t>
  </si>
  <si>
    <t>Выдача займов</t>
  </si>
  <si>
    <t>Погашение ранее выданных займов</t>
  </si>
  <si>
    <t>Проценты полученные</t>
  </si>
  <si>
    <t>Чистый поток денежных средств, использованных в инвестиционной деятельности</t>
  </si>
  <si>
    <t>Привлечение заемных средств</t>
  </si>
  <si>
    <t>Платежи по обязательствам по аренде</t>
  </si>
  <si>
    <t>Дивиденды</t>
  </si>
  <si>
    <t>Чистый поток денежных средств от финансовой деятельности</t>
  </si>
  <si>
    <t>Денежные средства и их эквиваленты на начало года</t>
  </si>
  <si>
    <t>Денежные средства и их эквиваленты на конец года</t>
  </si>
  <si>
    <t>Убыток от прекращения аренды инвестиционного имущества</t>
  </si>
  <si>
    <t>Убыток от реализации объектов инвестиционного имущества</t>
  </si>
  <si>
    <t>Изменение прочих оборотных активов</t>
  </si>
  <si>
    <t>Изменение прочих внеоборотных активов</t>
  </si>
  <si>
    <t>Поступления от продажи инвестиционной недвижимости</t>
  </si>
  <si>
    <t>Финансовые показатели</t>
  </si>
  <si>
    <t>Ввод в эксплуатацию, тыс. м2</t>
  </si>
  <si>
    <t>Средняя цена, тыс. руб. на м2</t>
  </si>
  <si>
    <t>Объем зарегистрированных договоров, тыс. м2</t>
  </si>
  <si>
    <t>Сумма по зарегистрированным договорам, млрд руб.</t>
  </si>
  <si>
    <t>Доля зарегистрированных договоров с использованием ипотеки, %</t>
  </si>
  <si>
    <t>Операционные показатели</t>
  </si>
  <si>
    <t>Валовая рентабельность</t>
  </si>
  <si>
    <t>Рентабельность по EBITDA</t>
  </si>
  <si>
    <t>Рентабельность по чистой прибыли</t>
  </si>
  <si>
    <t>EBITDA / процентные расходы</t>
  </si>
  <si>
    <t>Чистый долг / EBITDA</t>
  </si>
  <si>
    <t>1 - Прибыль до вычета финансовых расходов, налогов, амортизации и обесценения инвестиционного имущества</t>
  </si>
  <si>
    <t>Денежные средства и их эквиваленты, тыс. руб.</t>
  </si>
  <si>
    <t>Остатки на счетах эскроу, тыс. руб.</t>
  </si>
  <si>
    <t>Чистая прибыль, тыс. руб.</t>
  </si>
  <si>
    <t>Процентные расходы, тыс. руб.</t>
  </si>
  <si>
    <t>Валовая прибыль, тыс. руб.</t>
  </si>
  <si>
    <t>Выручка, тыс. руб.</t>
  </si>
  <si>
    <t>Увеличение резерва под обесценение дебиторской задолженности, активов по договорам и авансов выданных</t>
  </si>
  <si>
    <t>Потоки денежных средств, использованных в операционной деятельности до уплаты налога на прибыль и процентов</t>
  </si>
  <si>
    <t>Погашение заемных средств</t>
  </si>
  <si>
    <t>Увеличение / (уменьшение) денежных средств и их эквивалентов, нетто</t>
  </si>
  <si>
    <t>2 - Общий долг за вычетом денежных средств и их эквивалентов и остатках на счетах эскроу</t>
  </si>
  <si>
    <t>Себестоимость продаж</t>
  </si>
  <si>
    <t> </t>
  </si>
  <si>
    <t>АКТИВЫ</t>
  </si>
  <si>
    <t>КАПИТАЛ И ОБЯЗАТЕЛЬСТВА</t>
  </si>
  <si>
    <t>ОПЕРАЦИОННАЯ ДЕЯТЕЛЬНОСТЬ</t>
  </si>
  <si>
    <t>ИНВЕСТИЦИОННАЯ ДЕЯТЕЛЬНОСТЬ</t>
  </si>
  <si>
    <t>ФИНАНСОВАЯ ДЕЯТЕЛЬНОСТЬ</t>
  </si>
  <si>
    <r>
      <t>EBITDA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тыс. руб.</t>
    </r>
  </si>
  <si>
    <r>
      <t>Чистый долг</t>
    </r>
    <r>
      <rPr>
        <vertAlign val="superscript"/>
        <sz val="10"/>
        <color theme="1"/>
        <rFont val="Arial"/>
        <family val="2"/>
      </rPr>
      <t>2</t>
    </r>
  </si>
  <si>
    <t>Поступления денежных средств, включая счета эскроу покупателей 
и расчетные счета, млрд руб.</t>
  </si>
  <si>
    <t>Собственнику Компании</t>
  </si>
  <si>
    <t>(Восстановление) / начисление резерва под обесценение запасов</t>
  </si>
  <si>
    <t>Доход от снижения оценочных обязательств</t>
  </si>
  <si>
    <t>(Прибыль) / убыток от выбытия основных средств</t>
  </si>
  <si>
    <t>Источник:  Проаудированная консолидированная финансовая отчетность</t>
  </si>
  <si>
    <t xml:space="preserve">Источники:  </t>
  </si>
  <si>
    <t>Проаудированная консолидированная финансовая отчетность</t>
  </si>
  <si>
    <t xml:space="preserve">Проаудированная консолидированная финансовая отчетность </t>
  </si>
  <si>
    <t>Общий 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</si>
</sst>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;\(#,###\);\(\)"/>
    <numFmt numFmtId="165" formatCode="_-* #,##0_-;\-* #,##0_-;_-* &quot;-&quot;??_-;_-@_-"/>
    <numFmt numFmtId="166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 tint="0.34998626667073579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 tint="0.34998626667073579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ADE"/>
        <bgColor indexed="64"/>
      </patternFill>
    </fill>
    <fill>
      <patternFill patternType="solid">
        <fgColor rgb="FFEFEFEF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right" vertical="center"/>
    </xf>
    <xf numFmtId="166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 wrapText="1"/>
    </xf>
    <xf numFmtId="164" fontId="4" fillId="4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horizontal="right" vertical="center" wrapText="1"/>
    </xf>
    <xf numFmtId="165" fontId="4" fillId="3" borderId="5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5" fontId="3" fillId="2" borderId="10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165" fontId="4" fillId="4" borderId="6" xfId="1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vertical="center"/>
    </xf>
    <xf numFmtId="165" fontId="4" fillId="3" borderId="6" xfId="1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165" fontId="3" fillId="2" borderId="8" xfId="1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5" xfId="1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/>
    </xf>
    <xf numFmtId="164" fontId="4" fillId="4" borderId="5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65" fontId="4" fillId="4" borderId="6" xfId="1" applyNumberFormat="1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right" vertical="center" wrapText="1"/>
    </xf>
    <xf numFmtId="14" fontId="4" fillId="2" borderId="1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3" fillId="2" borderId="17" xfId="1" applyNumberFormat="1" applyFont="1" applyFill="1" applyBorder="1" applyAlignment="1">
      <alignment vertical="center" wrapText="1"/>
    </xf>
    <xf numFmtId="165" fontId="3" fillId="2" borderId="17" xfId="1" applyNumberFormat="1" applyFont="1" applyFill="1" applyBorder="1" applyAlignment="1">
      <alignment vertical="center" wrapText="1"/>
    </xf>
    <xf numFmtId="0" fontId="3" fillId="2" borderId="18" xfId="1" applyNumberFormat="1" applyFont="1" applyFill="1" applyBorder="1" applyAlignment="1">
      <alignment vertical="center" wrapText="1"/>
    </xf>
    <xf numFmtId="165" fontId="3" fillId="2" borderId="18" xfId="1" applyNumberFormat="1" applyFont="1" applyFill="1" applyBorder="1" applyAlignment="1">
      <alignment vertical="center" wrapText="1"/>
    </xf>
    <xf numFmtId="9" fontId="3" fillId="2" borderId="18" xfId="2" applyFont="1" applyFill="1" applyBorder="1" applyAlignment="1">
      <alignment vertical="center" wrapText="1"/>
    </xf>
    <xf numFmtId="0" fontId="3" fillId="2" borderId="18" xfId="0" applyNumberFormat="1" applyFont="1" applyFill="1" applyBorder="1" applyAlignment="1">
      <alignment vertical="center"/>
    </xf>
    <xf numFmtId="43" fontId="3" fillId="2" borderId="18" xfId="1" applyNumberFormat="1" applyFont="1" applyFill="1" applyBorder="1" applyAlignment="1">
      <alignment vertical="center" wrapText="1"/>
    </xf>
    <xf numFmtId="0" fontId="3" fillId="2" borderId="19" xfId="1" applyNumberFormat="1" applyFont="1" applyFill="1" applyBorder="1" applyAlignment="1">
      <alignment vertical="center" wrapText="1"/>
    </xf>
    <xf numFmtId="9" fontId="3" fillId="2" borderId="19" xfId="2" applyFont="1" applyFill="1" applyBorder="1" applyAlignment="1">
      <alignment vertical="center" wrapText="1"/>
    </xf>
    <xf numFmtId="0" fontId="3" fillId="2" borderId="10" xfId="1" applyNumberFormat="1" applyFont="1" applyFill="1" applyBorder="1" applyAlignment="1">
      <alignment vertical="center" wrapText="1"/>
    </xf>
    <xf numFmtId="165" fontId="3" fillId="2" borderId="10" xfId="1" applyNumberFormat="1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/>
    </xf>
    <xf numFmtId="165" fontId="3" fillId="2" borderId="10" xfId="1" applyNumberFormat="1" applyFont="1" applyFill="1" applyBorder="1" applyAlignment="1">
      <alignment vertical="center"/>
    </xf>
    <xf numFmtId="165" fontId="3" fillId="2" borderId="5" xfId="1" applyNumberFormat="1" applyFont="1" applyFill="1" applyBorder="1" applyAlignment="1">
      <alignment vertical="center"/>
    </xf>
    <xf numFmtId="165" fontId="3" fillId="2" borderId="6" xfId="1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wrapText="1"/>
    </xf>
    <xf numFmtId="43" fontId="3" fillId="2" borderId="18" xfId="1" applyFont="1" applyFill="1" applyBorder="1" applyAlignment="1">
      <alignment vertical="center" wrapText="1"/>
    </xf>
    <xf numFmtId="165" fontId="3" fillId="2" borderId="20" xfId="1" applyNumberFormat="1" applyFont="1" applyFill="1" applyBorder="1" applyAlignment="1">
      <alignment vertical="center" wrapText="1"/>
    </xf>
    <xf numFmtId="165" fontId="3" fillId="2" borderId="21" xfId="1" applyNumberFormat="1" applyFont="1" applyFill="1" applyBorder="1" applyAlignment="1">
      <alignment vertical="center" wrapText="1"/>
    </xf>
    <xf numFmtId="0" fontId="3" fillId="2" borderId="22" xfId="1" applyNumberFormat="1" applyFont="1" applyFill="1" applyBorder="1" applyAlignment="1">
      <alignment vertical="center" wrapText="1"/>
    </xf>
    <xf numFmtId="2" fontId="3" fillId="2" borderId="23" xfId="1" applyNumberFormat="1" applyFont="1" applyFill="1" applyBorder="1" applyAlignment="1">
      <alignment horizontal="right" vertical="center" wrapText="1"/>
    </xf>
    <xf numFmtId="2" fontId="3" fillId="2" borderId="22" xfId="1" applyNumberFormat="1" applyFont="1" applyFill="1" applyBorder="1" applyAlignment="1">
      <alignment horizontal="right" vertical="center" wrapText="1"/>
    </xf>
    <xf numFmtId="43" fontId="3" fillId="2" borderId="22" xfId="1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3" xr:uid="{84F2EE84-A740-43DB-A446-1EC9B4D7A70E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EFEFEF"/>
      <color rgb="FFD7DADE"/>
      <color rgb="FF000000"/>
      <color rgb="FF616B7A"/>
      <color rgb="FFEF3B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srgroup.ru/C:/&#1044;&#1072;&#1085;&#1085;&#1099;&#1077;.%20&#1054;&#1090;&#1076;&#1077;&#1083;%20&#1082;&#1086;&#1085;&#1089;&#1086;&#1083;&#1080;&#1076;&#1080;&#1088;&#1086;&#1074;&#1072;&#1085;&#1085;&#1086;&#1081;%20&#1086;&#1090;&#1095;&#1077;&#1090;&#1085;&#1086;&#1089;&#1090;&#1080;/&#1057;&#1073;&#1086;&#1088;%20&#1080;&#1085;&#1092;&#1086;&#1088;&#1084;&#1072;&#1094;&#1080;&#1080;_2016/&#1050;&#1086;&#1085;&#1089;&#1086;&#1083;&#1080;&#1076;&#1080;&#1088;&#1086;&#1074;&#1072;&#1085;&#1085;&#1072;&#1103;%20&#1086;&#1090;&#1095;&#1077;&#1090;&#1085;&#1086;&#1089;&#1090;&#1100;/6&#1084;2016/Reporting/Reporting_6m2016_24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F_NEW"/>
      <sheetName val="CF_Rep_new"/>
      <sheetName val="Справка"/>
      <sheetName val="Основной"/>
      <sheetName val="CF"/>
      <sheetName val="CF_Rep"/>
      <sheetName val="BS&amp;PL"/>
      <sheetName val="Datas"/>
      <sheetName val="07_08_09"/>
      <sheetName val="ПриобрВыб"/>
      <sheetName val="ДопДанные"/>
      <sheetName val="ЗаймыВыданные"/>
      <sheetName val="ПрочИнвестиции"/>
      <sheetName val="ОС"/>
      <sheetName val="НМА"/>
      <sheetName val="Инвестиционная"/>
      <sheetName val="Активы"/>
      <sheetName val="Кредиты"/>
      <sheetName val="КЗ"/>
      <sheetName val="Резервы"/>
      <sheetName val="Equity"/>
    </sheetNames>
    <sheetDataSet>
      <sheetData sheetId="0" refreshError="1"/>
      <sheetData sheetId="1"/>
      <sheetData sheetId="2" refreshError="1"/>
      <sheetData sheetId="3" refreshError="1"/>
      <sheetData sheetId="4">
        <row r="12">
          <cell r="C12">
            <v>42551</v>
          </cell>
          <cell r="D12" t="str">
            <v>6m 2016</v>
          </cell>
        </row>
        <row r="13">
          <cell r="D13" t="str">
            <v>6m 2015</v>
          </cell>
        </row>
        <row r="14">
          <cell r="D14" t="str">
            <v>12m 2015</v>
          </cell>
        </row>
        <row r="16">
          <cell r="C16" t="b">
            <v>1</v>
          </cell>
        </row>
      </sheetData>
      <sheetData sheetId="5" refreshError="1"/>
      <sheetData sheetId="6" refreshError="1"/>
      <sheetData sheetId="7"/>
      <sheetData sheetId="8">
        <row r="1">
          <cell r="L1" t="str">
            <v xml:space="preserve"> скорректированные рубли</v>
          </cell>
        </row>
        <row r="2">
          <cell r="L2">
            <v>3</v>
          </cell>
        </row>
        <row r="4">
          <cell r="L4">
            <v>226400389</v>
          </cell>
        </row>
        <row r="5">
          <cell r="L5">
            <v>226400389</v>
          </cell>
        </row>
        <row r="6">
          <cell r="L6">
            <v>0</v>
          </cell>
        </row>
        <row r="8">
          <cell r="L8" t="str">
            <v>Rep period</v>
          </cell>
        </row>
        <row r="14">
          <cell r="L14">
            <v>7143540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7143540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7143540</v>
          </cell>
        </row>
        <row r="39">
          <cell r="L39">
            <v>21244178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3230826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24475004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24475004</v>
          </cell>
        </row>
        <row r="62">
          <cell r="A62">
            <v>68</v>
          </cell>
          <cell r="B62" t="str">
            <v>355599</v>
          </cell>
          <cell r="C62" t="str">
            <v>Revenue</v>
          </cell>
          <cell r="D62">
            <v>31618543</v>
          </cell>
          <cell r="E62">
            <v>28740763</v>
          </cell>
          <cell r="F62">
            <v>86830351</v>
          </cell>
          <cell r="L62">
            <v>31618544</v>
          </cell>
          <cell r="M62">
            <v>28740763</v>
          </cell>
          <cell r="N62">
            <v>86830351</v>
          </cell>
          <cell r="P62">
            <v>450033</v>
          </cell>
          <cell r="Q62">
            <v>500739</v>
          </cell>
          <cell r="R62">
            <v>1424431</v>
          </cell>
          <cell r="X62">
            <v>450033</v>
          </cell>
          <cell r="Y62">
            <v>500739</v>
          </cell>
          <cell r="Z62">
            <v>1424431</v>
          </cell>
        </row>
        <row r="66">
          <cell r="L66">
            <v>0</v>
          </cell>
        </row>
        <row r="67">
          <cell r="L67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339392</v>
          </cell>
        </row>
        <row r="73">
          <cell r="L73">
            <v>20304718</v>
          </cell>
        </row>
        <row r="74">
          <cell r="L74">
            <v>0</v>
          </cell>
        </row>
        <row r="75">
          <cell r="L75">
            <v>20644110</v>
          </cell>
        </row>
        <row r="78">
          <cell r="L78">
            <v>0</v>
          </cell>
        </row>
        <row r="79">
          <cell r="L79">
            <v>-14301151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-1023146</v>
          </cell>
        </row>
        <row r="84">
          <cell r="L84">
            <v>-400777</v>
          </cell>
        </row>
        <row r="85">
          <cell r="L85">
            <v>-925568</v>
          </cell>
        </row>
        <row r="86">
          <cell r="L86">
            <v>-16650642</v>
          </cell>
        </row>
        <row r="89">
          <cell r="L89">
            <v>-197120</v>
          </cell>
        </row>
        <row r="90">
          <cell r="L90">
            <v>0</v>
          </cell>
        </row>
        <row r="91">
          <cell r="L91">
            <v>-679922</v>
          </cell>
        </row>
        <row r="92">
          <cell r="L92">
            <v>-143742</v>
          </cell>
        </row>
        <row r="93">
          <cell r="L93">
            <v>-304398</v>
          </cell>
        </row>
        <row r="94">
          <cell r="L94">
            <v>-90405</v>
          </cell>
        </row>
        <row r="95">
          <cell r="L95">
            <v>0</v>
          </cell>
        </row>
        <row r="96">
          <cell r="L96">
            <v>-25654</v>
          </cell>
        </row>
        <row r="97">
          <cell r="L97">
            <v>-243179</v>
          </cell>
        </row>
        <row r="98">
          <cell r="L98">
            <v>0</v>
          </cell>
        </row>
        <row r="99">
          <cell r="L99">
            <v>-6269132</v>
          </cell>
        </row>
        <row r="100">
          <cell r="L100">
            <v>-233303</v>
          </cell>
        </row>
        <row r="101">
          <cell r="L101">
            <v>-8186855</v>
          </cell>
        </row>
        <row r="104">
          <cell r="L104">
            <v>0</v>
          </cell>
        </row>
        <row r="105">
          <cell r="L105">
            <v>-4181117</v>
          </cell>
        </row>
        <row r="106">
          <cell r="L106">
            <v>-29906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-4211023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-1318995</v>
          </cell>
        </row>
        <row r="123">
          <cell r="L123">
            <v>0</v>
          </cell>
        </row>
        <row r="124">
          <cell r="L124">
            <v>0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-28878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-1347873</v>
          </cell>
        </row>
        <row r="133">
          <cell r="L133">
            <v>-113274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-113274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6249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6249</v>
          </cell>
        </row>
        <row r="168">
          <cell r="L168">
            <v>-116390</v>
          </cell>
        </row>
        <row r="169">
          <cell r="L169">
            <v>-2096638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-103335</v>
          </cell>
        </row>
        <row r="174">
          <cell r="L174">
            <v>-16174</v>
          </cell>
        </row>
        <row r="175">
          <cell r="L175">
            <v>0</v>
          </cell>
        </row>
        <row r="176">
          <cell r="L176">
            <v>-13874811</v>
          </cell>
        </row>
        <row r="177">
          <cell r="L177">
            <v>0</v>
          </cell>
        </row>
        <row r="178">
          <cell r="L178">
            <v>-92011</v>
          </cell>
        </row>
        <row r="179">
          <cell r="L179">
            <v>-76033</v>
          </cell>
        </row>
        <row r="180">
          <cell r="L180">
            <v>0</v>
          </cell>
        </row>
        <row r="181">
          <cell r="L181">
            <v>-12</v>
          </cell>
        </row>
        <row r="182">
          <cell r="L182">
            <v>-18327</v>
          </cell>
        </row>
        <row r="183">
          <cell r="L183">
            <v>-5060</v>
          </cell>
        </row>
        <row r="184">
          <cell r="L184">
            <v>-2178</v>
          </cell>
        </row>
        <row r="185">
          <cell r="L185">
            <v>-321004</v>
          </cell>
        </row>
        <row r="186">
          <cell r="L186">
            <v>-4224</v>
          </cell>
        </row>
        <row r="187">
          <cell r="L187">
            <v>-3055</v>
          </cell>
        </row>
        <row r="188">
          <cell r="L188">
            <v>0</v>
          </cell>
        </row>
        <row r="189">
          <cell r="L189">
            <v>-13188</v>
          </cell>
        </row>
        <row r="190">
          <cell r="L190">
            <v>4138599</v>
          </cell>
        </row>
        <row r="191">
          <cell r="L191">
            <v>27710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-12576131</v>
          </cell>
        </row>
        <row r="198">
          <cell r="A198">
            <v>204</v>
          </cell>
          <cell r="B198" t="str">
            <v>420599</v>
          </cell>
          <cell r="C198" t="str">
            <v>Cost of sales</v>
          </cell>
          <cell r="D198">
            <v>-22435441</v>
          </cell>
          <cell r="E198">
            <v>-19333705</v>
          </cell>
          <cell r="F198">
            <v>-60733536</v>
          </cell>
          <cell r="L198">
            <v>-22435439</v>
          </cell>
          <cell r="M198">
            <v>-19333705</v>
          </cell>
          <cell r="N198">
            <v>-60733536</v>
          </cell>
          <cell r="P198">
            <v>-319331</v>
          </cell>
          <cell r="Q198">
            <v>-336844</v>
          </cell>
          <cell r="R198">
            <v>-996320</v>
          </cell>
          <cell r="X198">
            <v>-319331</v>
          </cell>
          <cell r="Y198">
            <v>-170525</v>
          </cell>
          <cell r="Z198">
            <v>-629782</v>
          </cell>
        </row>
        <row r="199">
          <cell r="L199">
            <v>9183105</v>
          </cell>
        </row>
        <row r="200">
          <cell r="L200">
            <v>0.29043415155359464</v>
          </cell>
        </row>
        <row r="204">
          <cell r="L204">
            <v>0</v>
          </cell>
        </row>
        <row r="205">
          <cell r="L205">
            <v>0</v>
          </cell>
        </row>
        <row r="206">
          <cell r="L206">
            <v>0</v>
          </cell>
        </row>
        <row r="207">
          <cell r="L207">
            <v>0</v>
          </cell>
        </row>
        <row r="210">
          <cell r="L210">
            <v>103688</v>
          </cell>
        </row>
        <row r="211">
          <cell r="L211">
            <v>50888</v>
          </cell>
        </row>
        <row r="212">
          <cell r="L212">
            <v>13</v>
          </cell>
        </row>
        <row r="213">
          <cell r="L213">
            <v>0</v>
          </cell>
        </row>
        <row r="214">
          <cell r="L214">
            <v>0</v>
          </cell>
        </row>
        <row r="215">
          <cell r="L215">
            <v>0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154589</v>
          </cell>
        </row>
        <row r="223">
          <cell r="A223">
            <v>229</v>
          </cell>
          <cell r="B223" t="str">
            <v>504000</v>
          </cell>
          <cell r="C223" t="str">
            <v>Change in fair value of investment properties (gain)</v>
          </cell>
          <cell r="L223">
            <v>0</v>
          </cell>
          <cell r="M223">
            <v>0</v>
          </cell>
          <cell r="N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230</v>
          </cell>
          <cell r="B224" t="str">
            <v>504100</v>
          </cell>
          <cell r="C224" t="str">
            <v>Change in fair value of investment properties (gain), customised</v>
          </cell>
          <cell r="L224">
            <v>0</v>
          </cell>
          <cell r="M224">
            <v>0</v>
          </cell>
          <cell r="N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L225">
            <v>0</v>
          </cell>
        </row>
        <row r="226">
          <cell r="A226">
            <v>232</v>
          </cell>
          <cell r="B226" t="str">
            <v>504959</v>
          </cell>
          <cell r="C226" t="str">
            <v>Income from investment properties and change in fair value</v>
          </cell>
          <cell r="D226">
            <v>0</v>
          </cell>
          <cell r="E226">
            <v>0</v>
          </cell>
          <cell r="F226">
            <v>0</v>
          </cell>
          <cell r="L226">
            <v>0</v>
          </cell>
          <cell r="M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X226">
            <v>0</v>
          </cell>
          <cell r="Y226">
            <v>0</v>
          </cell>
          <cell r="Z226">
            <v>0</v>
          </cell>
        </row>
        <row r="229">
          <cell r="L229">
            <v>0</v>
          </cell>
        </row>
        <row r="230">
          <cell r="L230">
            <v>0</v>
          </cell>
        </row>
        <row r="233">
          <cell r="L233">
            <v>0</v>
          </cell>
        </row>
        <row r="234">
          <cell r="L234">
            <v>0</v>
          </cell>
        </row>
        <row r="237">
          <cell r="L237">
            <v>0</v>
          </cell>
        </row>
        <row r="238">
          <cell r="L238">
            <v>0</v>
          </cell>
        </row>
        <row r="241">
          <cell r="L241">
            <v>0</v>
          </cell>
        </row>
        <row r="242">
          <cell r="L242">
            <v>0</v>
          </cell>
        </row>
        <row r="243">
          <cell r="L243">
            <v>0</v>
          </cell>
        </row>
        <row r="244">
          <cell r="L244">
            <v>0</v>
          </cell>
        </row>
        <row r="245">
          <cell r="L245">
            <v>0</v>
          </cell>
        </row>
        <row r="246">
          <cell r="L246">
            <v>0</v>
          </cell>
        </row>
        <row r="247">
          <cell r="L247">
            <v>0</v>
          </cell>
        </row>
        <row r="250">
          <cell r="L250">
            <v>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0</v>
          </cell>
        </row>
        <row r="254">
          <cell r="L254">
            <v>0</v>
          </cell>
        </row>
        <row r="255">
          <cell r="L255">
            <v>0</v>
          </cell>
        </row>
        <row r="256">
          <cell r="L256">
            <v>0</v>
          </cell>
        </row>
        <row r="257">
          <cell r="L257">
            <v>0</v>
          </cell>
        </row>
        <row r="258">
          <cell r="L258">
            <v>0</v>
          </cell>
        </row>
        <row r="259">
          <cell r="L259">
            <v>0</v>
          </cell>
        </row>
        <row r="260">
          <cell r="L260">
            <v>0</v>
          </cell>
        </row>
        <row r="261">
          <cell r="L261">
            <v>0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0</v>
          </cell>
        </row>
        <row r="267">
          <cell r="L267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0</v>
          </cell>
        </row>
        <row r="275">
          <cell r="L275">
            <v>0</v>
          </cell>
        </row>
        <row r="276">
          <cell r="L276">
            <v>0</v>
          </cell>
        </row>
        <row r="277">
          <cell r="L277">
            <v>0</v>
          </cell>
        </row>
        <row r="278">
          <cell r="L278">
            <v>0</v>
          </cell>
        </row>
        <row r="279">
          <cell r="L279">
            <v>0</v>
          </cell>
        </row>
        <row r="280">
          <cell r="L280">
            <v>0</v>
          </cell>
        </row>
        <row r="283">
          <cell r="L283">
            <v>0</v>
          </cell>
        </row>
        <row r="284">
          <cell r="L284">
            <v>0</v>
          </cell>
        </row>
        <row r="285">
          <cell r="L285">
            <v>0</v>
          </cell>
        </row>
        <row r="286">
          <cell r="L286">
            <v>0</v>
          </cell>
        </row>
        <row r="287">
          <cell r="L287">
            <v>0</v>
          </cell>
        </row>
        <row r="288">
          <cell r="L288">
            <v>0</v>
          </cell>
        </row>
        <row r="289">
          <cell r="A289">
            <v>295</v>
          </cell>
          <cell r="B289" t="str">
            <v>520599</v>
          </cell>
          <cell r="C289" t="str">
            <v>Other operating income</v>
          </cell>
          <cell r="D289">
            <v>154589</v>
          </cell>
          <cell r="E289">
            <v>77865</v>
          </cell>
          <cell r="F289">
            <v>123350</v>
          </cell>
          <cell r="L289">
            <v>154589</v>
          </cell>
          <cell r="M289">
            <v>77865</v>
          </cell>
          <cell r="N289">
            <v>123350</v>
          </cell>
          <cell r="P289">
            <v>2200</v>
          </cell>
          <cell r="Q289">
            <v>1357</v>
          </cell>
          <cell r="R289">
            <v>2023</v>
          </cell>
          <cell r="X289">
            <v>2200</v>
          </cell>
          <cell r="Y289">
            <v>1357</v>
          </cell>
          <cell r="Z289">
            <v>2023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301">
          <cell r="L301">
            <v>0</v>
          </cell>
        </row>
        <row r="302">
          <cell r="L302">
            <v>-316545</v>
          </cell>
        </row>
        <row r="303">
          <cell r="L303">
            <v>-857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-317402</v>
          </cell>
        </row>
        <row r="312">
          <cell r="L312">
            <v>0</v>
          </cell>
        </row>
        <row r="313">
          <cell r="L313">
            <v>0</v>
          </cell>
        </row>
        <row r="314">
          <cell r="L314">
            <v>0</v>
          </cell>
        </row>
        <row r="315">
          <cell r="L315">
            <v>0</v>
          </cell>
        </row>
        <row r="316">
          <cell r="L316">
            <v>0</v>
          </cell>
        </row>
        <row r="317">
          <cell r="L317">
            <v>0</v>
          </cell>
        </row>
        <row r="318">
          <cell r="L318">
            <v>0</v>
          </cell>
        </row>
        <row r="319">
          <cell r="L319">
            <v>-40133</v>
          </cell>
        </row>
        <row r="320">
          <cell r="L320">
            <v>0</v>
          </cell>
        </row>
        <row r="321">
          <cell r="L321">
            <v>0</v>
          </cell>
        </row>
        <row r="322">
          <cell r="L322">
            <v>0</v>
          </cell>
        </row>
        <row r="323">
          <cell r="L323">
            <v>-24</v>
          </cell>
        </row>
        <row r="324">
          <cell r="L324">
            <v>0</v>
          </cell>
        </row>
        <row r="325">
          <cell r="L325">
            <v>0</v>
          </cell>
        </row>
        <row r="326">
          <cell r="L326">
            <v>-40157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6">
          <cell r="L346">
            <v>0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0</v>
          </cell>
        </row>
        <row r="357">
          <cell r="L357">
            <v>0</v>
          </cell>
        </row>
        <row r="358">
          <cell r="L358">
            <v>0</v>
          </cell>
        </row>
        <row r="359">
          <cell r="L359">
            <v>0</v>
          </cell>
        </row>
        <row r="362">
          <cell r="L362">
            <v>-755436</v>
          </cell>
        </row>
        <row r="363">
          <cell r="L363">
            <v>-3589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0</v>
          </cell>
        </row>
        <row r="367">
          <cell r="L367">
            <v>-609210</v>
          </cell>
        </row>
        <row r="368">
          <cell r="L368">
            <v>-56068</v>
          </cell>
        </row>
        <row r="369">
          <cell r="L369">
            <v>-603</v>
          </cell>
        </row>
        <row r="370">
          <cell r="L370">
            <v>-362</v>
          </cell>
        </row>
        <row r="371">
          <cell r="L371">
            <v>-11162</v>
          </cell>
        </row>
        <row r="372">
          <cell r="L372">
            <v>-4089</v>
          </cell>
        </row>
        <row r="373">
          <cell r="L373">
            <v>-32713</v>
          </cell>
        </row>
        <row r="374">
          <cell r="L374">
            <v>-1303603</v>
          </cell>
        </row>
        <row r="375">
          <cell r="L375">
            <v>0</v>
          </cell>
        </row>
        <row r="376">
          <cell r="L376">
            <v>-8073</v>
          </cell>
        </row>
        <row r="377">
          <cell r="L377">
            <v>0</v>
          </cell>
        </row>
        <row r="378">
          <cell r="L378">
            <v>0</v>
          </cell>
        </row>
        <row r="379">
          <cell r="L379">
            <v>0</v>
          </cell>
        </row>
        <row r="380">
          <cell r="L380">
            <v>0</v>
          </cell>
        </row>
        <row r="381">
          <cell r="L381">
            <v>0</v>
          </cell>
        </row>
        <row r="382">
          <cell r="L382">
            <v>-2784908</v>
          </cell>
        </row>
        <row r="383">
          <cell r="A383">
            <v>389</v>
          </cell>
          <cell r="B383" t="str">
            <v>565599</v>
          </cell>
          <cell r="C383" t="str">
            <v>Selling and distribution costs</v>
          </cell>
          <cell r="D383">
            <v>-3142467</v>
          </cell>
          <cell r="E383">
            <v>-1956192</v>
          </cell>
          <cell r="F383">
            <v>-5188917</v>
          </cell>
          <cell r="L383">
            <v>-3142467</v>
          </cell>
          <cell r="M383">
            <v>-1956192</v>
          </cell>
          <cell r="N383">
            <v>-5188917</v>
          </cell>
          <cell r="P383">
            <v>-44726</v>
          </cell>
          <cell r="Q383">
            <v>-34084</v>
          </cell>
          <cell r="R383">
            <v>-85121</v>
          </cell>
          <cell r="X383">
            <v>-44726</v>
          </cell>
          <cell r="Y383">
            <v>-14113</v>
          </cell>
          <cell r="Z383">
            <v>-37556</v>
          </cell>
        </row>
        <row r="387">
          <cell r="L387">
            <v>-3724</v>
          </cell>
        </row>
        <row r="388">
          <cell r="L388">
            <v>0</v>
          </cell>
        </row>
        <row r="389">
          <cell r="L389">
            <v>0</v>
          </cell>
        </row>
        <row r="390">
          <cell r="L390">
            <v>0</v>
          </cell>
        </row>
        <row r="391">
          <cell r="L391">
            <v>-3724</v>
          </cell>
        </row>
        <row r="394">
          <cell r="L394">
            <v>0</v>
          </cell>
        </row>
        <row r="395">
          <cell r="L395">
            <v>-187233</v>
          </cell>
        </row>
        <row r="396">
          <cell r="L396">
            <v>-135155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-322388</v>
          </cell>
        </row>
        <row r="402">
          <cell r="L402">
            <v>0</v>
          </cell>
        </row>
        <row r="403">
          <cell r="L403">
            <v>-2160765</v>
          </cell>
        </row>
        <row r="404">
          <cell r="L404">
            <v>0</v>
          </cell>
        </row>
        <row r="405">
          <cell r="L405">
            <v>0</v>
          </cell>
        </row>
        <row r="406">
          <cell r="L406">
            <v>0</v>
          </cell>
        </row>
        <row r="407">
          <cell r="L407">
            <v>-74740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-2235505</v>
          </cell>
        </row>
        <row r="413">
          <cell r="L413">
            <v>0</v>
          </cell>
        </row>
        <row r="414">
          <cell r="L414">
            <v>0</v>
          </cell>
        </row>
        <row r="415">
          <cell r="L415">
            <v>0</v>
          </cell>
        </row>
        <row r="416">
          <cell r="L416">
            <v>0</v>
          </cell>
        </row>
        <row r="417">
          <cell r="L417">
            <v>0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0</v>
          </cell>
        </row>
        <row r="422">
          <cell r="L422">
            <v>-107764</v>
          </cell>
        </row>
        <row r="423">
          <cell r="L423">
            <v>0</v>
          </cell>
        </row>
        <row r="424">
          <cell r="L424">
            <v>0</v>
          </cell>
        </row>
        <row r="425">
          <cell r="L425">
            <v>0</v>
          </cell>
        </row>
        <row r="426">
          <cell r="L426">
            <v>0</v>
          </cell>
        </row>
        <row r="427">
          <cell r="L427">
            <v>0</v>
          </cell>
        </row>
        <row r="428">
          <cell r="L428">
            <v>-1958</v>
          </cell>
        </row>
        <row r="429">
          <cell r="L429">
            <v>0</v>
          </cell>
        </row>
        <row r="430">
          <cell r="L430">
            <v>0</v>
          </cell>
        </row>
        <row r="431">
          <cell r="L431">
            <v>0</v>
          </cell>
        </row>
        <row r="432">
          <cell r="L432">
            <v>-109722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0</v>
          </cell>
        </row>
        <row r="438">
          <cell r="L438">
            <v>0</v>
          </cell>
        </row>
        <row r="439">
          <cell r="L439">
            <v>0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A447">
            <v>453</v>
          </cell>
          <cell r="B447" t="str">
            <v>609120</v>
          </cell>
          <cell r="C447" t="str">
            <v>Impairment losses on goodwill (Adm)</v>
          </cell>
          <cell r="L447">
            <v>0</v>
          </cell>
          <cell r="M447">
            <v>0</v>
          </cell>
          <cell r="N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0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0</v>
          </cell>
        </row>
        <row r="469">
          <cell r="L469">
            <v>0</v>
          </cell>
        </row>
        <row r="470">
          <cell r="L470">
            <v>0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0</v>
          </cell>
        </row>
        <row r="475">
          <cell r="L475">
            <v>0</v>
          </cell>
        </row>
        <row r="478">
          <cell r="L478">
            <v>-62760</v>
          </cell>
        </row>
        <row r="479">
          <cell r="L479">
            <v>-42140</v>
          </cell>
        </row>
        <row r="480">
          <cell r="L480">
            <v>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-13744</v>
          </cell>
        </row>
        <row r="484">
          <cell r="L484">
            <v>-26490</v>
          </cell>
        </row>
        <row r="485">
          <cell r="L485">
            <v>-169843</v>
          </cell>
        </row>
        <row r="486">
          <cell r="L486">
            <v>-311187</v>
          </cell>
        </row>
        <row r="487">
          <cell r="L487">
            <v>-66451</v>
          </cell>
        </row>
        <row r="488">
          <cell r="L488">
            <v>-6002</v>
          </cell>
        </row>
        <row r="489">
          <cell r="L489">
            <v>-12258</v>
          </cell>
        </row>
        <row r="490">
          <cell r="L490">
            <v>-3938</v>
          </cell>
        </row>
        <row r="491">
          <cell r="L491">
            <v>0</v>
          </cell>
        </row>
        <row r="492">
          <cell r="L492">
            <v>-2323</v>
          </cell>
        </row>
        <row r="493">
          <cell r="L493">
            <v>-4003</v>
          </cell>
        </row>
        <row r="494">
          <cell r="L494">
            <v>0</v>
          </cell>
        </row>
        <row r="495">
          <cell r="L495">
            <v>-3897</v>
          </cell>
        </row>
        <row r="496">
          <cell r="L496">
            <v>-184047</v>
          </cell>
        </row>
        <row r="497">
          <cell r="L497">
            <v>-56533</v>
          </cell>
        </row>
        <row r="498">
          <cell r="L498">
            <v>-60851</v>
          </cell>
        </row>
        <row r="499">
          <cell r="L499">
            <v>-50</v>
          </cell>
        </row>
        <row r="500">
          <cell r="L500">
            <v>-25926</v>
          </cell>
        </row>
        <row r="501">
          <cell r="L501">
            <v>-12000</v>
          </cell>
        </row>
        <row r="502">
          <cell r="L502">
            <v>-16126</v>
          </cell>
        </row>
        <row r="503">
          <cell r="L503">
            <v>-62373</v>
          </cell>
        </row>
        <row r="504">
          <cell r="L504">
            <v>0</v>
          </cell>
        </row>
        <row r="505">
          <cell r="L505">
            <v>-88388</v>
          </cell>
        </row>
        <row r="506">
          <cell r="L506">
            <v>0</v>
          </cell>
        </row>
        <row r="507">
          <cell r="L507">
            <v>-197798</v>
          </cell>
        </row>
        <row r="508">
          <cell r="L508">
            <v>0</v>
          </cell>
        </row>
        <row r="509">
          <cell r="L509">
            <v>0</v>
          </cell>
        </row>
        <row r="510">
          <cell r="L510">
            <v>0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-1429128</v>
          </cell>
        </row>
        <row r="514">
          <cell r="A514">
            <v>520</v>
          </cell>
          <cell r="B514" t="str">
            <v>615599</v>
          </cell>
          <cell r="C514" t="str">
            <v>Administrative expenses</v>
          </cell>
          <cell r="D514">
            <v>-4100467</v>
          </cell>
          <cell r="E514">
            <v>-3323312</v>
          </cell>
          <cell r="F514">
            <v>-7023468</v>
          </cell>
          <cell r="L514">
            <v>-4100467</v>
          </cell>
          <cell r="M514">
            <v>-3323312</v>
          </cell>
          <cell r="N514">
            <v>-7023468</v>
          </cell>
          <cell r="P514">
            <v>-58364</v>
          </cell>
          <cell r="Q514">
            <v>-57899</v>
          </cell>
          <cell r="R514">
            <v>-115219</v>
          </cell>
          <cell r="X514">
            <v>-58364</v>
          </cell>
          <cell r="Y514">
            <v>-56704</v>
          </cell>
          <cell r="Z514">
            <v>-112567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6">
          <cell r="L526">
            <v>0</v>
          </cell>
        </row>
        <row r="527">
          <cell r="L527">
            <v>0</v>
          </cell>
        </row>
        <row r="528">
          <cell r="L528">
            <v>0</v>
          </cell>
        </row>
        <row r="529">
          <cell r="L529">
            <v>0</v>
          </cell>
        </row>
        <row r="530">
          <cell r="L530">
            <v>0</v>
          </cell>
        </row>
        <row r="531">
          <cell r="L531">
            <v>0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7">
          <cell r="L537">
            <v>0</v>
          </cell>
        </row>
        <row r="538">
          <cell r="L538">
            <v>0</v>
          </cell>
        </row>
        <row r="539">
          <cell r="L539">
            <v>0</v>
          </cell>
        </row>
        <row r="540">
          <cell r="L540">
            <v>0</v>
          </cell>
        </row>
        <row r="541">
          <cell r="L541">
            <v>0</v>
          </cell>
        </row>
        <row r="542">
          <cell r="L542">
            <v>0</v>
          </cell>
        </row>
        <row r="543">
          <cell r="L543">
            <v>0</v>
          </cell>
        </row>
        <row r="544">
          <cell r="L544">
            <v>0</v>
          </cell>
        </row>
        <row r="545">
          <cell r="L545">
            <v>0</v>
          </cell>
        </row>
        <row r="546">
          <cell r="L546">
            <v>0</v>
          </cell>
        </row>
        <row r="547">
          <cell r="L547">
            <v>0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0</v>
          </cell>
        </row>
        <row r="563">
          <cell r="L563">
            <v>0</v>
          </cell>
        </row>
        <row r="564">
          <cell r="L564">
            <v>0</v>
          </cell>
        </row>
        <row r="565">
          <cell r="L565">
            <v>0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0</v>
          </cell>
        </row>
        <row r="574">
          <cell r="L574">
            <v>0</v>
          </cell>
        </row>
        <row r="575">
          <cell r="L575">
            <v>0</v>
          </cell>
        </row>
        <row r="576">
          <cell r="L576">
            <v>0</v>
          </cell>
        </row>
        <row r="577">
          <cell r="L577">
            <v>0</v>
          </cell>
        </row>
        <row r="578">
          <cell r="L578">
            <v>0</v>
          </cell>
        </row>
        <row r="581">
          <cell r="L581">
            <v>0</v>
          </cell>
        </row>
        <row r="582">
          <cell r="L582">
            <v>0</v>
          </cell>
        </row>
        <row r="583">
          <cell r="L583">
            <v>0</v>
          </cell>
        </row>
        <row r="584">
          <cell r="L584">
            <v>0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0</v>
          </cell>
        </row>
        <row r="593">
          <cell r="L593">
            <v>0</v>
          </cell>
        </row>
        <row r="594">
          <cell r="L594">
            <v>0</v>
          </cell>
        </row>
        <row r="595">
          <cell r="L595">
            <v>0</v>
          </cell>
        </row>
        <row r="596">
          <cell r="L596">
            <v>0</v>
          </cell>
        </row>
        <row r="597">
          <cell r="L597">
            <v>0</v>
          </cell>
        </row>
        <row r="598">
          <cell r="L598">
            <v>0</v>
          </cell>
        </row>
        <row r="599">
          <cell r="L599">
            <v>0</v>
          </cell>
        </row>
        <row r="602">
          <cell r="L602">
            <v>0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A607">
            <v>613</v>
          </cell>
          <cell r="B607" t="str">
            <v>711100</v>
          </cell>
          <cell r="C607" t="str">
            <v>Other expenses, customised 1 (Other spec.)</v>
          </cell>
          <cell r="L607">
            <v>0</v>
          </cell>
          <cell r="M607">
            <v>0</v>
          </cell>
          <cell r="N607">
            <v>0</v>
          </cell>
          <cell r="X607">
            <v>0</v>
          </cell>
          <cell r="Y607">
            <v>0</v>
          </cell>
          <cell r="Z607">
            <v>0</v>
          </cell>
        </row>
        <row r="608">
          <cell r="L608">
            <v>0</v>
          </cell>
        </row>
        <row r="609">
          <cell r="L609">
            <v>0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A617">
            <v>623</v>
          </cell>
          <cell r="B617" t="str">
            <v>712959</v>
          </cell>
          <cell r="C617" t="str">
            <v>Other expenses (Other spec.)</v>
          </cell>
          <cell r="D617">
            <v>0</v>
          </cell>
          <cell r="E617">
            <v>0</v>
          </cell>
          <cell r="F617">
            <v>0</v>
          </cell>
          <cell r="L617">
            <v>0</v>
          </cell>
          <cell r="M617">
            <v>0</v>
          </cell>
          <cell r="N617">
            <v>0</v>
          </cell>
          <cell r="P617">
            <v>0</v>
          </cell>
          <cell r="Q617">
            <v>0</v>
          </cell>
          <cell r="R617">
            <v>0</v>
          </cell>
          <cell r="X617">
            <v>0</v>
          </cell>
          <cell r="Y617">
            <v>0</v>
          </cell>
          <cell r="Z617">
            <v>0</v>
          </cell>
        </row>
        <row r="618">
          <cell r="A618">
            <v>624</v>
          </cell>
          <cell r="B618" t="str">
            <v>715599</v>
          </cell>
          <cell r="C618" t="str">
            <v>Other specified activity costs</v>
          </cell>
          <cell r="D618">
            <v>0</v>
          </cell>
          <cell r="E618">
            <v>0</v>
          </cell>
          <cell r="F618">
            <v>0</v>
          </cell>
          <cell r="L618">
            <v>0</v>
          </cell>
          <cell r="M618">
            <v>0</v>
          </cell>
          <cell r="N618">
            <v>0</v>
          </cell>
          <cell r="P618">
            <v>0</v>
          </cell>
          <cell r="Q618">
            <v>0</v>
          </cell>
          <cell r="R618">
            <v>0</v>
          </cell>
          <cell r="X618">
            <v>0</v>
          </cell>
          <cell r="Y618">
            <v>0</v>
          </cell>
          <cell r="Z618">
            <v>0</v>
          </cell>
        </row>
        <row r="622">
          <cell r="L622">
            <v>0</v>
          </cell>
        </row>
        <row r="623">
          <cell r="L623">
            <v>0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-2610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0</v>
          </cell>
        </row>
        <row r="632">
          <cell r="L632">
            <v>-2610</v>
          </cell>
        </row>
        <row r="635">
          <cell r="L635">
            <v>0</v>
          </cell>
        </row>
        <row r="636">
          <cell r="L636">
            <v>0</v>
          </cell>
        </row>
        <row r="637">
          <cell r="L637">
            <v>0</v>
          </cell>
        </row>
        <row r="638">
          <cell r="L638">
            <v>0</v>
          </cell>
        </row>
        <row r="639">
          <cell r="A639">
            <v>645</v>
          </cell>
          <cell r="B639" t="str">
            <v>851959</v>
          </cell>
          <cell r="C639" t="str">
            <v>Investment property direct operating expenses and change in fair value</v>
          </cell>
          <cell r="D639">
            <v>0</v>
          </cell>
          <cell r="E639">
            <v>0</v>
          </cell>
          <cell r="F639">
            <v>0</v>
          </cell>
          <cell r="L639">
            <v>0</v>
          </cell>
          <cell r="M639">
            <v>0</v>
          </cell>
          <cell r="N639">
            <v>0</v>
          </cell>
          <cell r="P639">
            <v>0</v>
          </cell>
          <cell r="Q639">
            <v>0</v>
          </cell>
          <cell r="R639">
            <v>0</v>
          </cell>
          <cell r="X639">
            <v>0</v>
          </cell>
          <cell r="Y639">
            <v>0</v>
          </cell>
          <cell r="Z639">
            <v>0</v>
          </cell>
        </row>
        <row r="642">
          <cell r="L642">
            <v>0</v>
          </cell>
        </row>
        <row r="643">
          <cell r="L643">
            <v>0</v>
          </cell>
        </row>
        <row r="646">
          <cell r="L646">
            <v>0</v>
          </cell>
        </row>
        <row r="647">
          <cell r="L647">
            <v>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  <row r="706">
          <cell r="L706">
            <v>0</v>
          </cell>
        </row>
        <row r="707">
          <cell r="L707">
            <v>0</v>
          </cell>
        </row>
        <row r="708">
          <cell r="L708">
            <v>0</v>
          </cell>
        </row>
        <row r="709">
          <cell r="L709">
            <v>0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0</v>
          </cell>
        </row>
        <row r="727">
          <cell r="L727">
            <v>0</v>
          </cell>
        </row>
        <row r="728">
          <cell r="L728">
            <v>0</v>
          </cell>
        </row>
        <row r="729">
          <cell r="L729">
            <v>0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39">
          <cell r="L739">
            <v>0</v>
          </cell>
        </row>
        <row r="740">
          <cell r="L740">
            <v>0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0</v>
          </cell>
        </row>
        <row r="747">
          <cell r="L747">
            <v>0</v>
          </cell>
        </row>
        <row r="748">
          <cell r="L748">
            <v>0</v>
          </cell>
        </row>
        <row r="749">
          <cell r="L749">
            <v>0</v>
          </cell>
        </row>
        <row r="750">
          <cell r="L750">
            <v>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0</v>
          </cell>
        </row>
        <row r="754">
          <cell r="L754">
            <v>0</v>
          </cell>
        </row>
        <row r="755">
          <cell r="L755">
            <v>0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0</v>
          </cell>
        </row>
        <row r="764">
          <cell r="L764">
            <v>0</v>
          </cell>
        </row>
        <row r="765">
          <cell r="L765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0</v>
          </cell>
        </row>
        <row r="772">
          <cell r="L772">
            <v>0</v>
          </cell>
        </row>
        <row r="773">
          <cell r="L773">
            <v>0</v>
          </cell>
        </row>
        <row r="774">
          <cell r="L774">
            <v>0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-12173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-12173</v>
          </cell>
        </row>
        <row r="784">
          <cell r="A784">
            <v>790</v>
          </cell>
          <cell r="B784" t="str">
            <v>865599</v>
          </cell>
          <cell r="C784" t="str">
            <v>Other operating expenses</v>
          </cell>
          <cell r="D784">
            <v>-14783</v>
          </cell>
          <cell r="E784">
            <v>-4754</v>
          </cell>
          <cell r="F784">
            <v>-245278</v>
          </cell>
          <cell r="L784">
            <v>-14783</v>
          </cell>
          <cell r="M784">
            <v>-4754</v>
          </cell>
          <cell r="N784">
            <v>-245278</v>
          </cell>
          <cell r="P784">
            <v>-210</v>
          </cell>
          <cell r="Q784">
            <v>-83</v>
          </cell>
          <cell r="R784">
            <v>-4023</v>
          </cell>
          <cell r="X784">
            <v>-210</v>
          </cell>
          <cell r="Y784">
            <v>-83</v>
          </cell>
          <cell r="Z784">
            <v>-4023</v>
          </cell>
        </row>
        <row r="787">
          <cell r="L787">
            <v>0</v>
          </cell>
        </row>
        <row r="788">
          <cell r="L788">
            <v>0</v>
          </cell>
        </row>
        <row r="789">
          <cell r="A789">
            <v>795</v>
          </cell>
          <cell r="B789" t="str">
            <v>885599</v>
          </cell>
          <cell r="C789" t="str">
            <v>Share of profit/loss in associates</v>
          </cell>
          <cell r="D789">
            <v>0</v>
          </cell>
          <cell r="E789">
            <v>0</v>
          </cell>
          <cell r="F789">
            <v>0</v>
          </cell>
          <cell r="L789">
            <v>0</v>
          </cell>
          <cell r="M789">
            <v>0</v>
          </cell>
          <cell r="N789">
            <v>0</v>
          </cell>
          <cell r="P789">
            <v>0</v>
          </cell>
          <cell r="Q789">
            <v>0</v>
          </cell>
          <cell r="R789">
            <v>0</v>
          </cell>
          <cell r="X789">
            <v>0</v>
          </cell>
          <cell r="Y789">
            <v>0</v>
          </cell>
          <cell r="Z789">
            <v>0</v>
          </cell>
        </row>
        <row r="790">
          <cell r="L790">
            <v>2079977</v>
          </cell>
        </row>
        <row r="791">
          <cell r="L791">
            <v>6.5783452900298009E-2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0</v>
          </cell>
        </row>
        <row r="798">
          <cell r="L798">
            <v>0</v>
          </cell>
        </row>
        <row r="799">
          <cell r="L799">
            <v>0</v>
          </cell>
        </row>
        <row r="800">
          <cell r="L800">
            <v>0</v>
          </cell>
        </row>
        <row r="801">
          <cell r="L801">
            <v>0</v>
          </cell>
        </row>
        <row r="802">
          <cell r="L802">
            <v>0</v>
          </cell>
        </row>
        <row r="803">
          <cell r="L803">
            <v>0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0</v>
          </cell>
        </row>
        <row r="811">
          <cell r="L811">
            <v>0</v>
          </cell>
        </row>
        <row r="812">
          <cell r="L812">
            <v>979659</v>
          </cell>
        </row>
        <row r="813">
          <cell r="L813">
            <v>7575</v>
          </cell>
        </row>
        <row r="814">
          <cell r="L814">
            <v>0</v>
          </cell>
        </row>
        <row r="815">
          <cell r="L815">
            <v>0</v>
          </cell>
        </row>
        <row r="816">
          <cell r="L816">
            <v>987234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16033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16033</v>
          </cell>
        </row>
        <row r="828">
          <cell r="L828">
            <v>0</v>
          </cell>
        </row>
        <row r="829">
          <cell r="L829">
            <v>0</v>
          </cell>
        </row>
        <row r="830">
          <cell r="L830">
            <v>0</v>
          </cell>
        </row>
        <row r="831">
          <cell r="L831">
            <v>0</v>
          </cell>
        </row>
        <row r="832">
          <cell r="L832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0</v>
          </cell>
        </row>
        <row r="839">
          <cell r="L839">
            <v>0</v>
          </cell>
        </row>
        <row r="842">
          <cell r="L842">
            <v>0</v>
          </cell>
        </row>
        <row r="843">
          <cell r="L843">
            <v>0</v>
          </cell>
        </row>
        <row r="846">
          <cell r="L846">
            <v>0</v>
          </cell>
        </row>
        <row r="847">
          <cell r="L847">
            <v>0</v>
          </cell>
        </row>
        <row r="848">
          <cell r="L848">
            <v>0</v>
          </cell>
        </row>
        <row r="849">
          <cell r="L849">
            <v>0</v>
          </cell>
        </row>
        <row r="852">
          <cell r="L852">
            <v>0</v>
          </cell>
        </row>
        <row r="853">
          <cell r="L853">
            <v>0</v>
          </cell>
        </row>
        <row r="854">
          <cell r="L854">
            <v>392</v>
          </cell>
        </row>
        <row r="855">
          <cell r="L855">
            <v>0</v>
          </cell>
        </row>
        <row r="856">
          <cell r="L856">
            <v>392</v>
          </cell>
        </row>
        <row r="859">
          <cell r="L859">
            <v>0</v>
          </cell>
        </row>
        <row r="860">
          <cell r="L860">
            <v>0</v>
          </cell>
        </row>
        <row r="861">
          <cell r="L861">
            <v>0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0</v>
          </cell>
        </row>
        <row r="870">
          <cell r="L870">
            <v>0</v>
          </cell>
        </row>
        <row r="871">
          <cell r="L871">
            <v>0</v>
          </cell>
        </row>
        <row r="872">
          <cell r="A872">
            <v>878</v>
          </cell>
          <cell r="B872" t="str">
            <v>925599</v>
          </cell>
          <cell r="C872" t="str">
            <v>Finance income</v>
          </cell>
          <cell r="D872">
            <v>1003659</v>
          </cell>
          <cell r="E872">
            <v>1807843</v>
          </cell>
          <cell r="F872">
            <v>2634454</v>
          </cell>
          <cell r="L872">
            <v>1003659</v>
          </cell>
          <cell r="M872">
            <v>1807843</v>
          </cell>
          <cell r="N872">
            <v>2634454</v>
          </cell>
          <cell r="P872">
            <v>14286</v>
          </cell>
          <cell r="Q872">
            <v>31497</v>
          </cell>
          <cell r="R872">
            <v>43218</v>
          </cell>
          <cell r="X872">
            <v>14286</v>
          </cell>
          <cell r="Y872">
            <v>31497</v>
          </cell>
          <cell r="Z872">
            <v>43218</v>
          </cell>
        </row>
        <row r="876">
          <cell r="L876">
            <v>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0</v>
          </cell>
        </row>
        <row r="880">
          <cell r="L880">
            <v>0</v>
          </cell>
        </row>
        <row r="881">
          <cell r="L881">
            <v>0</v>
          </cell>
        </row>
        <row r="882">
          <cell r="L882">
            <v>0</v>
          </cell>
        </row>
        <row r="883">
          <cell r="L883">
            <v>0</v>
          </cell>
        </row>
        <row r="884">
          <cell r="L884">
            <v>0</v>
          </cell>
        </row>
        <row r="885">
          <cell r="L885">
            <v>0</v>
          </cell>
        </row>
        <row r="886">
          <cell r="L886">
            <v>0</v>
          </cell>
        </row>
        <row r="887">
          <cell r="L887">
            <v>0</v>
          </cell>
        </row>
        <row r="888">
          <cell r="L888">
            <v>0</v>
          </cell>
        </row>
        <row r="891">
          <cell r="L891">
            <v>-16305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-16305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-1158906</v>
          </cell>
        </row>
        <row r="908">
          <cell r="L908">
            <v>-2586</v>
          </cell>
        </row>
        <row r="909">
          <cell r="L909">
            <v>-10221</v>
          </cell>
        </row>
        <row r="910">
          <cell r="L910">
            <v>-26558</v>
          </cell>
        </row>
        <row r="911">
          <cell r="L911">
            <v>0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-1198271</v>
          </cell>
        </row>
        <row r="920">
          <cell r="L920">
            <v>0</v>
          </cell>
        </row>
        <row r="921">
          <cell r="L921">
            <v>0</v>
          </cell>
        </row>
        <row r="922">
          <cell r="L922">
            <v>0</v>
          </cell>
        </row>
        <row r="923">
          <cell r="L923">
            <v>-79211</v>
          </cell>
        </row>
        <row r="924">
          <cell r="L924">
            <v>0</v>
          </cell>
        </row>
        <row r="925">
          <cell r="L925">
            <v>0</v>
          </cell>
        </row>
        <row r="926">
          <cell r="L926">
            <v>0</v>
          </cell>
        </row>
        <row r="927">
          <cell r="L927">
            <v>-79211</v>
          </cell>
        </row>
        <row r="930">
          <cell r="L930">
            <v>0</v>
          </cell>
        </row>
        <row r="931">
          <cell r="L931">
            <v>0</v>
          </cell>
        </row>
        <row r="932">
          <cell r="L932">
            <v>0</v>
          </cell>
        </row>
        <row r="933">
          <cell r="L933">
            <v>0</v>
          </cell>
        </row>
        <row r="934">
          <cell r="L934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0</v>
          </cell>
        </row>
        <row r="941">
          <cell r="L941">
            <v>0</v>
          </cell>
        </row>
        <row r="944">
          <cell r="L944">
            <v>0</v>
          </cell>
        </row>
        <row r="945">
          <cell r="L945">
            <v>0</v>
          </cell>
        </row>
        <row r="948">
          <cell r="L948">
            <v>0</v>
          </cell>
        </row>
        <row r="949">
          <cell r="L949">
            <v>-5280</v>
          </cell>
        </row>
        <row r="950">
          <cell r="L950">
            <v>0</v>
          </cell>
        </row>
        <row r="951">
          <cell r="L951">
            <v>-5280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60">
          <cell r="L960">
            <v>0</v>
          </cell>
        </row>
        <row r="961">
          <cell r="L961">
            <v>0</v>
          </cell>
        </row>
        <row r="962">
          <cell r="L962">
            <v>0</v>
          </cell>
        </row>
        <row r="963">
          <cell r="L963">
            <v>0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0</v>
          </cell>
        </row>
        <row r="967">
          <cell r="L967">
            <v>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0</v>
          </cell>
        </row>
        <row r="971">
          <cell r="L971">
            <v>0</v>
          </cell>
        </row>
        <row r="972">
          <cell r="L972">
            <v>0</v>
          </cell>
        </row>
        <row r="973">
          <cell r="A973">
            <v>979</v>
          </cell>
          <cell r="B973" t="str">
            <v>965599</v>
          </cell>
          <cell r="C973" t="str">
            <v>Finance cost</v>
          </cell>
          <cell r="D973">
            <v>-1299067</v>
          </cell>
          <cell r="E973">
            <v>-1473945</v>
          </cell>
          <cell r="F973">
            <v>-2434465</v>
          </cell>
          <cell r="L973">
            <v>-1299067</v>
          </cell>
          <cell r="M973">
            <v>-1473945</v>
          </cell>
          <cell r="N973">
            <v>-2434465</v>
          </cell>
          <cell r="P973">
            <v>-18489</v>
          </cell>
          <cell r="Q973">
            <v>-25680</v>
          </cell>
          <cell r="R973">
            <v>-39937</v>
          </cell>
          <cell r="X973">
            <v>-18489</v>
          </cell>
          <cell r="Y973">
            <v>-25680</v>
          </cell>
          <cell r="Z973">
            <v>-39937</v>
          </cell>
        </row>
        <row r="976">
          <cell r="L976">
            <v>0</v>
          </cell>
        </row>
        <row r="977">
          <cell r="L977">
            <v>0</v>
          </cell>
        </row>
        <row r="978">
          <cell r="L978">
            <v>0</v>
          </cell>
        </row>
        <row r="979">
          <cell r="L979">
            <v>1784569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9">
          <cell r="L989">
            <v>-1731067</v>
          </cell>
        </row>
        <row r="990">
          <cell r="L990">
            <v>0</v>
          </cell>
        </row>
        <row r="991">
          <cell r="L991">
            <v>-202300</v>
          </cell>
        </row>
        <row r="992">
          <cell r="L992">
            <v>0</v>
          </cell>
        </row>
        <row r="993">
          <cell r="L993">
            <v>-2004562</v>
          </cell>
        </row>
        <row r="994">
          <cell r="L994">
            <v>3252786</v>
          </cell>
        </row>
        <row r="995">
          <cell r="L995">
            <v>-685143</v>
          </cell>
        </row>
        <row r="996">
          <cell r="A996">
            <v>1002</v>
          </cell>
          <cell r="B996" t="str">
            <v>982599</v>
          </cell>
          <cell r="C996" t="str">
            <v>Income tax expense</v>
          </cell>
          <cell r="D996">
            <v>-685143</v>
          </cell>
          <cell r="E996">
            <v>-590780</v>
          </cell>
          <cell r="F996">
            <v>-3316783</v>
          </cell>
          <cell r="L996">
            <v>-685143</v>
          </cell>
          <cell r="M996">
            <v>-590780</v>
          </cell>
          <cell r="N996">
            <v>-3316783</v>
          </cell>
          <cell r="P996">
            <v>-9751</v>
          </cell>
          <cell r="Q996">
            <v>-10293</v>
          </cell>
          <cell r="R996">
            <v>-54411</v>
          </cell>
          <cell r="X996">
            <v>-9751</v>
          </cell>
          <cell r="Y996">
            <v>-10293</v>
          </cell>
          <cell r="Z996">
            <v>-54411</v>
          </cell>
        </row>
        <row r="997">
          <cell r="L997">
            <v>1099426</v>
          </cell>
        </row>
        <row r="998">
          <cell r="L998">
            <v>3.4771556843351169E-2</v>
          </cell>
        </row>
        <row r="1000">
          <cell r="L1000">
            <v>1099426</v>
          </cell>
        </row>
        <row r="1008">
          <cell r="L1008">
            <v>-1848</v>
          </cell>
        </row>
        <row r="1009">
          <cell r="A1009">
            <v>1015</v>
          </cell>
          <cell r="B1009" t="str">
            <v>991959</v>
          </cell>
          <cell r="C1009" t="str">
            <v>Minority interest</v>
          </cell>
          <cell r="D1009">
            <v>-1848</v>
          </cell>
          <cell r="E1009">
            <v>1313</v>
          </cell>
          <cell r="F1009">
            <v>3006</v>
          </cell>
          <cell r="L1009">
            <v>-1848</v>
          </cell>
          <cell r="M1009">
            <v>1313</v>
          </cell>
          <cell r="N1009">
            <v>3006</v>
          </cell>
          <cell r="P1009">
            <v>-26</v>
          </cell>
          <cell r="Q1009">
            <v>23</v>
          </cell>
          <cell r="R1009">
            <v>49</v>
          </cell>
          <cell r="X1009">
            <v>-26</v>
          </cell>
          <cell r="Y1009">
            <v>23</v>
          </cell>
          <cell r="Z1009">
            <v>49</v>
          </cell>
        </row>
        <row r="1011">
          <cell r="A1011">
            <v>1017</v>
          </cell>
          <cell r="B1011" t="str">
            <v>992599</v>
          </cell>
          <cell r="C1011" t="str">
            <v>Profit/loss attributable to equity holders of the parent</v>
          </cell>
          <cell r="D1011">
            <v>1097575</v>
          </cell>
          <cell r="E1011">
            <v>3945096</v>
          </cell>
          <cell r="F1011">
            <v>10648714</v>
          </cell>
          <cell r="L1011">
            <v>1097578</v>
          </cell>
          <cell r="M1011">
            <v>3945096</v>
          </cell>
          <cell r="N1011">
            <v>10648714</v>
          </cell>
          <cell r="P1011">
            <v>15622</v>
          </cell>
          <cell r="Q1011">
            <v>68733</v>
          </cell>
          <cell r="R1011">
            <v>174690</v>
          </cell>
          <cell r="X1011">
            <v>15622</v>
          </cell>
          <cell r="Y1011">
            <v>256218</v>
          </cell>
          <cell r="Z1011">
            <v>591445</v>
          </cell>
        </row>
        <row r="1012">
          <cell r="L1012">
            <v>3.4713110129296273E-2</v>
          </cell>
        </row>
        <row r="1015">
          <cell r="L1015">
            <v>1097578</v>
          </cell>
        </row>
        <row r="1016">
          <cell r="L1016">
            <v>1848</v>
          </cell>
        </row>
        <row r="1017">
          <cell r="L1017">
            <v>1099426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0</v>
          </cell>
        </row>
        <row r="1035">
          <cell r="L1035">
            <v>0</v>
          </cell>
        </row>
        <row r="1036">
          <cell r="L1036">
            <v>0</v>
          </cell>
        </row>
        <row r="1037">
          <cell r="L1037">
            <v>0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0</v>
          </cell>
        </row>
        <row r="1046">
          <cell r="L1046">
            <v>0</v>
          </cell>
        </row>
        <row r="1047">
          <cell r="L1047">
            <v>0</v>
          </cell>
        </row>
        <row r="1048">
          <cell r="L1048">
            <v>0</v>
          </cell>
        </row>
        <row r="1049">
          <cell r="L1049">
            <v>0</v>
          </cell>
        </row>
        <row r="1050">
          <cell r="L1050">
            <v>0</v>
          </cell>
        </row>
        <row r="1051">
          <cell r="L1051">
            <v>0</v>
          </cell>
        </row>
        <row r="1052">
          <cell r="L1052">
            <v>0</v>
          </cell>
        </row>
        <row r="1053">
          <cell r="L1053">
            <v>0</v>
          </cell>
        </row>
        <row r="1056">
          <cell r="L1056">
            <v>0</v>
          </cell>
        </row>
        <row r="1057">
          <cell r="L1057">
            <v>0</v>
          </cell>
        </row>
        <row r="1058">
          <cell r="L1058">
            <v>0</v>
          </cell>
        </row>
        <row r="1059">
          <cell r="L1059">
            <v>0</v>
          </cell>
        </row>
        <row r="1060">
          <cell r="L1060">
            <v>0</v>
          </cell>
        </row>
        <row r="1061">
          <cell r="L1061">
            <v>0</v>
          </cell>
        </row>
        <row r="1062">
          <cell r="L1062">
            <v>0</v>
          </cell>
        </row>
        <row r="1063">
          <cell r="L1063">
            <v>0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2">
          <cell r="L1072">
            <v>0</v>
          </cell>
        </row>
        <row r="1073">
          <cell r="L1073">
            <v>0</v>
          </cell>
        </row>
        <row r="1074">
          <cell r="L1074">
            <v>0</v>
          </cell>
        </row>
        <row r="1075">
          <cell r="L1075">
            <v>0</v>
          </cell>
        </row>
        <row r="1076">
          <cell r="L1076">
            <v>0</v>
          </cell>
        </row>
        <row r="1077">
          <cell r="L1077">
            <v>0</v>
          </cell>
        </row>
        <row r="1078">
          <cell r="L1078">
            <v>0</v>
          </cell>
        </row>
        <row r="1079">
          <cell r="L1079">
            <v>0</v>
          </cell>
        </row>
        <row r="1080">
          <cell r="L1080">
            <v>0</v>
          </cell>
        </row>
        <row r="1081">
          <cell r="L1081">
            <v>0</v>
          </cell>
        </row>
        <row r="1084">
          <cell r="L1084">
            <v>0</v>
          </cell>
        </row>
        <row r="1085">
          <cell r="L1085">
            <v>23328628</v>
          </cell>
        </row>
        <row r="1086">
          <cell r="L1086">
            <v>-172623</v>
          </cell>
        </row>
        <row r="1087">
          <cell r="L1087">
            <v>0</v>
          </cell>
        </row>
        <row r="1088">
          <cell r="L1088">
            <v>58736</v>
          </cell>
        </row>
        <row r="1089">
          <cell r="L1089">
            <v>0</v>
          </cell>
        </row>
        <row r="1090">
          <cell r="L1090">
            <v>0</v>
          </cell>
        </row>
        <row r="1091">
          <cell r="L1091">
            <v>-74730</v>
          </cell>
        </row>
        <row r="1092">
          <cell r="L1092">
            <v>-4686</v>
          </cell>
        </row>
        <row r="1093">
          <cell r="L1093">
            <v>0</v>
          </cell>
        </row>
        <row r="1094">
          <cell r="L1094">
            <v>31218</v>
          </cell>
        </row>
        <row r="1095">
          <cell r="L1095">
            <v>0</v>
          </cell>
        </row>
        <row r="1096">
          <cell r="L1096">
            <v>23166543</v>
          </cell>
        </row>
        <row r="1097">
          <cell r="L1097">
            <v>-4792701</v>
          </cell>
        </row>
        <row r="1098">
          <cell r="L1098">
            <v>32527</v>
          </cell>
        </row>
        <row r="1099">
          <cell r="L1099">
            <v>0</v>
          </cell>
        </row>
        <row r="1100">
          <cell r="L1100">
            <v>0</v>
          </cell>
        </row>
        <row r="1101">
          <cell r="L1101">
            <v>50604</v>
          </cell>
        </row>
        <row r="1102">
          <cell r="L1102">
            <v>-365</v>
          </cell>
        </row>
        <row r="1103">
          <cell r="L1103">
            <v>0</v>
          </cell>
        </row>
        <row r="1104">
          <cell r="L1104">
            <v>3258</v>
          </cell>
        </row>
        <row r="1105">
          <cell r="L1105">
            <v>-384822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-5091499</v>
          </cell>
        </row>
        <row r="1109">
          <cell r="L1109">
            <v>18075044</v>
          </cell>
        </row>
        <row r="1112">
          <cell r="L1112">
            <v>0</v>
          </cell>
        </row>
        <row r="1113">
          <cell r="L1113">
            <v>0</v>
          </cell>
        </row>
        <row r="1114">
          <cell r="L1114">
            <v>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0</v>
          </cell>
        </row>
        <row r="1123">
          <cell r="L1123">
            <v>0</v>
          </cell>
        </row>
        <row r="1124">
          <cell r="L1124">
            <v>0</v>
          </cell>
        </row>
        <row r="1125">
          <cell r="L1125">
            <v>0</v>
          </cell>
        </row>
        <row r="1126">
          <cell r="L1126">
            <v>0</v>
          </cell>
        </row>
        <row r="1127">
          <cell r="L1127">
            <v>0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0</v>
          </cell>
        </row>
        <row r="1131">
          <cell r="L1131">
            <v>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0</v>
          </cell>
        </row>
        <row r="1135">
          <cell r="L1135">
            <v>0</v>
          </cell>
        </row>
        <row r="1136">
          <cell r="L1136">
            <v>0</v>
          </cell>
        </row>
        <row r="1137">
          <cell r="L1137">
            <v>0</v>
          </cell>
        </row>
        <row r="1140">
          <cell r="L1140">
            <v>0</v>
          </cell>
        </row>
        <row r="1141">
          <cell r="L1141">
            <v>19097445</v>
          </cell>
        </row>
        <row r="1142">
          <cell r="L1142">
            <v>-107184</v>
          </cell>
        </row>
        <row r="1143">
          <cell r="L1143">
            <v>0</v>
          </cell>
        </row>
        <row r="1144">
          <cell r="L1144">
            <v>147043</v>
          </cell>
        </row>
        <row r="1145">
          <cell r="L1145">
            <v>15523</v>
          </cell>
        </row>
        <row r="1146">
          <cell r="L1146">
            <v>0</v>
          </cell>
        </row>
        <row r="1147">
          <cell r="L1147">
            <v>-110488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101471</v>
          </cell>
        </row>
        <row r="1151">
          <cell r="L1151">
            <v>0</v>
          </cell>
        </row>
        <row r="1152">
          <cell r="L1152">
            <v>19143810</v>
          </cell>
        </row>
        <row r="1153">
          <cell r="L1153">
            <v>-10744103</v>
          </cell>
        </row>
        <row r="1154">
          <cell r="L1154">
            <v>50615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96372</v>
          </cell>
        </row>
        <row r="1158">
          <cell r="L1158">
            <v>376</v>
          </cell>
        </row>
        <row r="1159">
          <cell r="L1159">
            <v>0</v>
          </cell>
        </row>
        <row r="1160">
          <cell r="L1160">
            <v>0</v>
          </cell>
        </row>
        <row r="1161">
          <cell r="L1161">
            <v>-843662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-11440402</v>
          </cell>
        </row>
        <row r="1165">
          <cell r="L1165">
            <v>7703408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0</v>
          </cell>
        </row>
        <row r="1171">
          <cell r="L1171">
            <v>0</v>
          </cell>
        </row>
        <row r="1172">
          <cell r="L1172">
            <v>0</v>
          </cell>
        </row>
        <row r="1173">
          <cell r="L1173">
            <v>0</v>
          </cell>
        </row>
        <row r="1174">
          <cell r="L1174">
            <v>0</v>
          </cell>
        </row>
        <row r="1175">
          <cell r="L1175">
            <v>0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0</v>
          </cell>
        </row>
        <row r="1179">
          <cell r="L1179">
            <v>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0</v>
          </cell>
        </row>
        <row r="1183">
          <cell r="L1183">
            <v>0</v>
          </cell>
        </row>
        <row r="1184">
          <cell r="L1184">
            <v>0</v>
          </cell>
        </row>
        <row r="1185">
          <cell r="L1185">
            <v>0</v>
          </cell>
        </row>
        <row r="1186">
          <cell r="L1186">
            <v>0</v>
          </cell>
        </row>
        <row r="1187">
          <cell r="L1187">
            <v>0</v>
          </cell>
        </row>
        <row r="1188">
          <cell r="L1188">
            <v>0</v>
          </cell>
        </row>
        <row r="1189">
          <cell r="L1189">
            <v>0</v>
          </cell>
        </row>
        <row r="1190">
          <cell r="L1190">
            <v>0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6">
          <cell r="L1196">
            <v>0</v>
          </cell>
        </row>
        <row r="1197">
          <cell r="L1197">
            <v>4109733</v>
          </cell>
        </row>
        <row r="1198">
          <cell r="L1198">
            <v>-7937</v>
          </cell>
        </row>
        <row r="1199">
          <cell r="L1199">
            <v>0</v>
          </cell>
        </row>
        <row r="1200">
          <cell r="L1200">
            <v>85403</v>
          </cell>
        </row>
        <row r="1201">
          <cell r="L1201">
            <v>5463</v>
          </cell>
        </row>
        <row r="1202">
          <cell r="L1202">
            <v>0</v>
          </cell>
        </row>
        <row r="1203">
          <cell r="L1203">
            <v>-40189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22524</v>
          </cell>
        </row>
        <row r="1207">
          <cell r="L1207">
            <v>0</v>
          </cell>
        </row>
        <row r="1208">
          <cell r="L1208">
            <v>4174997</v>
          </cell>
        </row>
        <row r="1209">
          <cell r="L1209">
            <v>-2818551</v>
          </cell>
        </row>
        <row r="1210">
          <cell r="L1210">
            <v>4184</v>
          </cell>
        </row>
        <row r="1211">
          <cell r="L1211">
            <v>0</v>
          </cell>
        </row>
        <row r="1212">
          <cell r="L1212">
            <v>0</v>
          </cell>
        </row>
        <row r="1213">
          <cell r="L1213">
            <v>36706</v>
          </cell>
        </row>
        <row r="1214">
          <cell r="L1214">
            <v>0</v>
          </cell>
        </row>
        <row r="1215">
          <cell r="L1215">
            <v>0</v>
          </cell>
        </row>
        <row r="1216">
          <cell r="L1216">
            <v>1</v>
          </cell>
        </row>
        <row r="1217">
          <cell r="L1217">
            <v>-195450</v>
          </cell>
        </row>
        <row r="1218">
          <cell r="L1218">
            <v>0</v>
          </cell>
        </row>
        <row r="1219">
          <cell r="L1219">
            <v>0</v>
          </cell>
        </row>
        <row r="1220">
          <cell r="L1220">
            <v>-2973110</v>
          </cell>
        </row>
        <row r="1221">
          <cell r="L1221">
            <v>1201887</v>
          </cell>
        </row>
        <row r="1224">
          <cell r="L1224">
            <v>0</v>
          </cell>
        </row>
        <row r="1225">
          <cell r="L1225">
            <v>0</v>
          </cell>
        </row>
        <row r="1226">
          <cell r="L1226">
            <v>0</v>
          </cell>
        </row>
        <row r="1227">
          <cell r="L1227">
            <v>0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0</v>
          </cell>
        </row>
        <row r="1236">
          <cell r="L1236">
            <v>0</v>
          </cell>
        </row>
        <row r="1237">
          <cell r="L1237">
            <v>0</v>
          </cell>
        </row>
        <row r="1238">
          <cell r="L1238">
            <v>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0</v>
          </cell>
        </row>
        <row r="1247">
          <cell r="L1247">
            <v>0</v>
          </cell>
        </row>
        <row r="1248">
          <cell r="L1248">
            <v>0</v>
          </cell>
        </row>
        <row r="1249">
          <cell r="A1249">
            <v>1275</v>
          </cell>
          <cell r="B1249" t="str">
            <v>107189</v>
          </cell>
          <cell r="C1249" t="str">
            <v>Unfinished construction projects investment properties</v>
          </cell>
          <cell r="D1249">
            <v>0</v>
          </cell>
          <cell r="E1249">
            <v>0</v>
          </cell>
          <cell r="F1249">
            <v>0</v>
          </cell>
          <cell r="L1249">
            <v>0</v>
          </cell>
          <cell r="M1249">
            <v>0</v>
          </cell>
          <cell r="N1249">
            <v>0</v>
          </cell>
          <cell r="P1249">
            <v>0</v>
          </cell>
          <cell r="Q1249">
            <v>0</v>
          </cell>
          <cell r="R1249">
            <v>0</v>
          </cell>
          <cell r="X1249">
            <v>0</v>
          </cell>
          <cell r="Y1249">
            <v>0</v>
          </cell>
          <cell r="Z1249">
            <v>0</v>
          </cell>
        </row>
        <row r="1252">
          <cell r="L1252">
            <v>0</v>
          </cell>
        </row>
        <row r="1253">
          <cell r="L1253">
            <v>813161</v>
          </cell>
        </row>
        <row r="1254">
          <cell r="L1254">
            <v>-1986</v>
          </cell>
        </row>
        <row r="1255">
          <cell r="L1255">
            <v>0</v>
          </cell>
        </row>
        <row r="1256">
          <cell r="L1256">
            <v>951649</v>
          </cell>
        </row>
        <row r="1257">
          <cell r="L1257">
            <v>17371</v>
          </cell>
        </row>
        <row r="1258">
          <cell r="L1258">
            <v>0</v>
          </cell>
        </row>
        <row r="1259">
          <cell r="L1259">
            <v>-13733</v>
          </cell>
        </row>
        <row r="1260">
          <cell r="L1260">
            <v>-18</v>
          </cell>
        </row>
        <row r="1261">
          <cell r="L1261">
            <v>0</v>
          </cell>
        </row>
        <row r="1262">
          <cell r="L1262">
            <v>5523</v>
          </cell>
        </row>
        <row r="1263">
          <cell r="L1263">
            <v>0</v>
          </cell>
        </row>
        <row r="1264">
          <cell r="L1264">
            <v>1771967</v>
          </cell>
        </row>
        <row r="1265">
          <cell r="L1265">
            <v>-637607</v>
          </cell>
        </row>
        <row r="1266">
          <cell r="L1266">
            <v>1288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12826</v>
          </cell>
        </row>
        <row r="1270">
          <cell r="L1270">
            <v>-11</v>
          </cell>
        </row>
        <row r="1271">
          <cell r="L1271">
            <v>0</v>
          </cell>
        </row>
        <row r="1272">
          <cell r="L1272">
            <v>19</v>
          </cell>
        </row>
        <row r="1273">
          <cell r="L1273">
            <v>-42214</v>
          </cell>
        </row>
        <row r="1274">
          <cell r="L1274">
            <v>0</v>
          </cell>
        </row>
        <row r="1275">
          <cell r="L1275">
            <v>0</v>
          </cell>
        </row>
        <row r="1276">
          <cell r="L1276">
            <v>-665699</v>
          </cell>
        </row>
        <row r="1277">
          <cell r="L1277">
            <v>1106268</v>
          </cell>
        </row>
        <row r="1280">
          <cell r="L1280">
            <v>0</v>
          </cell>
        </row>
        <row r="1281">
          <cell r="L1281">
            <v>664497</v>
          </cell>
        </row>
        <row r="1282">
          <cell r="L1282">
            <v>-30330</v>
          </cell>
        </row>
        <row r="1283">
          <cell r="L1283">
            <v>0</v>
          </cell>
        </row>
        <row r="1284">
          <cell r="L1284">
            <v>539041</v>
          </cell>
        </row>
        <row r="1285">
          <cell r="L1285">
            <v>207</v>
          </cell>
        </row>
        <row r="1286">
          <cell r="L1286">
            <v>0</v>
          </cell>
        </row>
        <row r="1287">
          <cell r="L1287">
            <v>1355777</v>
          </cell>
        </row>
        <row r="1288">
          <cell r="L1288">
            <v>0</v>
          </cell>
        </row>
        <row r="1289">
          <cell r="L1289">
            <v>0</v>
          </cell>
        </row>
        <row r="1290">
          <cell r="L1290">
            <v>-160734</v>
          </cell>
        </row>
        <row r="1291">
          <cell r="L1291">
            <v>0</v>
          </cell>
        </row>
        <row r="1292">
          <cell r="L1292">
            <v>2368458</v>
          </cell>
        </row>
        <row r="1293">
          <cell r="A1293">
            <v>1319</v>
          </cell>
          <cell r="B1293" t="str">
            <v>109599</v>
          </cell>
          <cell r="C1293" t="str">
            <v>Property, plant and equipment</v>
          </cell>
          <cell r="D1293">
            <v>30455065</v>
          </cell>
          <cell r="E1293">
            <v>27822017</v>
          </cell>
          <cell r="F1293">
            <v>29020502</v>
          </cell>
          <cell r="L1293">
            <v>30455065</v>
          </cell>
          <cell r="M1293">
            <v>27822017</v>
          </cell>
          <cell r="N1293">
            <v>29020502</v>
          </cell>
          <cell r="P1293">
            <v>473955</v>
          </cell>
          <cell r="Q1293">
            <v>501080</v>
          </cell>
          <cell r="R1293">
            <v>398184</v>
          </cell>
          <cell r="X1293">
            <v>473955</v>
          </cell>
          <cell r="Y1293">
            <v>501080</v>
          </cell>
          <cell r="Z1293">
            <v>398184</v>
          </cell>
        </row>
        <row r="1296">
          <cell r="L1296">
            <v>0</v>
          </cell>
        </row>
        <row r="1297">
          <cell r="L1297">
            <v>0</v>
          </cell>
        </row>
        <row r="1298">
          <cell r="L1298">
            <v>0</v>
          </cell>
        </row>
        <row r="1299">
          <cell r="L1299">
            <v>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0</v>
          </cell>
        </row>
        <row r="1317">
          <cell r="L1317">
            <v>0</v>
          </cell>
        </row>
        <row r="1318">
          <cell r="L1318">
            <v>0</v>
          </cell>
        </row>
        <row r="1319">
          <cell r="L1319">
            <v>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A1322">
            <v>1348</v>
          </cell>
          <cell r="B1322" t="str">
            <v>111599</v>
          </cell>
          <cell r="C1322" t="str">
            <v>Investment property, development</v>
          </cell>
          <cell r="D1322">
            <v>0</v>
          </cell>
          <cell r="E1322">
            <v>0</v>
          </cell>
          <cell r="F1322">
            <v>0</v>
          </cell>
          <cell r="L1322">
            <v>0</v>
          </cell>
          <cell r="M1322">
            <v>0</v>
          </cell>
          <cell r="N1322">
            <v>0</v>
          </cell>
          <cell r="P1322">
            <v>0</v>
          </cell>
          <cell r="Q1322">
            <v>0</v>
          </cell>
          <cell r="R1322">
            <v>0</v>
          </cell>
          <cell r="X1322">
            <v>0</v>
          </cell>
          <cell r="Y1322">
            <v>0</v>
          </cell>
          <cell r="Z1322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0</v>
          </cell>
        </row>
        <row r="1328">
          <cell r="L1328">
            <v>0</v>
          </cell>
        </row>
        <row r="1329">
          <cell r="L1329">
            <v>0</v>
          </cell>
        </row>
        <row r="1330">
          <cell r="L1330">
            <v>0</v>
          </cell>
        </row>
        <row r="1331">
          <cell r="L1331">
            <v>0</v>
          </cell>
        </row>
        <row r="1332">
          <cell r="L1332">
            <v>0</v>
          </cell>
        </row>
        <row r="1333">
          <cell r="L1333">
            <v>0</v>
          </cell>
        </row>
        <row r="1334">
          <cell r="L1334">
            <v>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0</v>
          </cell>
        </row>
        <row r="1338">
          <cell r="L1338">
            <v>0</v>
          </cell>
        </row>
        <row r="1339">
          <cell r="L1339">
            <v>0</v>
          </cell>
        </row>
        <row r="1340">
          <cell r="L1340">
            <v>0</v>
          </cell>
        </row>
        <row r="1341">
          <cell r="L1341">
            <v>0</v>
          </cell>
        </row>
        <row r="1342">
          <cell r="L1342">
            <v>0</v>
          </cell>
        </row>
        <row r="1343">
          <cell r="L1343">
            <v>0</v>
          </cell>
        </row>
        <row r="1344">
          <cell r="L1344">
            <v>0</v>
          </cell>
        </row>
        <row r="1345">
          <cell r="L1345">
            <v>0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A1352">
            <v>1378</v>
          </cell>
          <cell r="B1352" t="str">
            <v>113599</v>
          </cell>
          <cell r="C1352" t="str">
            <v>Investment property</v>
          </cell>
          <cell r="D1352">
            <v>0</v>
          </cell>
          <cell r="E1352">
            <v>0</v>
          </cell>
          <cell r="F1352">
            <v>0</v>
          </cell>
          <cell r="L1352">
            <v>0</v>
          </cell>
          <cell r="M1352">
            <v>0</v>
          </cell>
          <cell r="N1352">
            <v>0</v>
          </cell>
          <cell r="P1352">
            <v>0</v>
          </cell>
          <cell r="Q1352">
            <v>0</v>
          </cell>
          <cell r="R1352">
            <v>0</v>
          </cell>
          <cell r="X1352">
            <v>0</v>
          </cell>
          <cell r="Y1352">
            <v>0</v>
          </cell>
          <cell r="Z1352">
            <v>0</v>
          </cell>
        </row>
        <row r="1355">
          <cell r="L1355">
            <v>0</v>
          </cell>
        </row>
        <row r="1356">
          <cell r="L1356">
            <v>3728068</v>
          </cell>
        </row>
        <row r="1357">
          <cell r="L1357">
            <v>0</v>
          </cell>
        </row>
        <row r="1358">
          <cell r="L1358">
            <v>0</v>
          </cell>
        </row>
        <row r="1359">
          <cell r="L1359">
            <v>0</v>
          </cell>
        </row>
        <row r="1360">
          <cell r="L1360">
            <v>0</v>
          </cell>
        </row>
        <row r="1361">
          <cell r="L1361">
            <v>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3728068</v>
          </cell>
        </row>
        <row r="1367">
          <cell r="L1367">
            <v>-281496</v>
          </cell>
        </row>
        <row r="1368">
          <cell r="L1368">
            <v>0</v>
          </cell>
        </row>
        <row r="1369">
          <cell r="L1369">
            <v>0</v>
          </cell>
        </row>
        <row r="1370">
          <cell r="L1370">
            <v>0</v>
          </cell>
        </row>
        <row r="1371">
          <cell r="L1371">
            <v>0</v>
          </cell>
        </row>
        <row r="1372">
          <cell r="L1372">
            <v>0</v>
          </cell>
        </row>
        <row r="1373">
          <cell r="L1373">
            <v>0</v>
          </cell>
        </row>
        <row r="1374">
          <cell r="L1374">
            <v>0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-281496</v>
          </cell>
        </row>
        <row r="1378">
          <cell r="L1378">
            <v>3446572</v>
          </cell>
        </row>
        <row r="1379">
          <cell r="A1379">
            <v>1405</v>
          </cell>
          <cell r="B1379" t="str">
            <v>114599</v>
          </cell>
          <cell r="C1379" t="str">
            <v>Goodwill</v>
          </cell>
          <cell r="D1379">
            <v>3446572</v>
          </cell>
          <cell r="E1379">
            <v>3446572</v>
          </cell>
          <cell r="F1379">
            <v>3446572</v>
          </cell>
          <cell r="L1379">
            <v>3446572</v>
          </cell>
          <cell r="M1379">
            <v>3446572</v>
          </cell>
          <cell r="N1379">
            <v>3446572</v>
          </cell>
          <cell r="P1379">
            <v>53637</v>
          </cell>
          <cell r="Q1379">
            <v>62073</v>
          </cell>
          <cell r="R1379">
            <v>47290</v>
          </cell>
          <cell r="X1379">
            <v>53637</v>
          </cell>
          <cell r="Y1379">
            <v>62073</v>
          </cell>
          <cell r="Z1379">
            <v>47290</v>
          </cell>
        </row>
        <row r="1383">
          <cell r="L1383">
            <v>0</v>
          </cell>
        </row>
        <row r="1384">
          <cell r="L1384">
            <v>0</v>
          </cell>
        </row>
        <row r="1385">
          <cell r="L1385">
            <v>0</v>
          </cell>
        </row>
        <row r="1386">
          <cell r="L1386">
            <v>0</v>
          </cell>
        </row>
        <row r="1387">
          <cell r="L1387">
            <v>0</v>
          </cell>
        </row>
        <row r="1388">
          <cell r="L1388">
            <v>0</v>
          </cell>
        </row>
        <row r="1389">
          <cell r="L1389">
            <v>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0</v>
          </cell>
        </row>
        <row r="1397">
          <cell r="L1397">
            <v>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0</v>
          </cell>
        </row>
        <row r="1404">
          <cell r="L1404">
            <v>0</v>
          </cell>
        </row>
        <row r="1405">
          <cell r="L1405">
            <v>0</v>
          </cell>
        </row>
        <row r="1406">
          <cell r="L1406">
            <v>0</v>
          </cell>
        </row>
        <row r="1407">
          <cell r="L1407">
            <v>0</v>
          </cell>
        </row>
        <row r="1408">
          <cell r="L1408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0</v>
          </cell>
        </row>
        <row r="1415">
          <cell r="L1415">
            <v>0</v>
          </cell>
        </row>
        <row r="1416">
          <cell r="L1416">
            <v>0</v>
          </cell>
        </row>
        <row r="1417">
          <cell r="L1417">
            <v>0</v>
          </cell>
        </row>
        <row r="1418">
          <cell r="L1418">
            <v>0</v>
          </cell>
        </row>
        <row r="1419">
          <cell r="L1419">
            <v>0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0</v>
          </cell>
        </row>
        <row r="1423">
          <cell r="L1423">
            <v>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0</v>
          </cell>
        </row>
        <row r="1427">
          <cell r="L1427">
            <v>0</v>
          </cell>
        </row>
        <row r="1428">
          <cell r="L1428">
            <v>0</v>
          </cell>
        </row>
        <row r="1429">
          <cell r="L1429">
            <v>0</v>
          </cell>
        </row>
        <row r="1430">
          <cell r="L1430">
            <v>0</v>
          </cell>
        </row>
        <row r="1431">
          <cell r="L1431">
            <v>0</v>
          </cell>
        </row>
        <row r="1432">
          <cell r="L1432">
            <v>0</v>
          </cell>
        </row>
        <row r="1433">
          <cell r="L1433">
            <v>0</v>
          </cell>
        </row>
        <row r="1434">
          <cell r="L1434">
            <v>0</v>
          </cell>
        </row>
        <row r="1435">
          <cell r="L1435">
            <v>0</v>
          </cell>
        </row>
        <row r="1436">
          <cell r="L1436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0</v>
          </cell>
        </row>
        <row r="1443">
          <cell r="L1443">
            <v>0</v>
          </cell>
        </row>
        <row r="1444">
          <cell r="L1444">
            <v>0</v>
          </cell>
        </row>
        <row r="1445">
          <cell r="L1445">
            <v>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0</v>
          </cell>
        </row>
        <row r="1454">
          <cell r="L1454">
            <v>0</v>
          </cell>
        </row>
        <row r="1455">
          <cell r="L1455">
            <v>0</v>
          </cell>
        </row>
        <row r="1456">
          <cell r="L1456">
            <v>0</v>
          </cell>
        </row>
        <row r="1457">
          <cell r="L1457">
            <v>0</v>
          </cell>
        </row>
        <row r="1458">
          <cell r="L1458">
            <v>0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0</v>
          </cell>
        </row>
        <row r="1462">
          <cell r="L1462">
            <v>0</v>
          </cell>
        </row>
        <row r="1463">
          <cell r="L1463">
            <v>0</v>
          </cell>
        </row>
        <row r="1464">
          <cell r="L1464">
            <v>0</v>
          </cell>
        </row>
        <row r="1467">
          <cell r="L1467">
            <v>0</v>
          </cell>
        </row>
        <row r="1468">
          <cell r="L1468">
            <v>0</v>
          </cell>
        </row>
        <row r="1469">
          <cell r="L1469">
            <v>0</v>
          </cell>
        </row>
        <row r="1470">
          <cell r="L1470">
            <v>0</v>
          </cell>
        </row>
        <row r="1471">
          <cell r="L1471">
            <v>0</v>
          </cell>
        </row>
        <row r="1472">
          <cell r="L1472">
            <v>0</v>
          </cell>
        </row>
        <row r="1473">
          <cell r="L1473">
            <v>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0</v>
          </cell>
        </row>
        <row r="1482">
          <cell r="L1482">
            <v>0</v>
          </cell>
        </row>
        <row r="1483">
          <cell r="L1483">
            <v>0</v>
          </cell>
        </row>
        <row r="1484">
          <cell r="L1484">
            <v>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0</v>
          </cell>
        </row>
        <row r="1495">
          <cell r="L1495">
            <v>0</v>
          </cell>
        </row>
        <row r="1496">
          <cell r="L1496">
            <v>1429348</v>
          </cell>
        </row>
        <row r="1497">
          <cell r="L1497">
            <v>-437</v>
          </cell>
        </row>
        <row r="1498">
          <cell r="L1498">
            <v>0</v>
          </cell>
        </row>
        <row r="1499">
          <cell r="L1499">
            <v>2703</v>
          </cell>
        </row>
        <row r="1500">
          <cell r="L1500">
            <v>0</v>
          </cell>
        </row>
        <row r="1501">
          <cell r="L1501">
            <v>0</v>
          </cell>
        </row>
        <row r="1502">
          <cell r="L1502">
            <v>-6386</v>
          </cell>
        </row>
        <row r="1503">
          <cell r="L1503">
            <v>0</v>
          </cell>
        </row>
        <row r="1504">
          <cell r="L1504">
            <v>0</v>
          </cell>
        </row>
        <row r="1505">
          <cell r="L1505">
            <v>0</v>
          </cell>
        </row>
        <row r="1506">
          <cell r="L1506">
            <v>0</v>
          </cell>
        </row>
        <row r="1507">
          <cell r="L1507">
            <v>1425228</v>
          </cell>
        </row>
        <row r="1508">
          <cell r="L1508">
            <v>-502425</v>
          </cell>
        </row>
        <row r="1509">
          <cell r="L1509">
            <v>221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379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-30856</v>
          </cell>
        </row>
        <row r="1517">
          <cell r="L1517">
            <v>0</v>
          </cell>
        </row>
        <row r="1518">
          <cell r="L1518">
            <v>0</v>
          </cell>
        </row>
        <row r="1519">
          <cell r="L1519">
            <v>-532681</v>
          </cell>
        </row>
        <row r="1520">
          <cell r="L1520">
            <v>892547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0</v>
          </cell>
        </row>
        <row r="1528">
          <cell r="L1528">
            <v>0</v>
          </cell>
        </row>
        <row r="1529">
          <cell r="L1529">
            <v>0</v>
          </cell>
        </row>
        <row r="1530">
          <cell r="L1530">
            <v>0</v>
          </cell>
        </row>
        <row r="1531">
          <cell r="L1531">
            <v>0</v>
          </cell>
        </row>
        <row r="1532">
          <cell r="L1532">
            <v>0</v>
          </cell>
        </row>
        <row r="1533">
          <cell r="L1533">
            <v>0</v>
          </cell>
        </row>
        <row r="1534">
          <cell r="L1534">
            <v>0</v>
          </cell>
        </row>
        <row r="1535">
          <cell r="L1535">
            <v>0</v>
          </cell>
        </row>
        <row r="1536">
          <cell r="A1536">
            <v>1562</v>
          </cell>
          <cell r="B1536" t="str">
            <v>120599</v>
          </cell>
          <cell r="C1536" t="str">
            <v>Other intangible assets</v>
          </cell>
          <cell r="D1536">
            <v>892547</v>
          </cell>
          <cell r="E1536">
            <v>951499</v>
          </cell>
          <cell r="F1536">
            <v>926923</v>
          </cell>
          <cell r="L1536">
            <v>892547</v>
          </cell>
          <cell r="M1536">
            <v>951499</v>
          </cell>
          <cell r="N1536">
            <v>926923</v>
          </cell>
          <cell r="P1536">
            <v>13890</v>
          </cell>
          <cell r="Q1536">
            <v>17137</v>
          </cell>
          <cell r="R1536">
            <v>12719</v>
          </cell>
          <cell r="X1536">
            <v>13890</v>
          </cell>
          <cell r="Y1536">
            <v>17137</v>
          </cell>
          <cell r="Z1536">
            <v>12719</v>
          </cell>
        </row>
        <row r="1539">
          <cell r="L1539">
            <v>0</v>
          </cell>
        </row>
        <row r="1540">
          <cell r="L1540">
            <v>0</v>
          </cell>
        </row>
        <row r="1541">
          <cell r="L1541">
            <v>0</v>
          </cell>
        </row>
        <row r="1542">
          <cell r="L1542">
            <v>0</v>
          </cell>
        </row>
        <row r="1543">
          <cell r="L1543">
            <v>0</v>
          </cell>
        </row>
        <row r="1544">
          <cell r="L1544">
            <v>0</v>
          </cell>
        </row>
        <row r="1545">
          <cell r="L1545">
            <v>0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0</v>
          </cell>
        </row>
        <row r="1551">
          <cell r="L1551">
            <v>0</v>
          </cell>
        </row>
        <row r="1552">
          <cell r="L1552">
            <v>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0</v>
          </cell>
        </row>
        <row r="1561">
          <cell r="L1561">
            <v>0</v>
          </cell>
        </row>
        <row r="1562">
          <cell r="L1562">
            <v>0</v>
          </cell>
        </row>
        <row r="1563">
          <cell r="L1563">
            <v>0</v>
          </cell>
        </row>
        <row r="1564">
          <cell r="L1564">
            <v>0</v>
          </cell>
        </row>
        <row r="1565">
          <cell r="L1565">
            <v>0</v>
          </cell>
        </row>
        <row r="1566">
          <cell r="A1566">
            <v>1592</v>
          </cell>
          <cell r="B1566" t="str">
            <v>121599</v>
          </cell>
          <cell r="C1566" t="str">
            <v>Biological assets</v>
          </cell>
          <cell r="D1566">
            <v>0</v>
          </cell>
          <cell r="E1566">
            <v>0</v>
          </cell>
          <cell r="F1566">
            <v>0</v>
          </cell>
          <cell r="L1566">
            <v>0</v>
          </cell>
          <cell r="M1566">
            <v>0</v>
          </cell>
          <cell r="N1566">
            <v>0</v>
          </cell>
          <cell r="P1566">
            <v>0</v>
          </cell>
          <cell r="Q1566">
            <v>0</v>
          </cell>
          <cell r="R1566">
            <v>0</v>
          </cell>
          <cell r="X1566">
            <v>0</v>
          </cell>
          <cell r="Y1566">
            <v>0</v>
          </cell>
          <cell r="Z1566">
            <v>0</v>
          </cell>
        </row>
        <row r="1569">
          <cell r="L1569">
            <v>0</v>
          </cell>
        </row>
        <row r="1570">
          <cell r="L1570">
            <v>0</v>
          </cell>
        </row>
        <row r="1571">
          <cell r="L1571">
            <v>0</v>
          </cell>
        </row>
        <row r="1572">
          <cell r="L1572">
            <v>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0</v>
          </cell>
        </row>
        <row r="1576">
          <cell r="L1576">
            <v>0</v>
          </cell>
        </row>
        <row r="1577">
          <cell r="L1577">
            <v>0</v>
          </cell>
        </row>
        <row r="1578">
          <cell r="L1578">
            <v>0</v>
          </cell>
        </row>
        <row r="1579">
          <cell r="L1579">
            <v>0</v>
          </cell>
        </row>
        <row r="1580">
          <cell r="L1580">
            <v>0</v>
          </cell>
        </row>
        <row r="1581">
          <cell r="L1581">
            <v>0</v>
          </cell>
        </row>
        <row r="1582">
          <cell r="L1582">
            <v>0</v>
          </cell>
        </row>
        <row r="1583">
          <cell r="L1583">
            <v>0</v>
          </cell>
        </row>
        <row r="1584">
          <cell r="L1584">
            <v>0</v>
          </cell>
        </row>
        <row r="1585">
          <cell r="L1585">
            <v>0</v>
          </cell>
        </row>
        <row r="1587">
          <cell r="L1587">
            <v>0</v>
          </cell>
        </row>
        <row r="1588">
          <cell r="L1588">
            <v>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0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7">
          <cell r="L1607">
            <v>0</v>
          </cell>
        </row>
        <row r="1608">
          <cell r="L1608">
            <v>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0</v>
          </cell>
        </row>
        <row r="1617">
          <cell r="L1617">
            <v>0</v>
          </cell>
        </row>
        <row r="1618">
          <cell r="L1618">
            <v>0</v>
          </cell>
        </row>
        <row r="1619">
          <cell r="L1619">
            <v>0</v>
          </cell>
        </row>
        <row r="1620">
          <cell r="L1620">
            <v>0</v>
          </cell>
        </row>
        <row r="1621">
          <cell r="L1621">
            <v>0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0</v>
          </cell>
        </row>
        <row r="1627">
          <cell r="L1627">
            <v>0</v>
          </cell>
        </row>
        <row r="1628">
          <cell r="L1628">
            <v>0</v>
          </cell>
        </row>
        <row r="1629">
          <cell r="L1629">
            <v>0</v>
          </cell>
        </row>
        <row r="1630">
          <cell r="L1630">
            <v>0</v>
          </cell>
        </row>
        <row r="1631">
          <cell r="L1631">
            <v>0</v>
          </cell>
        </row>
        <row r="1632">
          <cell r="L1632">
            <v>0</v>
          </cell>
        </row>
        <row r="1633">
          <cell r="L1633">
            <v>0</v>
          </cell>
        </row>
        <row r="1634">
          <cell r="L1634">
            <v>0</v>
          </cell>
        </row>
        <row r="1635">
          <cell r="L1635">
            <v>0</v>
          </cell>
        </row>
        <row r="1636">
          <cell r="L1636">
            <v>0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0</v>
          </cell>
        </row>
        <row r="1645">
          <cell r="L1645">
            <v>0</v>
          </cell>
        </row>
        <row r="1646">
          <cell r="L1646">
            <v>0</v>
          </cell>
        </row>
        <row r="1647">
          <cell r="A1647">
            <v>1673</v>
          </cell>
          <cell r="B1647" t="str">
            <v>124599</v>
          </cell>
          <cell r="C1647" t="str">
            <v>Held-to-maturity investments</v>
          </cell>
          <cell r="D1647">
            <v>0</v>
          </cell>
          <cell r="E1647">
            <v>0</v>
          </cell>
          <cell r="F1647">
            <v>0</v>
          </cell>
          <cell r="L1647">
            <v>0</v>
          </cell>
          <cell r="M1647">
            <v>0</v>
          </cell>
          <cell r="N1647">
            <v>0</v>
          </cell>
          <cell r="P1647">
            <v>0</v>
          </cell>
          <cell r="Q1647">
            <v>0</v>
          </cell>
          <cell r="R1647">
            <v>0</v>
          </cell>
          <cell r="X1647">
            <v>0</v>
          </cell>
          <cell r="Y1647">
            <v>0</v>
          </cell>
          <cell r="Z1647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0</v>
          </cell>
        </row>
        <row r="1656">
          <cell r="L1656">
            <v>0</v>
          </cell>
        </row>
        <row r="1657">
          <cell r="L1657">
            <v>0</v>
          </cell>
        </row>
        <row r="1658">
          <cell r="L1658">
            <v>0</v>
          </cell>
        </row>
        <row r="1659">
          <cell r="L1659">
            <v>0</v>
          </cell>
        </row>
        <row r="1660">
          <cell r="L1660">
            <v>0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0</v>
          </cell>
        </row>
        <row r="1669">
          <cell r="L1669">
            <v>0</v>
          </cell>
        </row>
        <row r="1670">
          <cell r="L1670">
            <v>0</v>
          </cell>
        </row>
        <row r="1673">
          <cell r="L1673">
            <v>0</v>
          </cell>
        </row>
        <row r="1674">
          <cell r="L1674">
            <v>27827</v>
          </cell>
        </row>
        <row r="1675">
          <cell r="L1675">
            <v>0</v>
          </cell>
        </row>
        <row r="1676">
          <cell r="L1676">
            <v>0</v>
          </cell>
        </row>
        <row r="1677">
          <cell r="L1677">
            <v>27</v>
          </cell>
        </row>
        <row r="1678">
          <cell r="L1678">
            <v>594810</v>
          </cell>
        </row>
        <row r="1679">
          <cell r="L1679">
            <v>0</v>
          </cell>
        </row>
        <row r="1680">
          <cell r="L1680">
            <v>-594810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392</v>
          </cell>
        </row>
        <row r="1684">
          <cell r="L1684">
            <v>0</v>
          </cell>
        </row>
        <row r="1685">
          <cell r="L1685">
            <v>28246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-400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-400</v>
          </cell>
        </row>
        <row r="1692">
          <cell r="L1692">
            <v>27846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0</v>
          </cell>
        </row>
        <row r="1703">
          <cell r="L1703">
            <v>0</v>
          </cell>
        </row>
        <row r="1704">
          <cell r="L1704">
            <v>0</v>
          </cell>
        </row>
        <row r="1705">
          <cell r="L1705">
            <v>0</v>
          </cell>
        </row>
        <row r="1706">
          <cell r="L1706">
            <v>0</v>
          </cell>
        </row>
        <row r="1707">
          <cell r="L1707">
            <v>0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0</v>
          </cell>
        </row>
        <row r="1711">
          <cell r="L1711">
            <v>0</v>
          </cell>
        </row>
        <row r="1712">
          <cell r="L1712">
            <v>0</v>
          </cell>
        </row>
        <row r="1713">
          <cell r="L1713">
            <v>0</v>
          </cell>
        </row>
        <row r="1714">
          <cell r="L1714">
            <v>0</v>
          </cell>
        </row>
        <row r="1715">
          <cell r="A1715">
            <v>1741</v>
          </cell>
          <cell r="B1715" t="str">
            <v>133599</v>
          </cell>
          <cell r="C1715" t="str">
            <v>Available-for-sale financial assets</v>
          </cell>
          <cell r="D1715">
            <v>27846</v>
          </cell>
          <cell r="E1715">
            <v>27274</v>
          </cell>
          <cell r="F1715">
            <v>27428</v>
          </cell>
          <cell r="L1715">
            <v>27846</v>
          </cell>
          <cell r="M1715">
            <v>27274</v>
          </cell>
          <cell r="N1715">
            <v>27428</v>
          </cell>
          <cell r="P1715">
            <v>433</v>
          </cell>
          <cell r="Q1715">
            <v>491</v>
          </cell>
          <cell r="R1715">
            <v>377</v>
          </cell>
          <cell r="X1715">
            <v>433</v>
          </cell>
          <cell r="Y1715">
            <v>491</v>
          </cell>
          <cell r="Z1715">
            <v>377</v>
          </cell>
        </row>
        <row r="1719">
          <cell r="L1719">
            <v>0</v>
          </cell>
        </row>
        <row r="1720">
          <cell r="L1720">
            <v>0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0</v>
          </cell>
        </row>
        <row r="1727">
          <cell r="L1727">
            <v>0</v>
          </cell>
        </row>
        <row r="1728">
          <cell r="L1728">
            <v>0</v>
          </cell>
        </row>
        <row r="1729">
          <cell r="L1729">
            <v>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A1737">
            <v>1763</v>
          </cell>
          <cell r="B1737" t="str">
            <v>139599</v>
          </cell>
          <cell r="C1737" t="str">
            <v>Derivative financial instruments</v>
          </cell>
          <cell r="D1737">
            <v>0</v>
          </cell>
          <cell r="E1737">
            <v>0</v>
          </cell>
          <cell r="F1737">
            <v>0</v>
          </cell>
          <cell r="L1737">
            <v>0</v>
          </cell>
          <cell r="M1737">
            <v>0</v>
          </cell>
          <cell r="N1737">
            <v>0</v>
          </cell>
          <cell r="P1737">
            <v>0</v>
          </cell>
          <cell r="Q1737">
            <v>0</v>
          </cell>
          <cell r="R1737">
            <v>0</v>
          </cell>
          <cell r="X1737">
            <v>0</v>
          </cell>
          <cell r="Y1737">
            <v>0</v>
          </cell>
          <cell r="Z1737">
            <v>0</v>
          </cell>
        </row>
        <row r="1740">
          <cell r="L1740">
            <v>0</v>
          </cell>
        </row>
        <row r="1741">
          <cell r="L1741">
            <v>0</v>
          </cell>
        </row>
        <row r="1742">
          <cell r="A1742">
            <v>1768</v>
          </cell>
          <cell r="B1742" t="str">
            <v>140599</v>
          </cell>
          <cell r="C1742" t="str">
            <v>Other financial assets at fair value through profit and loss</v>
          </cell>
          <cell r="D1742">
            <v>0</v>
          </cell>
          <cell r="E1742">
            <v>0</v>
          </cell>
          <cell r="F1742">
            <v>0</v>
          </cell>
          <cell r="L1742">
            <v>0</v>
          </cell>
          <cell r="M1742">
            <v>0</v>
          </cell>
          <cell r="N1742">
            <v>0</v>
          </cell>
          <cell r="P1742">
            <v>0</v>
          </cell>
          <cell r="Q1742">
            <v>0</v>
          </cell>
          <cell r="R1742">
            <v>0</v>
          </cell>
          <cell r="X1742">
            <v>0</v>
          </cell>
          <cell r="Y1742">
            <v>0</v>
          </cell>
          <cell r="Z1742">
            <v>0</v>
          </cell>
        </row>
        <row r="1746">
          <cell r="L1746">
            <v>0</v>
          </cell>
        </row>
        <row r="1747">
          <cell r="L1747">
            <v>0</v>
          </cell>
        </row>
        <row r="1748">
          <cell r="L1748">
            <v>0</v>
          </cell>
        </row>
        <row r="1749">
          <cell r="L1749">
            <v>0</v>
          </cell>
        </row>
        <row r="1750">
          <cell r="L1750">
            <v>0</v>
          </cell>
        </row>
        <row r="1751">
          <cell r="L1751">
            <v>0</v>
          </cell>
        </row>
        <row r="1752">
          <cell r="L1752">
            <v>0</v>
          </cell>
        </row>
        <row r="1755">
          <cell r="L1755">
            <v>0</v>
          </cell>
        </row>
        <row r="1756">
          <cell r="L1756">
            <v>0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3">
          <cell r="L1763">
            <v>42896</v>
          </cell>
        </row>
        <row r="1764">
          <cell r="L1764">
            <v>0</v>
          </cell>
        </row>
        <row r="1765">
          <cell r="A1765">
            <v>1791</v>
          </cell>
          <cell r="B1765" t="str">
            <v>143050</v>
          </cell>
          <cell r="C1765" t="str">
            <v>Non-current loan receivables</v>
          </cell>
          <cell r="D1765">
            <v>150000</v>
          </cell>
          <cell r="E1765">
            <v>794</v>
          </cell>
          <cell r="L1765">
            <v>150000</v>
          </cell>
          <cell r="M1765">
            <v>794</v>
          </cell>
          <cell r="N1765">
            <v>0</v>
          </cell>
          <cell r="P1765">
            <v>2334</v>
          </cell>
          <cell r="Q1765">
            <v>14</v>
          </cell>
          <cell r="X1765">
            <v>2334</v>
          </cell>
          <cell r="Y1765">
            <v>14</v>
          </cell>
          <cell r="Z1765">
            <v>0</v>
          </cell>
        </row>
        <row r="1766">
          <cell r="A1766">
            <v>1792</v>
          </cell>
          <cell r="B1766" t="str">
            <v>143100</v>
          </cell>
          <cell r="C1766" t="str">
            <v>Non-current loan receivables, related parties</v>
          </cell>
          <cell r="L1766">
            <v>0</v>
          </cell>
          <cell r="M1766">
            <v>0</v>
          </cell>
          <cell r="N1766">
            <v>0</v>
          </cell>
          <cell r="X1766">
            <v>0</v>
          </cell>
          <cell r="Y1766">
            <v>0</v>
          </cell>
          <cell r="Z1766">
            <v>0</v>
          </cell>
        </row>
        <row r="1767">
          <cell r="L1767">
            <v>983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193879</v>
          </cell>
        </row>
        <row r="1773">
          <cell r="L1773">
            <v>250161</v>
          </cell>
        </row>
        <row r="1774">
          <cell r="L1774">
            <v>0</v>
          </cell>
        </row>
        <row r="1775">
          <cell r="L1775">
            <v>0</v>
          </cell>
        </row>
        <row r="1776">
          <cell r="A1776">
            <v>1802</v>
          </cell>
          <cell r="B1776" t="str">
            <v>144160</v>
          </cell>
          <cell r="C1776" t="str">
            <v>Restricted cahs, non-current</v>
          </cell>
          <cell r="E1776">
            <v>11690</v>
          </cell>
          <cell r="L1776">
            <v>0</v>
          </cell>
          <cell r="M1776">
            <v>11690</v>
          </cell>
          <cell r="N1776">
            <v>0</v>
          </cell>
          <cell r="Q1776">
            <v>211</v>
          </cell>
          <cell r="X1776">
            <v>0</v>
          </cell>
          <cell r="Y1776">
            <v>211</v>
          </cell>
          <cell r="Z1776">
            <v>0</v>
          </cell>
        </row>
        <row r="1777">
          <cell r="L1777">
            <v>0</v>
          </cell>
        </row>
        <row r="1778">
          <cell r="L1778">
            <v>0</v>
          </cell>
        </row>
        <row r="1779">
          <cell r="L1779">
            <v>0</v>
          </cell>
        </row>
        <row r="1780">
          <cell r="L1780">
            <v>250161</v>
          </cell>
        </row>
        <row r="1781">
          <cell r="A1781">
            <v>1807</v>
          </cell>
          <cell r="B1781" t="str">
            <v>144599</v>
          </cell>
          <cell r="C1781" t="str">
            <v>Non-current trade and other receivables</v>
          </cell>
          <cell r="D1781">
            <v>444040</v>
          </cell>
          <cell r="E1781">
            <v>270004</v>
          </cell>
          <cell r="F1781">
            <v>316800</v>
          </cell>
          <cell r="L1781">
            <v>444040</v>
          </cell>
          <cell r="M1781">
            <v>270004</v>
          </cell>
          <cell r="N1781">
            <v>316800</v>
          </cell>
          <cell r="P1781">
            <v>6910</v>
          </cell>
          <cell r="Q1781">
            <v>4863</v>
          </cell>
          <cell r="R1781">
            <v>4347</v>
          </cell>
          <cell r="X1781">
            <v>6910</v>
          </cell>
          <cell r="Y1781">
            <v>4863</v>
          </cell>
          <cell r="Z1781">
            <v>4347</v>
          </cell>
        </row>
        <row r="1784">
          <cell r="L1784">
            <v>0</v>
          </cell>
        </row>
        <row r="1785">
          <cell r="L1785">
            <v>0</v>
          </cell>
        </row>
        <row r="1788">
          <cell r="L1788">
            <v>0</v>
          </cell>
        </row>
        <row r="1789">
          <cell r="L1789">
            <v>11311744</v>
          </cell>
        </row>
        <row r="1790">
          <cell r="L1790">
            <v>-2962</v>
          </cell>
        </row>
        <row r="1791">
          <cell r="L1791">
            <v>-79309</v>
          </cell>
        </row>
        <row r="1792">
          <cell r="L1792">
            <v>-2004957</v>
          </cell>
        </row>
        <row r="1793">
          <cell r="L1793">
            <v>0</v>
          </cell>
        </row>
        <row r="1794">
          <cell r="L1794">
            <v>0</v>
          </cell>
        </row>
        <row r="1795">
          <cell r="L1795">
            <v>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0</v>
          </cell>
        </row>
        <row r="1799">
          <cell r="L1799">
            <v>0</v>
          </cell>
        </row>
        <row r="1800">
          <cell r="L1800">
            <v>0</v>
          </cell>
        </row>
        <row r="1801">
          <cell r="L1801">
            <v>0</v>
          </cell>
        </row>
        <row r="1802">
          <cell r="L1802">
            <v>0</v>
          </cell>
        </row>
        <row r="1803">
          <cell r="L1803">
            <v>-6376633</v>
          </cell>
        </row>
        <row r="1804">
          <cell r="L1804">
            <v>0</v>
          </cell>
        </row>
        <row r="1805">
          <cell r="L1805">
            <v>0</v>
          </cell>
        </row>
        <row r="1806">
          <cell r="A1806">
            <v>1832</v>
          </cell>
          <cell r="B1806" t="str">
            <v>148599</v>
          </cell>
          <cell r="C1806" t="str">
            <v>Deferred tax asset</v>
          </cell>
          <cell r="D1806">
            <v>2847883</v>
          </cell>
          <cell r="E1806">
            <v>2463986</v>
          </cell>
          <cell r="F1806">
            <v>2277273</v>
          </cell>
          <cell r="L1806">
            <v>2847883</v>
          </cell>
          <cell r="M1806">
            <v>2463986</v>
          </cell>
          <cell r="N1806">
            <v>2277273</v>
          </cell>
          <cell r="P1806">
            <v>44320</v>
          </cell>
          <cell r="Q1806">
            <v>44376</v>
          </cell>
          <cell r="R1806">
            <v>31246</v>
          </cell>
          <cell r="X1806">
            <v>44320</v>
          </cell>
          <cell r="Y1806">
            <v>44376</v>
          </cell>
          <cell r="Z1806">
            <v>31246</v>
          </cell>
        </row>
        <row r="1807">
          <cell r="L1807">
            <v>38113953</v>
          </cell>
        </row>
        <row r="1811">
          <cell r="L1811">
            <v>3180138</v>
          </cell>
        </row>
        <row r="1812">
          <cell r="L1812">
            <v>1208459</v>
          </cell>
        </row>
        <row r="1813">
          <cell r="L1813">
            <v>84587952</v>
          </cell>
        </row>
        <row r="1814">
          <cell r="L1814">
            <v>1929207</v>
          </cell>
        </row>
        <row r="1815">
          <cell r="L1815">
            <v>1211436</v>
          </cell>
        </row>
        <row r="1816">
          <cell r="L1816">
            <v>6912418</v>
          </cell>
        </row>
        <row r="1817">
          <cell r="L1817">
            <v>362237</v>
          </cell>
        </row>
        <row r="1818">
          <cell r="L1818">
            <v>0</v>
          </cell>
        </row>
        <row r="1819">
          <cell r="L1819">
            <v>-13949</v>
          </cell>
        </row>
        <row r="1820">
          <cell r="L1820">
            <v>-267408</v>
          </cell>
        </row>
        <row r="1821">
          <cell r="L1821">
            <v>-57</v>
          </cell>
        </row>
        <row r="1822">
          <cell r="L1822">
            <v>22129246</v>
          </cell>
        </row>
        <row r="1823">
          <cell r="L1823">
            <v>0</v>
          </cell>
        </row>
        <row r="1824">
          <cell r="L1824">
            <v>34416</v>
          </cell>
        </row>
        <row r="1825">
          <cell r="L1825">
            <v>2575</v>
          </cell>
        </row>
        <row r="1826">
          <cell r="L1826">
            <v>0</v>
          </cell>
        </row>
        <row r="1827">
          <cell r="L1827">
            <v>20028123</v>
          </cell>
        </row>
        <row r="1828">
          <cell r="L1828">
            <v>2303976</v>
          </cell>
        </row>
        <row r="1829">
          <cell r="A1829">
            <v>1855</v>
          </cell>
          <cell r="B1829" t="str">
            <v>152599</v>
          </cell>
          <cell r="C1829" t="str">
            <v>Inventories</v>
          </cell>
          <cell r="D1829">
            <v>143608769</v>
          </cell>
          <cell r="E1829">
            <v>120469244</v>
          </cell>
          <cell r="F1829">
            <v>121270141</v>
          </cell>
          <cell r="L1829">
            <v>143608769</v>
          </cell>
          <cell r="M1829">
            <v>120469244</v>
          </cell>
          <cell r="N1829">
            <v>121270141</v>
          </cell>
          <cell r="P1829">
            <v>2234895</v>
          </cell>
          <cell r="Q1829">
            <v>2169678</v>
          </cell>
          <cell r="R1829">
            <v>1663907</v>
          </cell>
          <cell r="X1829">
            <v>2234895</v>
          </cell>
          <cell r="Y1829">
            <v>2169678</v>
          </cell>
          <cell r="Z1829">
            <v>1663907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0</v>
          </cell>
        </row>
        <row r="1839">
          <cell r="L1839">
            <v>0</v>
          </cell>
        </row>
        <row r="1840">
          <cell r="L1840">
            <v>0</v>
          </cell>
        </row>
        <row r="1841">
          <cell r="L1841">
            <v>0</v>
          </cell>
        </row>
        <row r="1842">
          <cell r="L1842">
            <v>0</v>
          </cell>
        </row>
        <row r="1843">
          <cell r="L1843">
            <v>0</v>
          </cell>
        </row>
        <row r="1844">
          <cell r="L1844">
            <v>0</v>
          </cell>
        </row>
        <row r="1845">
          <cell r="L1845">
            <v>0</v>
          </cell>
        </row>
        <row r="1848">
          <cell r="L1848">
            <v>0</v>
          </cell>
        </row>
        <row r="1849">
          <cell r="L1849">
            <v>0</v>
          </cell>
        </row>
        <row r="1850">
          <cell r="L1850">
            <v>0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0</v>
          </cell>
        </row>
        <row r="1859">
          <cell r="L1859">
            <v>2960809</v>
          </cell>
        </row>
        <row r="1860">
          <cell r="L1860">
            <v>-278466</v>
          </cell>
        </row>
        <row r="1861">
          <cell r="L1861">
            <v>-346663</v>
          </cell>
        </row>
        <row r="1862">
          <cell r="L1862">
            <v>-382237</v>
          </cell>
        </row>
        <row r="1863">
          <cell r="L1863">
            <v>10210</v>
          </cell>
        </row>
        <row r="1864">
          <cell r="L1864">
            <v>151050</v>
          </cell>
        </row>
        <row r="1865">
          <cell r="A1865">
            <v>1891</v>
          </cell>
          <cell r="B1865" t="str">
            <v>157700</v>
          </cell>
          <cell r="C1865" t="str">
            <v>Loan receivables</v>
          </cell>
          <cell r="D1865">
            <v>661258</v>
          </cell>
          <cell r="E1865">
            <v>22109</v>
          </cell>
          <cell r="F1865">
            <v>85814</v>
          </cell>
          <cell r="L1865">
            <v>661258</v>
          </cell>
          <cell r="M1865">
            <v>22109</v>
          </cell>
          <cell r="N1865">
            <v>85814</v>
          </cell>
          <cell r="P1865">
            <v>10291</v>
          </cell>
          <cell r="Q1865">
            <v>398</v>
          </cell>
          <cell r="R1865">
            <v>1177</v>
          </cell>
          <cell r="X1865">
            <v>10291</v>
          </cell>
          <cell r="Y1865">
            <v>398</v>
          </cell>
          <cell r="Z1865">
            <v>1177</v>
          </cell>
        </row>
        <row r="1866">
          <cell r="A1866">
            <v>1892</v>
          </cell>
          <cell r="B1866" t="str">
            <v>157800</v>
          </cell>
          <cell r="C1866" t="str">
            <v>Loan receivables from related parties</v>
          </cell>
          <cell r="D1866">
            <v>-601</v>
          </cell>
          <cell r="E1866">
            <v>-935</v>
          </cell>
          <cell r="F1866">
            <v>-644</v>
          </cell>
          <cell r="L1866">
            <v>-601</v>
          </cell>
          <cell r="M1866">
            <v>-935</v>
          </cell>
          <cell r="N1866">
            <v>-644</v>
          </cell>
          <cell r="P1866">
            <v>-9</v>
          </cell>
          <cell r="Q1866">
            <v>-17</v>
          </cell>
          <cell r="R1866">
            <v>-9</v>
          </cell>
          <cell r="X1866">
            <v>-9</v>
          </cell>
          <cell r="Y1866">
            <v>-17</v>
          </cell>
          <cell r="Z1866">
            <v>-9</v>
          </cell>
        </row>
        <row r="1867">
          <cell r="L1867">
            <v>770434</v>
          </cell>
        </row>
        <row r="1868">
          <cell r="L1868">
            <v>0</v>
          </cell>
        </row>
        <row r="1869">
          <cell r="L1869">
            <v>0</v>
          </cell>
        </row>
        <row r="1870">
          <cell r="L1870">
            <v>3545794</v>
          </cell>
        </row>
        <row r="1873">
          <cell r="L1873">
            <v>0</v>
          </cell>
        </row>
        <row r="1874">
          <cell r="L1874">
            <v>0</v>
          </cell>
        </row>
        <row r="1875">
          <cell r="L1875">
            <v>817722</v>
          </cell>
        </row>
        <row r="1876">
          <cell r="L1876">
            <v>1102106</v>
          </cell>
        </row>
        <row r="1877">
          <cell r="L1877">
            <v>0</v>
          </cell>
        </row>
        <row r="1878">
          <cell r="L1878">
            <v>1479776</v>
          </cell>
        </row>
        <row r="1879">
          <cell r="L1879">
            <v>17960</v>
          </cell>
        </row>
        <row r="1880">
          <cell r="L1880">
            <v>17803</v>
          </cell>
        </row>
        <row r="1881">
          <cell r="L1881">
            <v>365111</v>
          </cell>
        </row>
        <row r="1882">
          <cell r="L1882">
            <v>0</v>
          </cell>
        </row>
        <row r="1883">
          <cell r="L1883">
            <v>10781786</v>
          </cell>
        </row>
        <row r="1884">
          <cell r="L1884">
            <v>0</v>
          </cell>
        </row>
        <row r="1885">
          <cell r="L1885">
            <v>0</v>
          </cell>
        </row>
        <row r="1886">
          <cell r="L1886">
            <v>0</v>
          </cell>
        </row>
        <row r="1887">
          <cell r="L1887">
            <v>1244300</v>
          </cell>
        </row>
        <row r="1888">
          <cell r="L1888">
            <v>105653</v>
          </cell>
        </row>
        <row r="1889">
          <cell r="L1889">
            <v>15932217</v>
          </cell>
        </row>
        <row r="1890">
          <cell r="A1890">
            <v>1916</v>
          </cell>
          <cell r="B1890" t="str">
            <v>162599</v>
          </cell>
          <cell r="C1890" t="str">
            <v>Trade and other receivables</v>
          </cell>
          <cell r="D1890">
            <v>19478011</v>
          </cell>
          <cell r="E1890">
            <v>28149190</v>
          </cell>
          <cell r="F1890">
            <v>26419502</v>
          </cell>
          <cell r="L1890">
            <v>19478011</v>
          </cell>
          <cell r="M1890">
            <v>28149190</v>
          </cell>
          <cell r="N1890">
            <v>26419502</v>
          </cell>
          <cell r="P1890">
            <v>303124</v>
          </cell>
          <cell r="Q1890">
            <v>506973</v>
          </cell>
          <cell r="R1890">
            <v>362492</v>
          </cell>
          <cell r="X1890">
            <v>303124</v>
          </cell>
          <cell r="Y1890">
            <v>506959</v>
          </cell>
          <cell r="Z1890">
            <v>362491</v>
          </cell>
        </row>
        <row r="1893">
          <cell r="L1893">
            <v>123059</v>
          </cell>
        </row>
        <row r="1894">
          <cell r="A1894">
            <v>1920</v>
          </cell>
          <cell r="B1894" t="str">
            <v>164599</v>
          </cell>
          <cell r="C1894" t="str">
            <v>Income tax receivable</v>
          </cell>
          <cell r="D1894">
            <v>123059</v>
          </cell>
          <cell r="E1894">
            <v>199426</v>
          </cell>
          <cell r="F1894">
            <v>219877</v>
          </cell>
          <cell r="L1894">
            <v>123059</v>
          </cell>
          <cell r="M1894">
            <v>199426</v>
          </cell>
          <cell r="N1894">
            <v>219877</v>
          </cell>
          <cell r="P1894">
            <v>1915</v>
          </cell>
          <cell r="Q1894">
            <v>3592</v>
          </cell>
          <cell r="R1894">
            <v>3017</v>
          </cell>
          <cell r="X1894">
            <v>1915</v>
          </cell>
          <cell r="Y1894">
            <v>3592</v>
          </cell>
          <cell r="Z1894">
            <v>3017</v>
          </cell>
        </row>
        <row r="1897">
          <cell r="L1897">
            <v>0</v>
          </cell>
        </row>
        <row r="1898">
          <cell r="L1898">
            <v>0</v>
          </cell>
        </row>
        <row r="1899">
          <cell r="L1899">
            <v>0</v>
          </cell>
        </row>
        <row r="1900">
          <cell r="L1900">
            <v>0</v>
          </cell>
        </row>
        <row r="1901">
          <cell r="L1901">
            <v>0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0</v>
          </cell>
        </row>
        <row r="1905">
          <cell r="L1905">
            <v>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0</v>
          </cell>
        </row>
        <row r="1909">
          <cell r="L1909">
            <v>0</v>
          </cell>
        </row>
        <row r="1910">
          <cell r="L1910">
            <v>0</v>
          </cell>
        </row>
        <row r="1911">
          <cell r="L1911">
            <v>0</v>
          </cell>
        </row>
        <row r="1912">
          <cell r="L1912">
            <v>0</v>
          </cell>
        </row>
        <row r="1913">
          <cell r="L1913">
            <v>0</v>
          </cell>
        </row>
        <row r="1914">
          <cell r="L1914">
            <v>0</v>
          </cell>
        </row>
        <row r="1915">
          <cell r="L1915">
            <v>0</v>
          </cell>
        </row>
        <row r="1916">
          <cell r="L1916">
            <v>0</v>
          </cell>
        </row>
        <row r="1917">
          <cell r="A1917">
            <v>1943</v>
          </cell>
          <cell r="B1917" t="str">
            <v>165599</v>
          </cell>
          <cell r="C1917" t="str">
            <v>Held-to-maturity investments, short-term</v>
          </cell>
          <cell r="D1917">
            <v>0</v>
          </cell>
          <cell r="E1917">
            <v>1318</v>
          </cell>
          <cell r="F1917">
            <v>0</v>
          </cell>
          <cell r="L1917">
            <v>0</v>
          </cell>
          <cell r="M1917">
            <v>1318</v>
          </cell>
          <cell r="N1917">
            <v>0</v>
          </cell>
          <cell r="P1917">
            <v>0</v>
          </cell>
          <cell r="Q1917">
            <v>24</v>
          </cell>
          <cell r="R1917">
            <v>0</v>
          </cell>
          <cell r="X1917">
            <v>0</v>
          </cell>
          <cell r="Y1917">
            <v>24</v>
          </cell>
          <cell r="Z1917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0</v>
          </cell>
        </row>
        <row r="1925">
          <cell r="L1925">
            <v>0</v>
          </cell>
        </row>
        <row r="1926">
          <cell r="L1926">
            <v>0</v>
          </cell>
        </row>
        <row r="1927">
          <cell r="L1927">
            <v>0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0</v>
          </cell>
        </row>
        <row r="1936">
          <cell r="L1936">
            <v>0</v>
          </cell>
        </row>
        <row r="1937">
          <cell r="L1937">
            <v>0</v>
          </cell>
        </row>
        <row r="1938">
          <cell r="L1938">
            <v>0</v>
          </cell>
        </row>
        <row r="1939">
          <cell r="L1939">
            <v>0</v>
          </cell>
        </row>
        <row r="1940">
          <cell r="L1940">
            <v>0</v>
          </cell>
        </row>
        <row r="1943">
          <cell r="L1943">
            <v>0</v>
          </cell>
        </row>
        <row r="1944">
          <cell r="L1944">
            <v>0</v>
          </cell>
        </row>
        <row r="1945">
          <cell r="L1945">
            <v>0</v>
          </cell>
        </row>
        <row r="1946">
          <cell r="L1946">
            <v>0</v>
          </cell>
        </row>
        <row r="1947">
          <cell r="L1947">
            <v>0</v>
          </cell>
        </row>
        <row r="1948">
          <cell r="L1948">
            <v>0</v>
          </cell>
        </row>
        <row r="1949">
          <cell r="L1949">
            <v>0</v>
          </cell>
        </row>
        <row r="1950">
          <cell r="L1950">
            <v>0</v>
          </cell>
        </row>
        <row r="1951">
          <cell r="L1951">
            <v>0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2">
          <cell r="L1962">
            <v>0</v>
          </cell>
        </row>
        <row r="1965">
          <cell r="L1965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0</v>
          </cell>
        </row>
        <row r="1969">
          <cell r="L1969">
            <v>0</v>
          </cell>
        </row>
        <row r="1970">
          <cell r="L1970">
            <v>0</v>
          </cell>
        </row>
        <row r="1971">
          <cell r="L1971">
            <v>0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0</v>
          </cell>
        </row>
        <row r="1980">
          <cell r="L1980">
            <v>0</v>
          </cell>
        </row>
        <row r="1981">
          <cell r="L1981">
            <v>0</v>
          </cell>
        </row>
        <row r="1982">
          <cell r="L1982">
            <v>0</v>
          </cell>
        </row>
        <row r="1983">
          <cell r="L1983">
            <v>0</v>
          </cell>
        </row>
        <row r="1984">
          <cell r="L1984">
            <v>0</v>
          </cell>
        </row>
        <row r="1985">
          <cell r="A1985">
            <v>2011</v>
          </cell>
          <cell r="B1985" t="str">
            <v>171599</v>
          </cell>
          <cell r="C1985" t="str">
            <v>Available-for-sale financial assets</v>
          </cell>
          <cell r="D1985">
            <v>0</v>
          </cell>
          <cell r="E1985">
            <v>0</v>
          </cell>
          <cell r="F1985">
            <v>0</v>
          </cell>
          <cell r="L1985">
            <v>0</v>
          </cell>
          <cell r="M1985">
            <v>0</v>
          </cell>
          <cell r="N1985">
            <v>0</v>
          </cell>
          <cell r="P1985">
            <v>0</v>
          </cell>
          <cell r="Q1985">
            <v>0</v>
          </cell>
          <cell r="R1985">
            <v>0</v>
          </cell>
          <cell r="X1985">
            <v>0</v>
          </cell>
          <cell r="Y1985">
            <v>0</v>
          </cell>
          <cell r="Z1985">
            <v>0</v>
          </cell>
        </row>
        <row r="1988">
          <cell r="L1988">
            <v>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0</v>
          </cell>
        </row>
        <row r="1992">
          <cell r="L1992">
            <v>0</v>
          </cell>
        </row>
        <row r="1993">
          <cell r="L1993">
            <v>0</v>
          </cell>
        </row>
        <row r="1994">
          <cell r="L1994">
            <v>0</v>
          </cell>
        </row>
        <row r="1995">
          <cell r="L1995">
            <v>0</v>
          </cell>
        </row>
        <row r="1996">
          <cell r="L1996">
            <v>0</v>
          </cell>
        </row>
        <row r="1997">
          <cell r="L1997">
            <v>0</v>
          </cell>
        </row>
        <row r="1998">
          <cell r="L1998">
            <v>0</v>
          </cell>
        </row>
        <row r="1999">
          <cell r="L1999">
            <v>0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A2005">
            <v>2031</v>
          </cell>
          <cell r="B2005" t="str">
            <v>176599</v>
          </cell>
          <cell r="C2005" t="str">
            <v>Derivative financial instruments</v>
          </cell>
          <cell r="D2005">
            <v>0</v>
          </cell>
          <cell r="E2005">
            <v>0</v>
          </cell>
          <cell r="F2005">
            <v>0</v>
          </cell>
          <cell r="L2005">
            <v>0</v>
          </cell>
          <cell r="M2005">
            <v>0</v>
          </cell>
          <cell r="N2005">
            <v>0</v>
          </cell>
          <cell r="P2005">
            <v>0</v>
          </cell>
          <cell r="Q2005">
            <v>0</v>
          </cell>
          <cell r="R2005">
            <v>0</v>
          </cell>
          <cell r="X2005">
            <v>0</v>
          </cell>
          <cell r="Y2005">
            <v>0</v>
          </cell>
          <cell r="Z2005">
            <v>0</v>
          </cell>
        </row>
        <row r="2008">
          <cell r="L2008">
            <v>0</v>
          </cell>
        </row>
        <row r="2009">
          <cell r="L2009">
            <v>0</v>
          </cell>
        </row>
        <row r="2010">
          <cell r="A2010">
            <v>2036</v>
          </cell>
          <cell r="B2010" t="str">
            <v>177599</v>
          </cell>
          <cell r="C2010" t="str">
            <v>Other financial assets at fair value through profit and loss</v>
          </cell>
          <cell r="D2010">
            <v>0</v>
          </cell>
          <cell r="E2010">
            <v>0</v>
          </cell>
          <cell r="F2010">
            <v>0</v>
          </cell>
          <cell r="L2010">
            <v>0</v>
          </cell>
          <cell r="M2010">
            <v>0</v>
          </cell>
          <cell r="N2010">
            <v>0</v>
          </cell>
          <cell r="P2010">
            <v>0</v>
          </cell>
          <cell r="Q2010">
            <v>0</v>
          </cell>
          <cell r="R2010">
            <v>0</v>
          </cell>
          <cell r="X2010">
            <v>0</v>
          </cell>
          <cell r="Y2010">
            <v>0</v>
          </cell>
          <cell r="Z2010">
            <v>0</v>
          </cell>
        </row>
        <row r="2013">
          <cell r="L2013">
            <v>21257819</v>
          </cell>
        </row>
        <row r="2014">
          <cell r="L2014">
            <v>0</v>
          </cell>
        </row>
        <row r="2015">
          <cell r="L2015">
            <v>3791748</v>
          </cell>
        </row>
        <row r="2016">
          <cell r="A2016">
            <v>2042</v>
          </cell>
          <cell r="B2016" t="str">
            <v>180300</v>
          </cell>
          <cell r="C2016" t="str">
            <v>Restricted cash</v>
          </cell>
          <cell r="D2016">
            <v>22397</v>
          </cell>
          <cell r="E2016">
            <v>14642</v>
          </cell>
          <cell r="F2016">
            <v>22675</v>
          </cell>
          <cell r="L2016">
            <v>22397</v>
          </cell>
          <cell r="M2016">
            <v>14642</v>
          </cell>
          <cell r="N2016">
            <v>22675</v>
          </cell>
          <cell r="P2016">
            <v>349</v>
          </cell>
          <cell r="Q2016">
            <v>264</v>
          </cell>
          <cell r="R2016">
            <v>311</v>
          </cell>
          <cell r="X2016">
            <v>349</v>
          </cell>
          <cell r="Y2016">
            <v>264</v>
          </cell>
          <cell r="Z2016">
            <v>311</v>
          </cell>
        </row>
        <row r="2017">
          <cell r="L2017">
            <v>4633</v>
          </cell>
        </row>
        <row r="2018">
          <cell r="L2018">
            <v>0</v>
          </cell>
        </row>
        <row r="2019">
          <cell r="A2019">
            <v>2045</v>
          </cell>
          <cell r="B2019" t="str">
            <v>181599</v>
          </cell>
          <cell r="C2019" t="str">
            <v>Cash and cash equivalents</v>
          </cell>
          <cell r="D2019">
            <v>25076597</v>
          </cell>
          <cell r="E2019">
            <v>18954342</v>
          </cell>
          <cell r="F2019">
            <v>20456675</v>
          </cell>
          <cell r="L2019">
            <v>25076597</v>
          </cell>
          <cell r="M2019">
            <v>18954342</v>
          </cell>
          <cell r="N2019">
            <v>20456675</v>
          </cell>
          <cell r="P2019">
            <v>390252</v>
          </cell>
          <cell r="Q2019">
            <v>341372</v>
          </cell>
          <cell r="R2019">
            <v>280679</v>
          </cell>
          <cell r="X2019">
            <v>390252</v>
          </cell>
          <cell r="Y2019">
            <v>341372</v>
          </cell>
          <cell r="Z2019">
            <v>280679</v>
          </cell>
        </row>
        <row r="2020">
          <cell r="L2020">
            <v>188286436</v>
          </cell>
        </row>
        <row r="2023">
          <cell r="L2023">
            <v>0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0</v>
          </cell>
        </row>
        <row r="2027">
          <cell r="L2027">
            <v>0</v>
          </cell>
        </row>
        <row r="2028">
          <cell r="A2028">
            <v>2054</v>
          </cell>
          <cell r="B2028" t="str">
            <v>186599</v>
          </cell>
          <cell r="C2028" t="str">
            <v>Assets classified as held for sale</v>
          </cell>
          <cell r="D2028">
            <v>0</v>
          </cell>
          <cell r="E2028">
            <v>499501</v>
          </cell>
          <cell r="F2028">
            <v>0</v>
          </cell>
          <cell r="L2028">
            <v>0</v>
          </cell>
          <cell r="M2028">
            <v>499501</v>
          </cell>
          <cell r="N2028">
            <v>0</v>
          </cell>
          <cell r="P2028">
            <v>0</v>
          </cell>
          <cell r="Q2028">
            <v>8996</v>
          </cell>
          <cell r="R2028">
            <v>0</v>
          </cell>
          <cell r="X2028">
            <v>0</v>
          </cell>
          <cell r="Y2028">
            <v>8996</v>
          </cell>
          <cell r="Z2028">
            <v>0</v>
          </cell>
        </row>
        <row r="2030">
          <cell r="L2030">
            <v>226400389</v>
          </cell>
        </row>
        <row r="2037">
          <cell r="L2037">
            <v>34577</v>
          </cell>
        </row>
        <row r="2038">
          <cell r="L2038">
            <v>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A2046">
            <v>2072</v>
          </cell>
          <cell r="B2046" t="str">
            <v>200599</v>
          </cell>
          <cell r="C2046" t="str">
            <v>Share capital</v>
          </cell>
          <cell r="D2046">
            <v>34577</v>
          </cell>
          <cell r="E2046">
            <v>34577</v>
          </cell>
          <cell r="F2046">
            <v>34577</v>
          </cell>
          <cell r="L2046">
            <v>34577</v>
          </cell>
          <cell r="M2046">
            <v>34577</v>
          </cell>
          <cell r="N2046">
            <v>34577</v>
          </cell>
          <cell r="P2046">
            <v>538</v>
          </cell>
          <cell r="Q2046">
            <v>623</v>
          </cell>
          <cell r="R2046">
            <v>474</v>
          </cell>
          <cell r="X2046">
            <v>538</v>
          </cell>
          <cell r="Y2046">
            <v>623</v>
          </cell>
          <cell r="Z2046">
            <v>474</v>
          </cell>
        </row>
        <row r="2049">
          <cell r="L2049">
            <v>26408386</v>
          </cell>
        </row>
        <row r="2050">
          <cell r="L2050">
            <v>0</v>
          </cell>
        </row>
        <row r="2051">
          <cell r="L2051">
            <v>0</v>
          </cell>
        </row>
        <row r="2052">
          <cell r="L2052">
            <v>0</v>
          </cell>
        </row>
        <row r="2053">
          <cell r="L2053">
            <v>0</v>
          </cell>
        </row>
        <row r="2054">
          <cell r="L2054">
            <v>0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0</v>
          </cell>
        </row>
        <row r="2063">
          <cell r="L2063">
            <v>0</v>
          </cell>
        </row>
        <row r="2064">
          <cell r="L2064">
            <v>0</v>
          </cell>
        </row>
        <row r="2065">
          <cell r="A2065">
            <v>2091</v>
          </cell>
          <cell r="B2065" t="str">
            <v>201599</v>
          </cell>
          <cell r="C2065" t="str">
            <v>Share premium</v>
          </cell>
          <cell r="D2065">
            <v>26408386</v>
          </cell>
          <cell r="E2065">
            <v>26408386</v>
          </cell>
          <cell r="F2065">
            <v>26408386</v>
          </cell>
          <cell r="L2065">
            <v>26408386</v>
          </cell>
          <cell r="M2065">
            <v>26408386</v>
          </cell>
          <cell r="N2065">
            <v>26408386</v>
          </cell>
          <cell r="P2065">
            <v>410977</v>
          </cell>
          <cell r="Q2065">
            <v>475621</v>
          </cell>
          <cell r="R2065">
            <v>362341</v>
          </cell>
          <cell r="X2065">
            <v>410977</v>
          </cell>
          <cell r="Y2065">
            <v>475621</v>
          </cell>
          <cell r="Z2065">
            <v>362341</v>
          </cell>
        </row>
        <row r="2068">
          <cell r="L2068">
            <v>-1382961</v>
          </cell>
        </row>
        <row r="2069">
          <cell r="L2069">
            <v>-2739</v>
          </cell>
        </row>
        <row r="2070">
          <cell r="L2070">
            <v>51608</v>
          </cell>
        </row>
        <row r="2071">
          <cell r="L2071">
            <v>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0</v>
          </cell>
        </row>
        <row r="2075">
          <cell r="A2075">
            <v>2101</v>
          </cell>
          <cell r="B2075" t="str">
            <v>203599</v>
          </cell>
          <cell r="C2075" t="str">
            <v>Treasury shares</v>
          </cell>
          <cell r="D2075">
            <v>-1334092</v>
          </cell>
          <cell r="E2075">
            <v>-900226</v>
          </cell>
          <cell r="F2075">
            <v>-1382961</v>
          </cell>
          <cell r="L2075">
            <v>-1334092</v>
          </cell>
          <cell r="M2075">
            <v>-900226</v>
          </cell>
          <cell r="N2075">
            <v>-1382961</v>
          </cell>
          <cell r="P2075">
            <v>-20762</v>
          </cell>
          <cell r="Q2075">
            <v>-16213</v>
          </cell>
          <cell r="R2075">
            <v>-18975</v>
          </cell>
          <cell r="X2075">
            <v>-20762</v>
          </cell>
          <cell r="Y2075">
            <v>-16213</v>
          </cell>
          <cell r="Z2075">
            <v>-18975</v>
          </cell>
        </row>
        <row r="2079">
          <cell r="L2079">
            <v>0</v>
          </cell>
        </row>
        <row r="2080">
          <cell r="L2080">
            <v>0</v>
          </cell>
        </row>
        <row r="2081">
          <cell r="L2081">
            <v>0</v>
          </cell>
        </row>
        <row r="2082">
          <cell r="L2082">
            <v>0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0</v>
          </cell>
        </row>
        <row r="2091">
          <cell r="L2091">
            <v>0</v>
          </cell>
        </row>
        <row r="2092">
          <cell r="L2092">
            <v>0</v>
          </cell>
        </row>
        <row r="2093">
          <cell r="L2093">
            <v>0</v>
          </cell>
        </row>
        <row r="2094">
          <cell r="L2094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0</v>
          </cell>
        </row>
        <row r="2102">
          <cell r="L2102">
            <v>0</v>
          </cell>
        </row>
        <row r="2103">
          <cell r="L2103">
            <v>0</v>
          </cell>
        </row>
        <row r="2104">
          <cell r="L2104">
            <v>0</v>
          </cell>
        </row>
        <row r="2105">
          <cell r="L2105">
            <v>0</v>
          </cell>
        </row>
        <row r="2106">
          <cell r="L2106">
            <v>0</v>
          </cell>
        </row>
        <row r="2107">
          <cell r="L2107">
            <v>0</v>
          </cell>
        </row>
        <row r="2108">
          <cell r="L2108">
            <v>0</v>
          </cell>
        </row>
        <row r="2109">
          <cell r="L2109">
            <v>0</v>
          </cell>
        </row>
        <row r="2112">
          <cell r="L2112">
            <v>0</v>
          </cell>
        </row>
        <row r="2113">
          <cell r="L2113">
            <v>0</v>
          </cell>
        </row>
        <row r="2114">
          <cell r="L2114">
            <v>0</v>
          </cell>
        </row>
        <row r="2115">
          <cell r="L2115">
            <v>0</v>
          </cell>
        </row>
        <row r="2116">
          <cell r="L2116">
            <v>0</v>
          </cell>
        </row>
        <row r="2117">
          <cell r="L2117">
            <v>0</v>
          </cell>
        </row>
        <row r="2118">
          <cell r="L2118">
            <v>0</v>
          </cell>
        </row>
        <row r="2119">
          <cell r="L2119">
            <v>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0</v>
          </cell>
        </row>
        <row r="2132">
          <cell r="L2132">
            <v>0</v>
          </cell>
        </row>
        <row r="2133">
          <cell r="L2133">
            <v>0</v>
          </cell>
        </row>
        <row r="2134">
          <cell r="L2134">
            <v>0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41">
          <cell r="L2141">
            <v>16702905</v>
          </cell>
        </row>
        <row r="2142">
          <cell r="L2142">
            <v>121506</v>
          </cell>
        </row>
        <row r="2143">
          <cell r="L2143">
            <v>0</v>
          </cell>
        </row>
        <row r="2144">
          <cell r="L2144">
            <v>0</v>
          </cell>
        </row>
        <row r="2145">
          <cell r="L2145">
            <v>0</v>
          </cell>
        </row>
        <row r="2146">
          <cell r="L2146">
            <v>0</v>
          </cell>
        </row>
        <row r="2147">
          <cell r="L2147">
            <v>0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0</v>
          </cell>
        </row>
        <row r="2151">
          <cell r="L2151">
            <v>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0</v>
          </cell>
        </row>
        <row r="2155">
          <cell r="L2155">
            <v>0</v>
          </cell>
        </row>
        <row r="2156">
          <cell r="A2156">
            <v>2182</v>
          </cell>
          <cell r="B2156" t="str">
            <v>212159</v>
          </cell>
          <cell r="C2156" t="str">
            <v>Additional capital</v>
          </cell>
          <cell r="D2156">
            <v>16824411</v>
          </cell>
          <cell r="E2156">
            <v>16469974</v>
          </cell>
          <cell r="F2156">
            <v>16702905</v>
          </cell>
          <cell r="L2156">
            <v>16824411</v>
          </cell>
          <cell r="M2156">
            <v>16469974</v>
          </cell>
          <cell r="N2156">
            <v>16702905</v>
          </cell>
          <cell r="P2156">
            <v>261828</v>
          </cell>
          <cell r="Q2156">
            <v>296628</v>
          </cell>
          <cell r="R2156">
            <v>229175</v>
          </cell>
          <cell r="X2156">
            <v>261828</v>
          </cell>
          <cell r="Y2156">
            <v>296628</v>
          </cell>
          <cell r="Z2156">
            <v>229175</v>
          </cell>
        </row>
        <row r="2159">
          <cell r="L2159">
            <v>0</v>
          </cell>
        </row>
        <row r="2160">
          <cell r="L2160">
            <v>0</v>
          </cell>
        </row>
        <row r="2161">
          <cell r="L2161">
            <v>0</v>
          </cell>
        </row>
        <row r="2162">
          <cell r="L2162">
            <v>0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71">
          <cell r="L2171">
            <v>0</v>
          </cell>
        </row>
        <row r="2172">
          <cell r="L2172">
            <v>0</v>
          </cell>
        </row>
        <row r="2173">
          <cell r="L2173">
            <v>0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3">
          <cell r="L2183">
            <v>0</v>
          </cell>
        </row>
        <row r="2184">
          <cell r="L2184">
            <v>0</v>
          </cell>
        </row>
        <row r="2185">
          <cell r="L2185">
            <v>0</v>
          </cell>
        </row>
        <row r="2186">
          <cell r="L2186">
            <v>0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0</v>
          </cell>
        </row>
        <row r="2190">
          <cell r="L2190">
            <v>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16824411</v>
          </cell>
        </row>
        <row r="2195">
          <cell r="L2195">
            <v>0</v>
          </cell>
        </row>
        <row r="2196">
          <cell r="L2196">
            <v>0</v>
          </cell>
        </row>
        <row r="2197">
          <cell r="L2197">
            <v>0</v>
          </cell>
        </row>
        <row r="2198">
          <cell r="L2198">
            <v>0</v>
          </cell>
        </row>
        <row r="2199">
          <cell r="L2199">
            <v>0</v>
          </cell>
        </row>
        <row r="2200">
          <cell r="L2200">
            <v>0</v>
          </cell>
        </row>
        <row r="2201">
          <cell r="L2201">
            <v>0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0</v>
          </cell>
        </row>
        <row r="2213">
          <cell r="L2213">
            <v>0</v>
          </cell>
        </row>
        <row r="2214">
          <cell r="L2214">
            <v>0</v>
          </cell>
        </row>
        <row r="2215">
          <cell r="L2215">
            <v>0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0</v>
          </cell>
        </row>
        <row r="2224">
          <cell r="L2224">
            <v>0</v>
          </cell>
        </row>
        <row r="2225">
          <cell r="L2225">
            <v>0</v>
          </cell>
        </row>
        <row r="2226">
          <cell r="L2226">
            <v>0</v>
          </cell>
        </row>
        <row r="2227">
          <cell r="L2227">
            <v>0</v>
          </cell>
        </row>
        <row r="2230">
          <cell r="L2230">
            <v>0</v>
          </cell>
        </row>
        <row r="2231">
          <cell r="L2231">
            <v>0</v>
          </cell>
        </row>
        <row r="2232">
          <cell r="L2232">
            <v>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0</v>
          </cell>
        </row>
        <row r="2236">
          <cell r="L2236">
            <v>0</v>
          </cell>
        </row>
        <row r="2237">
          <cell r="L2237">
            <v>0</v>
          </cell>
        </row>
        <row r="2238">
          <cell r="L2238">
            <v>0</v>
          </cell>
        </row>
        <row r="2239">
          <cell r="L2239">
            <v>0</v>
          </cell>
        </row>
        <row r="2242">
          <cell r="L2242">
            <v>26263836</v>
          </cell>
        </row>
        <row r="2243">
          <cell r="L2243">
            <v>-8036357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0</v>
          </cell>
        </row>
        <row r="2255">
          <cell r="L2255">
            <v>0</v>
          </cell>
        </row>
        <row r="2256">
          <cell r="L2256">
            <v>0</v>
          </cell>
        </row>
        <row r="2257">
          <cell r="L2257">
            <v>0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0</v>
          </cell>
        </row>
        <row r="2266">
          <cell r="L2266">
            <v>0</v>
          </cell>
        </row>
        <row r="2267">
          <cell r="L2267">
            <v>0</v>
          </cell>
        </row>
        <row r="2268">
          <cell r="L2268">
            <v>0</v>
          </cell>
        </row>
        <row r="2269">
          <cell r="L2269">
            <v>-465717</v>
          </cell>
        </row>
        <row r="2270">
          <cell r="L2270">
            <v>0</v>
          </cell>
        </row>
        <row r="2271">
          <cell r="L2271">
            <v>17761762</v>
          </cell>
        </row>
        <row r="2274">
          <cell r="L2274">
            <v>0</v>
          </cell>
        </row>
        <row r="2275">
          <cell r="L2275">
            <v>0</v>
          </cell>
        </row>
        <row r="2278">
          <cell r="L2278">
            <v>1097578</v>
          </cell>
        </row>
        <row r="2279">
          <cell r="L2279">
            <v>1097578</v>
          </cell>
        </row>
        <row r="2280">
          <cell r="L2280">
            <v>18859340</v>
          </cell>
        </row>
        <row r="2281">
          <cell r="L2281">
            <v>60792622</v>
          </cell>
        </row>
        <row r="2284">
          <cell r="L2284">
            <v>0</v>
          </cell>
        </row>
        <row r="2285">
          <cell r="L2285">
            <v>-32687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0</v>
          </cell>
        </row>
        <row r="2299">
          <cell r="L2299">
            <v>0</v>
          </cell>
        </row>
        <row r="2300">
          <cell r="L2300">
            <v>0</v>
          </cell>
        </row>
        <row r="2301">
          <cell r="L2301">
            <v>0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0</v>
          </cell>
        </row>
        <row r="2310">
          <cell r="L2310">
            <v>0</v>
          </cell>
        </row>
        <row r="2311">
          <cell r="L2311">
            <v>0</v>
          </cell>
        </row>
        <row r="2312">
          <cell r="L2312">
            <v>0</v>
          </cell>
        </row>
        <row r="2313">
          <cell r="L2313">
            <v>0</v>
          </cell>
        </row>
        <row r="2314">
          <cell r="L2314">
            <v>0</v>
          </cell>
        </row>
        <row r="2315">
          <cell r="L2315">
            <v>0</v>
          </cell>
        </row>
        <row r="2316">
          <cell r="L2316">
            <v>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0</v>
          </cell>
        </row>
        <row r="2320">
          <cell r="L2320">
            <v>0</v>
          </cell>
        </row>
        <row r="2321">
          <cell r="L2321">
            <v>0</v>
          </cell>
        </row>
        <row r="2322">
          <cell r="L2322">
            <v>0</v>
          </cell>
        </row>
        <row r="2323">
          <cell r="L2323">
            <v>1848</v>
          </cell>
        </row>
        <row r="2324">
          <cell r="L2324">
            <v>-150</v>
          </cell>
        </row>
        <row r="2325">
          <cell r="L2325">
            <v>0</v>
          </cell>
        </row>
        <row r="2326">
          <cell r="L2326">
            <v>0</v>
          </cell>
        </row>
        <row r="2327">
          <cell r="L2327">
            <v>-30989</v>
          </cell>
        </row>
        <row r="2328">
          <cell r="L2328">
            <v>60761633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6">
          <cell r="L2336">
            <v>0</v>
          </cell>
        </row>
        <row r="2337">
          <cell r="L2337">
            <v>0</v>
          </cell>
        </row>
        <row r="2338">
          <cell r="L2338">
            <v>0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0</v>
          </cell>
        </row>
        <row r="2347">
          <cell r="L2347">
            <v>0</v>
          </cell>
        </row>
        <row r="2348">
          <cell r="L2348">
            <v>0</v>
          </cell>
        </row>
        <row r="2349">
          <cell r="L2349">
            <v>0</v>
          </cell>
        </row>
        <row r="2350">
          <cell r="L2350">
            <v>0</v>
          </cell>
        </row>
        <row r="2354">
          <cell r="L2354">
            <v>0</v>
          </cell>
        </row>
        <row r="2355">
          <cell r="L2355">
            <v>10846693</v>
          </cell>
        </row>
        <row r="2356">
          <cell r="L2356">
            <v>-2295</v>
          </cell>
        </row>
        <row r="2357">
          <cell r="L2357">
            <v>-892</v>
          </cell>
        </row>
        <row r="2358">
          <cell r="L2358">
            <v>-3252740</v>
          </cell>
        </row>
        <row r="2359">
          <cell r="L2359">
            <v>0</v>
          </cell>
        </row>
        <row r="2360">
          <cell r="L2360">
            <v>0</v>
          </cell>
        </row>
        <row r="2361">
          <cell r="L2361">
            <v>0</v>
          </cell>
        </row>
        <row r="2362">
          <cell r="L2362">
            <v>0</v>
          </cell>
        </row>
        <row r="2363">
          <cell r="L2363">
            <v>0</v>
          </cell>
        </row>
        <row r="2364">
          <cell r="L2364">
            <v>0</v>
          </cell>
        </row>
        <row r="2365">
          <cell r="L2365">
            <v>0</v>
          </cell>
        </row>
        <row r="2366">
          <cell r="L2366">
            <v>0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-6376633</v>
          </cell>
        </row>
        <row r="2370">
          <cell r="L2370">
            <v>0</v>
          </cell>
        </row>
        <row r="2371">
          <cell r="L2371">
            <v>0</v>
          </cell>
        </row>
        <row r="2372">
          <cell r="A2372">
            <v>2398</v>
          </cell>
          <cell r="B2372" t="str">
            <v>231599</v>
          </cell>
          <cell r="C2372" t="str">
            <v>Deferred tax liability</v>
          </cell>
          <cell r="D2372">
            <v>1214133</v>
          </cell>
          <cell r="E2372">
            <v>1707306</v>
          </cell>
          <cell r="F2372">
            <v>1812222</v>
          </cell>
          <cell r="L2372">
            <v>1214133</v>
          </cell>
          <cell r="M2372">
            <v>1707306</v>
          </cell>
          <cell r="N2372">
            <v>1812222</v>
          </cell>
          <cell r="P2372">
            <v>18894</v>
          </cell>
          <cell r="Q2372">
            <v>30749</v>
          </cell>
          <cell r="R2372">
            <v>24865</v>
          </cell>
          <cell r="X2372">
            <v>18894</v>
          </cell>
          <cell r="Y2372">
            <v>30749</v>
          </cell>
          <cell r="Z2372">
            <v>24865</v>
          </cell>
        </row>
        <row r="2376">
          <cell r="L2376">
            <v>0</v>
          </cell>
        </row>
        <row r="2377">
          <cell r="L2377">
            <v>0</v>
          </cell>
        </row>
        <row r="2378">
          <cell r="L2378">
            <v>0</v>
          </cell>
        </row>
        <row r="2379">
          <cell r="L2379">
            <v>0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9457855</v>
          </cell>
        </row>
        <row r="2383">
          <cell r="L2383">
            <v>17396556</v>
          </cell>
        </row>
        <row r="2384">
          <cell r="L2384">
            <v>0</v>
          </cell>
        </row>
        <row r="2385">
          <cell r="L2385">
            <v>26854411</v>
          </cell>
        </row>
        <row r="2388">
          <cell r="L2388">
            <v>0</v>
          </cell>
        </row>
        <row r="2389">
          <cell r="L2389">
            <v>0</v>
          </cell>
        </row>
        <row r="2390">
          <cell r="L2390">
            <v>0</v>
          </cell>
        </row>
        <row r="2391">
          <cell r="L2391">
            <v>0</v>
          </cell>
        </row>
        <row r="2394">
          <cell r="L2394">
            <v>0</v>
          </cell>
        </row>
        <row r="2395">
          <cell r="L2395">
            <v>0</v>
          </cell>
        </row>
        <row r="2396">
          <cell r="L2396">
            <v>0</v>
          </cell>
        </row>
        <row r="2397">
          <cell r="L2397">
            <v>0</v>
          </cell>
        </row>
        <row r="2400">
          <cell r="L2400">
            <v>0</v>
          </cell>
        </row>
        <row r="2401">
          <cell r="L2401">
            <v>0</v>
          </cell>
        </row>
        <row r="2402">
          <cell r="L2402">
            <v>0</v>
          </cell>
        </row>
        <row r="2403">
          <cell r="L2403">
            <v>0</v>
          </cell>
        </row>
        <row r="2404">
          <cell r="L2404">
            <v>0</v>
          </cell>
        </row>
        <row r="2405">
          <cell r="L2405">
            <v>0</v>
          </cell>
        </row>
        <row r="2406">
          <cell r="A2406">
            <v>2432</v>
          </cell>
          <cell r="B2406" t="str">
            <v>236599</v>
          </cell>
          <cell r="C2406" t="str">
            <v>Interest-bearing loans and borrowings</v>
          </cell>
          <cell r="D2406">
            <v>26854411</v>
          </cell>
          <cell r="E2406">
            <v>15460368</v>
          </cell>
          <cell r="F2406">
            <v>21799336</v>
          </cell>
          <cell r="L2406">
            <v>26854411</v>
          </cell>
          <cell r="M2406">
            <v>15460368</v>
          </cell>
          <cell r="N2406">
            <v>21799336</v>
          </cell>
          <cell r="P2406">
            <v>417919</v>
          </cell>
          <cell r="Q2406">
            <v>278444</v>
          </cell>
          <cell r="R2406">
            <v>299102</v>
          </cell>
          <cell r="X2406">
            <v>417919</v>
          </cell>
          <cell r="Y2406">
            <v>278444</v>
          </cell>
          <cell r="Z2406">
            <v>299102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0</v>
          </cell>
        </row>
        <row r="2418">
          <cell r="L2418">
            <v>0</v>
          </cell>
        </row>
        <row r="2419">
          <cell r="L2419">
            <v>0</v>
          </cell>
        </row>
        <row r="2420">
          <cell r="L2420">
            <v>0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A2426">
            <v>2452</v>
          </cell>
          <cell r="B2426" t="str">
            <v>239599</v>
          </cell>
          <cell r="C2426" t="str">
            <v>Derivative financial instruments</v>
          </cell>
          <cell r="D2426">
            <v>0</v>
          </cell>
          <cell r="E2426">
            <v>0</v>
          </cell>
          <cell r="F2426">
            <v>0</v>
          </cell>
          <cell r="L2426">
            <v>0</v>
          </cell>
          <cell r="M2426">
            <v>0</v>
          </cell>
          <cell r="N2426">
            <v>0</v>
          </cell>
          <cell r="P2426">
            <v>0</v>
          </cell>
          <cell r="Q2426">
            <v>0</v>
          </cell>
          <cell r="R2426">
            <v>0</v>
          </cell>
          <cell r="X2426">
            <v>0</v>
          </cell>
          <cell r="Y2426">
            <v>0</v>
          </cell>
          <cell r="Z2426">
            <v>0</v>
          </cell>
        </row>
        <row r="2430">
          <cell r="L2430">
            <v>0</v>
          </cell>
        </row>
        <row r="2431">
          <cell r="L2431">
            <v>0</v>
          </cell>
        </row>
        <row r="2432">
          <cell r="L2432">
            <v>0</v>
          </cell>
        </row>
        <row r="2433">
          <cell r="L2433">
            <v>0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75370</v>
          </cell>
        </row>
        <row r="2437">
          <cell r="L2437">
            <v>0</v>
          </cell>
        </row>
        <row r="2438">
          <cell r="A2438">
            <v>2464</v>
          </cell>
          <cell r="B2438" t="str">
            <v>240959</v>
          </cell>
          <cell r="C2438" t="str">
            <v>Long-term liabilities to third parties (financial)</v>
          </cell>
          <cell r="D2438">
            <v>75370</v>
          </cell>
          <cell r="E2438">
            <v>132537</v>
          </cell>
          <cell r="F2438">
            <v>104992</v>
          </cell>
          <cell r="L2438">
            <v>75370</v>
          </cell>
          <cell r="M2438">
            <v>132537</v>
          </cell>
          <cell r="N2438">
            <v>104992</v>
          </cell>
          <cell r="P2438">
            <v>1173</v>
          </cell>
          <cell r="Q2438">
            <v>2387</v>
          </cell>
          <cell r="R2438">
            <v>1441</v>
          </cell>
          <cell r="X2438">
            <v>1173</v>
          </cell>
          <cell r="Y2438">
            <v>2387</v>
          </cell>
          <cell r="Z2438">
            <v>1441</v>
          </cell>
        </row>
        <row r="2441">
          <cell r="L2441">
            <v>0</v>
          </cell>
        </row>
        <row r="2442">
          <cell r="L2442">
            <v>0</v>
          </cell>
        </row>
        <row r="2443">
          <cell r="L2443">
            <v>0</v>
          </cell>
        </row>
        <row r="2444">
          <cell r="L2444">
            <v>0</v>
          </cell>
        </row>
        <row r="2445">
          <cell r="L2445">
            <v>0</v>
          </cell>
        </row>
        <row r="2446">
          <cell r="L2446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8">
          <cell r="L2458">
            <v>0</v>
          </cell>
        </row>
        <row r="2459">
          <cell r="L2459">
            <v>0</v>
          </cell>
        </row>
        <row r="2460">
          <cell r="L2460">
            <v>14401777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88614</v>
          </cell>
        </row>
        <row r="2465">
          <cell r="L2465">
            <v>14490391</v>
          </cell>
        </row>
        <row r="2468">
          <cell r="L2468">
            <v>0</v>
          </cell>
        </row>
        <row r="2469">
          <cell r="L2469">
            <v>0</v>
          </cell>
        </row>
        <row r="2470">
          <cell r="L2470">
            <v>0</v>
          </cell>
        </row>
        <row r="2471">
          <cell r="L2471">
            <v>0</v>
          </cell>
        </row>
        <row r="2472">
          <cell r="L2472">
            <v>0</v>
          </cell>
        </row>
        <row r="2473">
          <cell r="L2473">
            <v>0</v>
          </cell>
        </row>
        <row r="2474">
          <cell r="L2474">
            <v>0</v>
          </cell>
        </row>
        <row r="2475">
          <cell r="A2475">
            <v>2501</v>
          </cell>
          <cell r="B2475" t="str">
            <v>244599</v>
          </cell>
          <cell r="C2475" t="str">
            <v>Other liabilities</v>
          </cell>
          <cell r="D2475">
            <v>14565761</v>
          </cell>
          <cell r="E2475">
            <v>15951383</v>
          </cell>
          <cell r="F2475">
            <v>13775331</v>
          </cell>
          <cell r="L2475">
            <v>14565761</v>
          </cell>
          <cell r="M2475">
            <v>15951383</v>
          </cell>
          <cell r="N2475">
            <v>13775331</v>
          </cell>
          <cell r="P2475">
            <v>226678</v>
          </cell>
          <cell r="Q2475">
            <v>287288</v>
          </cell>
          <cell r="R2475">
            <v>189008</v>
          </cell>
          <cell r="X2475">
            <v>226678</v>
          </cell>
          <cell r="Y2475">
            <v>287288</v>
          </cell>
          <cell r="Z2475">
            <v>189008</v>
          </cell>
        </row>
        <row r="2478">
          <cell r="L2478">
            <v>0</v>
          </cell>
        </row>
        <row r="2479">
          <cell r="L2479">
            <v>0</v>
          </cell>
        </row>
        <row r="2480">
          <cell r="L2480">
            <v>0</v>
          </cell>
        </row>
        <row r="2484">
          <cell r="L2484">
            <v>0</v>
          </cell>
        </row>
        <row r="2485">
          <cell r="L2485">
            <v>0</v>
          </cell>
        </row>
        <row r="2486">
          <cell r="L2486">
            <v>0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0</v>
          </cell>
        </row>
        <row r="2490">
          <cell r="L2490">
            <v>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0</v>
          </cell>
        </row>
        <row r="2494">
          <cell r="L2494">
            <v>0</v>
          </cell>
        </row>
        <row r="2497">
          <cell r="L2497">
            <v>0</v>
          </cell>
        </row>
        <row r="2498">
          <cell r="L2498">
            <v>61092</v>
          </cell>
        </row>
        <row r="2499">
          <cell r="L2499">
            <v>0</v>
          </cell>
        </row>
        <row r="2500">
          <cell r="L2500">
            <v>3224</v>
          </cell>
        </row>
        <row r="2501">
          <cell r="L2501">
            <v>-6299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58017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0</v>
          </cell>
        </row>
        <row r="2515">
          <cell r="L2515">
            <v>0</v>
          </cell>
        </row>
        <row r="2516">
          <cell r="L2516">
            <v>0</v>
          </cell>
        </row>
        <row r="2517">
          <cell r="L2517">
            <v>0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0</v>
          </cell>
        </row>
        <row r="2526">
          <cell r="L2526">
            <v>0</v>
          </cell>
        </row>
        <row r="2527">
          <cell r="L2527">
            <v>0</v>
          </cell>
        </row>
        <row r="2528">
          <cell r="L2528">
            <v>0</v>
          </cell>
        </row>
        <row r="2529">
          <cell r="L2529">
            <v>0</v>
          </cell>
        </row>
        <row r="2530">
          <cell r="L2530">
            <v>0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0</v>
          </cell>
        </row>
        <row r="2536">
          <cell r="L2536">
            <v>0</v>
          </cell>
        </row>
        <row r="2537">
          <cell r="L2537">
            <v>0</v>
          </cell>
        </row>
        <row r="2538">
          <cell r="L2538">
            <v>0</v>
          </cell>
        </row>
        <row r="2539">
          <cell r="L2539">
            <v>0</v>
          </cell>
        </row>
        <row r="2540">
          <cell r="L2540">
            <v>0</v>
          </cell>
        </row>
        <row r="2541">
          <cell r="L2541">
            <v>0</v>
          </cell>
        </row>
        <row r="2542">
          <cell r="L2542">
            <v>0</v>
          </cell>
        </row>
        <row r="2543">
          <cell r="L2543">
            <v>0</v>
          </cell>
        </row>
        <row r="2544">
          <cell r="L2544">
            <v>0</v>
          </cell>
        </row>
        <row r="2545">
          <cell r="L2545">
            <v>0</v>
          </cell>
        </row>
        <row r="2546">
          <cell r="L2546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0</v>
          </cell>
        </row>
        <row r="2554">
          <cell r="L2554">
            <v>0</v>
          </cell>
        </row>
        <row r="2555">
          <cell r="L2555">
            <v>0</v>
          </cell>
        </row>
        <row r="2556">
          <cell r="L2556">
            <v>0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0</v>
          </cell>
        </row>
        <row r="2565">
          <cell r="L2565">
            <v>0</v>
          </cell>
        </row>
        <row r="2566">
          <cell r="L2566">
            <v>0</v>
          </cell>
        </row>
        <row r="2567">
          <cell r="L2567">
            <v>0</v>
          </cell>
        </row>
        <row r="2568">
          <cell r="L2568">
            <v>0</v>
          </cell>
        </row>
        <row r="2569">
          <cell r="L2569">
            <v>0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A2573">
            <v>2599</v>
          </cell>
          <cell r="B2573" t="str">
            <v>255599</v>
          </cell>
          <cell r="C2573" t="str">
            <v>Long-term provisions</v>
          </cell>
          <cell r="D2573">
            <v>58017</v>
          </cell>
          <cell r="E2573">
            <v>45273</v>
          </cell>
          <cell r="F2573">
            <v>61092</v>
          </cell>
          <cell r="L2573">
            <v>58017</v>
          </cell>
          <cell r="M2573">
            <v>45273</v>
          </cell>
          <cell r="N2573">
            <v>61092</v>
          </cell>
          <cell r="P2573">
            <v>903</v>
          </cell>
          <cell r="Q2573">
            <v>815</v>
          </cell>
          <cell r="R2573">
            <v>838</v>
          </cell>
          <cell r="X2573">
            <v>903</v>
          </cell>
          <cell r="Y2573">
            <v>815</v>
          </cell>
          <cell r="Z2573">
            <v>838</v>
          </cell>
        </row>
        <row r="2574">
          <cell r="L2574">
            <v>42692322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A2584">
            <v>2610</v>
          </cell>
          <cell r="B2584" t="str">
            <v>257250</v>
          </cell>
          <cell r="C2584" t="str">
            <v>Overdraft</v>
          </cell>
          <cell r="L2584">
            <v>0</v>
          </cell>
          <cell r="M2584">
            <v>0</v>
          </cell>
          <cell r="N2584">
            <v>0</v>
          </cell>
          <cell r="X2584">
            <v>0</v>
          </cell>
          <cell r="Y2584">
            <v>0</v>
          </cell>
          <cell r="Z2584">
            <v>0</v>
          </cell>
        </row>
        <row r="2585">
          <cell r="L2585">
            <v>160281</v>
          </cell>
        </row>
        <row r="2586">
          <cell r="L2586">
            <v>0</v>
          </cell>
        </row>
        <row r="2587">
          <cell r="L2587">
            <v>160281</v>
          </cell>
        </row>
        <row r="2590">
          <cell r="L2590">
            <v>0</v>
          </cell>
        </row>
        <row r="2591">
          <cell r="L2591">
            <v>0</v>
          </cell>
        </row>
        <row r="2592">
          <cell r="L2592">
            <v>0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0</v>
          </cell>
        </row>
        <row r="2596">
          <cell r="L2596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7">
          <cell r="L2607">
            <v>5104296</v>
          </cell>
        </row>
        <row r="2608">
          <cell r="L2608">
            <v>11688520</v>
          </cell>
        </row>
        <row r="2609">
          <cell r="L2609">
            <v>0</v>
          </cell>
        </row>
        <row r="2610">
          <cell r="L2610">
            <v>13810</v>
          </cell>
        </row>
        <row r="2611">
          <cell r="L2611">
            <v>0</v>
          </cell>
        </row>
        <row r="2612">
          <cell r="L2612">
            <v>0</v>
          </cell>
        </row>
        <row r="2613">
          <cell r="L2613">
            <v>58717</v>
          </cell>
        </row>
        <row r="2614">
          <cell r="L2614">
            <v>0</v>
          </cell>
        </row>
        <row r="2615">
          <cell r="L2615">
            <v>16865343</v>
          </cell>
        </row>
        <row r="2616">
          <cell r="A2616">
            <v>2642</v>
          </cell>
          <cell r="B2616" t="str">
            <v>261599</v>
          </cell>
          <cell r="C2616" t="str">
            <v>Interest-bearing loans and borrowings</v>
          </cell>
          <cell r="D2616">
            <v>17025624</v>
          </cell>
          <cell r="E2616">
            <v>10228736</v>
          </cell>
          <cell r="F2616">
            <v>11114087</v>
          </cell>
          <cell r="L2616">
            <v>17025624</v>
          </cell>
          <cell r="M2616">
            <v>10228736</v>
          </cell>
          <cell r="N2616">
            <v>11114087</v>
          </cell>
          <cell r="P2616">
            <v>264959</v>
          </cell>
          <cell r="Q2616">
            <v>184222</v>
          </cell>
          <cell r="R2616">
            <v>152493</v>
          </cell>
          <cell r="X2616">
            <v>264959</v>
          </cell>
          <cell r="Y2616">
            <v>184222</v>
          </cell>
          <cell r="Z2616">
            <v>152493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0</v>
          </cell>
        </row>
        <row r="2623">
          <cell r="L2623">
            <v>0</v>
          </cell>
        </row>
        <row r="2624">
          <cell r="L2624">
            <v>0</v>
          </cell>
        </row>
        <row r="2625">
          <cell r="L2625">
            <v>0</v>
          </cell>
        </row>
        <row r="2626">
          <cell r="L2626">
            <v>0</v>
          </cell>
        </row>
        <row r="2627">
          <cell r="L2627">
            <v>0</v>
          </cell>
        </row>
        <row r="2628">
          <cell r="L2628">
            <v>0</v>
          </cell>
        </row>
        <row r="2629">
          <cell r="L2629">
            <v>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0</v>
          </cell>
        </row>
        <row r="2633">
          <cell r="L2633">
            <v>0</v>
          </cell>
        </row>
        <row r="2634">
          <cell r="L2634">
            <v>0</v>
          </cell>
        </row>
        <row r="2635">
          <cell r="L2635">
            <v>0</v>
          </cell>
        </row>
        <row r="2636">
          <cell r="L2636">
            <v>0</v>
          </cell>
        </row>
        <row r="2637">
          <cell r="A2637">
            <v>2663</v>
          </cell>
          <cell r="B2637" t="str">
            <v>265599</v>
          </cell>
          <cell r="C2637" t="str">
            <v>Derivative financial instruments</v>
          </cell>
          <cell r="D2637">
            <v>0</v>
          </cell>
          <cell r="E2637">
            <v>0</v>
          </cell>
          <cell r="F2637">
            <v>0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Q2637">
            <v>0</v>
          </cell>
          <cell r="R2637">
            <v>0</v>
          </cell>
          <cell r="X2637">
            <v>0</v>
          </cell>
          <cell r="Y2637">
            <v>0</v>
          </cell>
          <cell r="Z2637">
            <v>0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A2646">
            <v>2672</v>
          </cell>
          <cell r="B2646" t="str">
            <v>267959</v>
          </cell>
          <cell r="C2646" t="str">
            <v>External current liabilities (financial)</v>
          </cell>
          <cell r="D2646">
            <v>0</v>
          </cell>
          <cell r="E2646">
            <v>0</v>
          </cell>
          <cell r="F2646">
            <v>0</v>
          </cell>
          <cell r="L2646">
            <v>0</v>
          </cell>
          <cell r="M2646">
            <v>0</v>
          </cell>
          <cell r="N2646">
            <v>0</v>
          </cell>
          <cell r="P2646">
            <v>0</v>
          </cell>
          <cell r="Q2646">
            <v>0</v>
          </cell>
          <cell r="R2646">
            <v>0</v>
          </cell>
          <cell r="X2646">
            <v>0</v>
          </cell>
          <cell r="Y2646">
            <v>0</v>
          </cell>
          <cell r="Z2646">
            <v>0</v>
          </cell>
        </row>
        <row r="2649">
          <cell r="L2649">
            <v>0</v>
          </cell>
        </row>
        <row r="2650">
          <cell r="L2650">
            <v>0</v>
          </cell>
        </row>
        <row r="2651">
          <cell r="L2651">
            <v>0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61">
          <cell r="L2661">
            <v>0</v>
          </cell>
        </row>
        <row r="2662">
          <cell r="L2662">
            <v>0</v>
          </cell>
        </row>
        <row r="2663">
          <cell r="L2663">
            <v>0</v>
          </cell>
        </row>
        <row r="2664">
          <cell r="L2664">
            <v>0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0</v>
          </cell>
        </row>
        <row r="2670">
          <cell r="L2670">
            <v>4066274</v>
          </cell>
        </row>
        <row r="2671">
          <cell r="L2671">
            <v>0</v>
          </cell>
        </row>
        <row r="2672">
          <cell r="L2672">
            <v>11818129</v>
          </cell>
        </row>
        <row r="2673">
          <cell r="L2673">
            <v>83012528</v>
          </cell>
        </row>
        <row r="2674">
          <cell r="L2674">
            <v>0</v>
          </cell>
        </row>
        <row r="2675">
          <cell r="L2675">
            <v>554821</v>
          </cell>
        </row>
        <row r="2676">
          <cell r="L2676">
            <v>1073</v>
          </cell>
        </row>
        <row r="2677">
          <cell r="L2677">
            <v>0</v>
          </cell>
        </row>
        <row r="2678">
          <cell r="L2678">
            <v>0</v>
          </cell>
        </row>
        <row r="2679">
          <cell r="L2679">
            <v>132751</v>
          </cell>
        </row>
        <row r="2680">
          <cell r="L2680">
            <v>202684</v>
          </cell>
        </row>
        <row r="2681">
          <cell r="A2681">
            <v>2707</v>
          </cell>
          <cell r="B2681" t="str">
            <v>270859</v>
          </cell>
          <cell r="C2681" t="str">
            <v>Other current liabilities</v>
          </cell>
          <cell r="D2681">
            <v>99788260</v>
          </cell>
          <cell r="E2681">
            <v>94637900</v>
          </cell>
          <cell r="F2681">
            <v>82331387</v>
          </cell>
          <cell r="L2681">
            <v>99788260</v>
          </cell>
          <cell r="M2681">
            <v>94637900</v>
          </cell>
          <cell r="N2681">
            <v>82331387</v>
          </cell>
          <cell r="P2681">
            <v>1552943</v>
          </cell>
          <cell r="Q2681">
            <v>1704449</v>
          </cell>
          <cell r="R2681">
            <v>1129643</v>
          </cell>
          <cell r="X2681">
            <v>1552943</v>
          </cell>
          <cell r="Y2681">
            <v>1704427</v>
          </cell>
          <cell r="Z2681">
            <v>1128772</v>
          </cell>
        </row>
        <row r="2684">
          <cell r="L2684">
            <v>19684</v>
          </cell>
        </row>
        <row r="2685">
          <cell r="L2685">
            <v>116035</v>
          </cell>
        </row>
        <row r="2686">
          <cell r="L2686">
            <v>202</v>
          </cell>
        </row>
        <row r="2687">
          <cell r="L2687">
            <v>773503</v>
          </cell>
        </row>
        <row r="2688">
          <cell r="L2688">
            <v>91657</v>
          </cell>
        </row>
        <row r="2689">
          <cell r="L2689">
            <v>0</v>
          </cell>
        </row>
        <row r="2690">
          <cell r="L2690">
            <v>1931885</v>
          </cell>
        </row>
        <row r="2691">
          <cell r="L2691">
            <v>0</v>
          </cell>
        </row>
        <row r="2692">
          <cell r="L2692">
            <v>0</v>
          </cell>
        </row>
        <row r="2693">
          <cell r="L2693">
            <v>1410748</v>
          </cell>
        </row>
        <row r="2694">
          <cell r="L2694">
            <v>0</v>
          </cell>
        </row>
        <row r="2695">
          <cell r="L2695">
            <v>193329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568327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A2701">
            <v>2727</v>
          </cell>
          <cell r="B2701" t="str">
            <v>271959</v>
          </cell>
          <cell r="C2701" t="str">
            <v>Current accrued liabilities to others, interest-free</v>
          </cell>
          <cell r="D2701">
            <v>5105370</v>
          </cell>
          <cell r="E2701">
            <v>3147118</v>
          </cell>
          <cell r="F2701">
            <v>3930262</v>
          </cell>
          <cell r="L2701">
            <v>5105370</v>
          </cell>
          <cell r="M2701">
            <v>3147118</v>
          </cell>
          <cell r="N2701">
            <v>3930262</v>
          </cell>
          <cell r="P2701">
            <v>79453</v>
          </cell>
          <cell r="Q2701">
            <v>56681</v>
          </cell>
          <cell r="R2701">
            <v>53926</v>
          </cell>
          <cell r="X2701">
            <v>79453</v>
          </cell>
          <cell r="Y2701">
            <v>56681</v>
          </cell>
          <cell r="Z2701">
            <v>53926</v>
          </cell>
        </row>
        <row r="2702">
          <cell r="L2702">
            <v>104893630</v>
          </cell>
        </row>
        <row r="2705">
          <cell r="L2705">
            <v>460409</v>
          </cell>
        </row>
        <row r="2706">
          <cell r="A2706">
            <v>2732</v>
          </cell>
          <cell r="B2706" t="str">
            <v>273599</v>
          </cell>
          <cell r="C2706" t="str">
            <v>Current income tax liabilities</v>
          </cell>
          <cell r="D2706">
            <v>460409</v>
          </cell>
          <cell r="E2706">
            <v>385018</v>
          </cell>
          <cell r="F2706">
            <v>670751</v>
          </cell>
          <cell r="L2706">
            <v>460409</v>
          </cell>
          <cell r="M2706">
            <v>385018</v>
          </cell>
          <cell r="N2706">
            <v>670751</v>
          </cell>
          <cell r="P2706">
            <v>7165</v>
          </cell>
          <cell r="Q2706">
            <v>6934</v>
          </cell>
          <cell r="R2706">
            <v>9203</v>
          </cell>
          <cell r="X2706">
            <v>7165</v>
          </cell>
          <cell r="Y2706">
            <v>6934</v>
          </cell>
          <cell r="Z2706">
            <v>9203</v>
          </cell>
        </row>
        <row r="2710">
          <cell r="L2710">
            <v>0</v>
          </cell>
        </row>
        <row r="2711">
          <cell r="L2711">
            <v>8528</v>
          </cell>
        </row>
        <row r="2712">
          <cell r="L2712">
            <v>-908</v>
          </cell>
        </row>
        <row r="2713">
          <cell r="L2713">
            <v>71</v>
          </cell>
        </row>
        <row r="2714">
          <cell r="L2714">
            <v>-783</v>
          </cell>
        </row>
        <row r="2715">
          <cell r="L2715">
            <v>0</v>
          </cell>
        </row>
        <row r="2716">
          <cell r="L2716">
            <v>0</v>
          </cell>
        </row>
        <row r="2717">
          <cell r="L2717">
            <v>0</v>
          </cell>
        </row>
        <row r="2718">
          <cell r="L2718">
            <v>0</v>
          </cell>
        </row>
        <row r="2719">
          <cell r="L2719">
            <v>0</v>
          </cell>
        </row>
        <row r="2720">
          <cell r="L2720">
            <v>6908</v>
          </cell>
        </row>
        <row r="2723">
          <cell r="L2723">
            <v>0</v>
          </cell>
        </row>
        <row r="2724">
          <cell r="L2724">
            <v>18374</v>
          </cell>
        </row>
        <row r="2725">
          <cell r="L2725">
            <v>0</v>
          </cell>
        </row>
        <row r="2726">
          <cell r="L2726">
            <v>10891</v>
          </cell>
        </row>
        <row r="2727">
          <cell r="L2727">
            <v>-4481</v>
          </cell>
        </row>
        <row r="2728">
          <cell r="L2728">
            <v>-795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23989</v>
          </cell>
        </row>
        <row r="2736">
          <cell r="L2736">
            <v>0</v>
          </cell>
        </row>
        <row r="2737">
          <cell r="L2737">
            <v>844440</v>
          </cell>
        </row>
        <row r="2738">
          <cell r="L2738">
            <v>0</v>
          </cell>
        </row>
        <row r="2739">
          <cell r="L2739">
            <v>179388</v>
          </cell>
        </row>
        <row r="2740">
          <cell r="L2740">
            <v>-520428</v>
          </cell>
        </row>
        <row r="2741">
          <cell r="L2741">
            <v>-608</v>
          </cell>
        </row>
        <row r="2742">
          <cell r="L2742">
            <v>0</v>
          </cell>
        </row>
        <row r="2743">
          <cell r="L2743">
            <v>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502792</v>
          </cell>
        </row>
        <row r="2749">
          <cell r="L2749">
            <v>0</v>
          </cell>
        </row>
        <row r="2750">
          <cell r="L2750">
            <v>1338</v>
          </cell>
        </row>
        <row r="2751">
          <cell r="L2751">
            <v>0</v>
          </cell>
        </row>
        <row r="2752">
          <cell r="L2752">
            <v>10673</v>
          </cell>
        </row>
        <row r="2753">
          <cell r="L2753">
            <v>-391</v>
          </cell>
        </row>
        <row r="2754">
          <cell r="L2754">
            <v>0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11620</v>
          </cell>
        </row>
        <row r="2762">
          <cell r="L2762">
            <v>0</v>
          </cell>
        </row>
        <row r="2763">
          <cell r="L2763">
            <v>20491</v>
          </cell>
        </row>
        <row r="2764">
          <cell r="L2764">
            <v>0</v>
          </cell>
        </row>
        <row r="2765">
          <cell r="L2765">
            <v>72871</v>
          </cell>
        </row>
        <row r="2766">
          <cell r="L2766">
            <v>-10107</v>
          </cell>
        </row>
        <row r="2767">
          <cell r="L2767">
            <v>-61793</v>
          </cell>
        </row>
        <row r="2768">
          <cell r="L2768">
            <v>0</v>
          </cell>
        </row>
        <row r="2769">
          <cell r="L2769">
            <v>0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21462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0</v>
          </cell>
        </row>
        <row r="2778">
          <cell r="L2778">
            <v>0</v>
          </cell>
        </row>
        <row r="2779">
          <cell r="L2779">
            <v>0</v>
          </cell>
        </row>
        <row r="2780">
          <cell r="L2780">
            <v>0</v>
          </cell>
        </row>
        <row r="2781">
          <cell r="L2781">
            <v>0</v>
          </cell>
        </row>
        <row r="2782">
          <cell r="L2782">
            <v>0</v>
          </cell>
        </row>
        <row r="2783">
          <cell r="L2783">
            <v>0</v>
          </cell>
        </row>
        <row r="2784">
          <cell r="L2784">
            <v>0</v>
          </cell>
        </row>
        <row r="2785">
          <cell r="L2785">
            <v>0</v>
          </cell>
        </row>
        <row r="2788">
          <cell r="L2788">
            <v>0</v>
          </cell>
        </row>
        <row r="2789">
          <cell r="L2789">
            <v>0</v>
          </cell>
        </row>
        <row r="2790">
          <cell r="L2790">
            <v>0</v>
          </cell>
        </row>
        <row r="2791">
          <cell r="L2791">
            <v>0</v>
          </cell>
        </row>
        <row r="2792">
          <cell r="L2792">
            <v>0</v>
          </cell>
        </row>
        <row r="2793">
          <cell r="L2793">
            <v>0</v>
          </cell>
        </row>
        <row r="2794">
          <cell r="L2794">
            <v>0</v>
          </cell>
        </row>
        <row r="2795">
          <cell r="L2795">
            <v>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A2799">
            <v>2825</v>
          </cell>
          <cell r="B2799" t="str">
            <v>285599</v>
          </cell>
          <cell r="C2799" t="str">
            <v>Short-term provisions</v>
          </cell>
          <cell r="D2799">
            <v>566771</v>
          </cell>
          <cell r="E2799">
            <v>694358</v>
          </cell>
          <cell r="F2799">
            <v>893170</v>
          </cell>
          <cell r="L2799">
            <v>566771</v>
          </cell>
          <cell r="M2799">
            <v>694358</v>
          </cell>
          <cell r="N2799">
            <v>893170</v>
          </cell>
          <cell r="P2799">
            <v>8822</v>
          </cell>
          <cell r="Q2799">
            <v>12506</v>
          </cell>
          <cell r="R2799">
            <v>12255</v>
          </cell>
          <cell r="X2799">
            <v>8822</v>
          </cell>
          <cell r="Y2799">
            <v>12506</v>
          </cell>
          <cell r="Z2799">
            <v>12255</v>
          </cell>
        </row>
        <row r="2800">
          <cell r="L2800">
            <v>122946434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0</v>
          </cell>
        </row>
        <row r="2811">
          <cell r="L2811">
            <v>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8">
          <cell r="L2818">
            <v>0</v>
          </cell>
        </row>
        <row r="2819">
          <cell r="L2819">
            <v>0</v>
          </cell>
        </row>
        <row r="2820">
          <cell r="L2820">
            <v>0</v>
          </cell>
        </row>
        <row r="2821">
          <cell r="L2821">
            <v>0</v>
          </cell>
        </row>
        <row r="2824">
          <cell r="L2824">
            <v>0</v>
          </cell>
        </row>
        <row r="2825">
          <cell r="L2825">
            <v>0</v>
          </cell>
        </row>
        <row r="2826">
          <cell r="L2826">
            <v>0</v>
          </cell>
        </row>
        <row r="2827">
          <cell r="L2827">
            <v>0</v>
          </cell>
        </row>
        <row r="2828">
          <cell r="L2828">
            <v>0</v>
          </cell>
        </row>
        <row r="2829">
          <cell r="A2829">
            <v>2855</v>
          </cell>
          <cell r="B2829" t="str">
            <v>298599</v>
          </cell>
          <cell r="C2829" t="str">
            <v>Total liabilities classified as held for sale</v>
          </cell>
          <cell r="D2829">
            <v>0</v>
          </cell>
          <cell r="E2829">
            <v>16233</v>
          </cell>
          <cell r="F2829">
            <v>0</v>
          </cell>
          <cell r="L2829">
            <v>0</v>
          </cell>
          <cell r="M2829">
            <v>16233</v>
          </cell>
          <cell r="N2829">
            <v>0</v>
          </cell>
          <cell r="P2829">
            <v>0</v>
          </cell>
          <cell r="Q2829">
            <v>292</v>
          </cell>
          <cell r="R2829">
            <v>0</v>
          </cell>
          <cell r="X2829">
            <v>0</v>
          </cell>
          <cell r="Y2829">
            <v>292</v>
          </cell>
          <cell r="Z2829">
            <v>0</v>
          </cell>
        </row>
        <row r="2831">
          <cell r="L2831">
            <v>226400389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B8">
            <v>177846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0">
          <cell r="R20">
            <v>1099426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10A8-AEA4-4B61-A588-94896BF60DC7}">
  <sheetPr>
    <pageSetUpPr fitToPage="1"/>
  </sheetPr>
  <dimension ref="B2:H39"/>
  <sheetViews>
    <sheetView tabSelected="1" zoomScale="60" zoomScaleNormal="60" zoomScaleSheetLayoutView="100" workbookViewId="0">
      <pane xSplit="2" ySplit="3" topLeftCell="C28" activePane="bottomRight" state="frozen"/>
      <selection activeCell="A41" sqref="A41"/>
      <selection pane="topRight" activeCell="A41" sqref="A41"/>
      <selection pane="bottomLeft" activeCell="A41" sqref="A41"/>
      <selection pane="bottomRight" activeCell="E22" sqref="E22"/>
    </sheetView>
  </sheetViews>
  <sheetFormatPr defaultColWidth="9.1796875" defaultRowHeight="12.5" x14ac:dyDescent="0.35"/>
  <cols>
    <col min="1" max="1" width="3.6328125" style="2" customWidth="1"/>
    <col min="2" max="2" width="62.453125" style="6" customWidth="1"/>
    <col min="3" max="3" width="18.36328125" style="6" customWidth="1"/>
    <col min="4" max="6" width="17.6328125" style="2" customWidth="1"/>
    <col min="7" max="16384" width="9.1796875" style="2"/>
  </cols>
  <sheetData>
    <row r="2" spans="2:8" ht="54" customHeight="1" x14ac:dyDescent="0.35">
      <c r="B2" s="11" t="s">
        <v>0</v>
      </c>
      <c r="C2" s="11"/>
    </row>
    <row r="3" spans="2:8" ht="42" customHeight="1" x14ac:dyDescent="0.35">
      <c r="B3" s="79" t="s">
        <v>1</v>
      </c>
      <c r="C3" s="80">
        <v>2021</v>
      </c>
      <c r="D3" s="80">
        <v>2020</v>
      </c>
      <c r="E3" s="80">
        <v>2019</v>
      </c>
      <c r="F3" s="80">
        <v>2018</v>
      </c>
    </row>
    <row r="4" spans="2:8" s="3" customFormat="1" ht="20" customHeight="1" x14ac:dyDescent="0.35">
      <c r="B4" s="56" t="s">
        <v>2</v>
      </c>
      <c r="C4" s="57">
        <v>26123521</v>
      </c>
      <c r="D4" s="57">
        <v>24415916</v>
      </c>
      <c r="E4" s="57">
        <v>19335304</v>
      </c>
      <c r="F4" s="57">
        <v>26919298</v>
      </c>
    </row>
    <row r="5" spans="2:8" s="3" customFormat="1" ht="29.5" customHeight="1" x14ac:dyDescent="0.35">
      <c r="B5" s="33" t="s">
        <v>3</v>
      </c>
      <c r="C5" s="35">
        <v>23351422</v>
      </c>
      <c r="D5" s="35">
        <v>21971887</v>
      </c>
      <c r="E5" s="35">
        <v>17220400</v>
      </c>
      <c r="F5" s="35">
        <v>25097619</v>
      </c>
    </row>
    <row r="6" spans="2:8" ht="20" customHeight="1" x14ac:dyDescent="0.35">
      <c r="B6" s="15" t="s">
        <v>119</v>
      </c>
      <c r="C6" s="13">
        <v>-19462522</v>
      </c>
      <c r="D6" s="13">
        <v>-17051064</v>
      </c>
      <c r="E6" s="13">
        <v>-13274554</v>
      </c>
      <c r="F6" s="13">
        <v>-16454603</v>
      </c>
    </row>
    <row r="7" spans="2:8" ht="27.5" customHeight="1" x14ac:dyDescent="0.35">
      <c r="B7" s="33" t="s">
        <v>3</v>
      </c>
      <c r="C7" s="34">
        <v>-16993029</v>
      </c>
      <c r="D7" s="34">
        <v>-14966254</v>
      </c>
      <c r="E7" s="34">
        <v>-11406796</v>
      </c>
      <c r="F7" s="34">
        <v>-14889469</v>
      </c>
    </row>
    <row r="8" spans="2:8" ht="20" customHeight="1" x14ac:dyDescent="0.35">
      <c r="B8" s="37" t="s">
        <v>4</v>
      </c>
      <c r="C8" s="19">
        <f>C4+C6</f>
        <v>6660999</v>
      </c>
      <c r="D8" s="19">
        <f>D4+D6</f>
        <v>7364852</v>
      </c>
      <c r="E8" s="19">
        <f t="shared" ref="E8:F8" si="0">E4+E6</f>
        <v>6060750</v>
      </c>
      <c r="F8" s="19">
        <f t="shared" si="0"/>
        <v>10464695</v>
      </c>
    </row>
    <row r="9" spans="2:8" ht="29.5" customHeight="1" x14ac:dyDescent="0.35">
      <c r="B9" s="33" t="s">
        <v>3</v>
      </c>
      <c r="C9" s="34">
        <f>C5+C7</f>
        <v>6358393</v>
      </c>
      <c r="D9" s="34">
        <f>D5+D7</f>
        <v>7005633</v>
      </c>
      <c r="E9" s="34">
        <f t="shared" ref="E9:F9" si="1">E5+E7</f>
        <v>5813604</v>
      </c>
      <c r="F9" s="34">
        <f t="shared" si="1"/>
        <v>10208150</v>
      </c>
    </row>
    <row r="10" spans="2:8" ht="20" customHeight="1" x14ac:dyDescent="0.35">
      <c r="B10" s="15" t="s">
        <v>5</v>
      </c>
      <c r="C10" s="13">
        <v>167230</v>
      </c>
      <c r="D10" s="13">
        <v>174674</v>
      </c>
      <c r="E10" s="13">
        <v>111811</v>
      </c>
      <c r="F10" s="13">
        <v>131990</v>
      </c>
    </row>
    <row r="11" spans="2:8" ht="20" customHeight="1" x14ac:dyDescent="0.35">
      <c r="B11" s="15" t="s">
        <v>6</v>
      </c>
      <c r="C11" s="13">
        <v>-1065995</v>
      </c>
      <c r="D11" s="13">
        <v>-863132</v>
      </c>
      <c r="E11" s="13">
        <v>-743712</v>
      </c>
      <c r="F11" s="13">
        <v>-926555</v>
      </c>
    </row>
    <row r="12" spans="2:8" ht="20" customHeight="1" x14ac:dyDescent="0.35">
      <c r="B12" s="15" t="s">
        <v>7</v>
      </c>
      <c r="C12" s="13">
        <v>-2076248</v>
      </c>
      <c r="D12" s="13">
        <v>-1795477</v>
      </c>
      <c r="E12" s="13">
        <v>-1406490</v>
      </c>
      <c r="F12" s="13">
        <v>-975044</v>
      </c>
    </row>
    <row r="13" spans="2:8" ht="20" customHeight="1" x14ac:dyDescent="0.35">
      <c r="B13" s="15" t="s">
        <v>8</v>
      </c>
      <c r="C13" s="13">
        <v>-393438</v>
      </c>
      <c r="D13" s="13">
        <v>-409138</v>
      </c>
      <c r="E13" s="13">
        <v>-278580</v>
      </c>
      <c r="F13" s="13">
        <v>-398278</v>
      </c>
    </row>
    <row r="14" spans="2:8" s="3" customFormat="1" ht="20" customHeight="1" x14ac:dyDescent="0.35">
      <c r="B14" s="58" t="s">
        <v>9</v>
      </c>
      <c r="C14" s="19">
        <f>C8+C10+C11+C12+C13</f>
        <v>3292548</v>
      </c>
      <c r="D14" s="19">
        <f>D8+D10+D11+D12+D13</f>
        <v>4471779</v>
      </c>
      <c r="E14" s="19">
        <f t="shared" ref="E14:F14" si="2">E8+E10+E11+E12+E13</f>
        <v>3743779</v>
      </c>
      <c r="F14" s="19">
        <f t="shared" si="2"/>
        <v>8296808</v>
      </c>
    </row>
    <row r="15" spans="2:8" ht="20" customHeight="1" x14ac:dyDescent="0.35">
      <c r="B15" s="15" t="s">
        <v>10</v>
      </c>
      <c r="C15" s="13">
        <v>212933</v>
      </c>
      <c r="D15" s="13">
        <v>72524</v>
      </c>
      <c r="E15" s="13">
        <v>76078</v>
      </c>
      <c r="F15" s="13">
        <v>19895</v>
      </c>
    </row>
    <row r="16" spans="2:8" ht="20" customHeight="1" x14ac:dyDescent="0.35">
      <c r="B16" s="15" t="s">
        <v>11</v>
      </c>
      <c r="C16" s="13">
        <v>-2673064</v>
      </c>
      <c r="D16" s="13">
        <v>-1667563</v>
      </c>
      <c r="E16" s="13">
        <v>-1301437</v>
      </c>
      <c r="F16" s="13">
        <v>-1836645</v>
      </c>
      <c r="H16" s="2" t="s">
        <v>120</v>
      </c>
    </row>
    <row r="17" spans="2:6" s="3" customFormat="1" ht="20" customHeight="1" x14ac:dyDescent="0.35">
      <c r="B17" s="58" t="s">
        <v>12</v>
      </c>
      <c r="C17" s="19">
        <f>C15+C16</f>
        <v>-2460131</v>
      </c>
      <c r="D17" s="19">
        <f>D15+D16</f>
        <v>-1595039</v>
      </c>
      <c r="E17" s="19">
        <f t="shared" ref="E17:F17" si="3">E15+E16</f>
        <v>-1225359</v>
      </c>
      <c r="F17" s="19">
        <f t="shared" si="3"/>
        <v>-1816750</v>
      </c>
    </row>
    <row r="18" spans="2:6" s="3" customFormat="1" ht="35" customHeight="1" x14ac:dyDescent="0.35">
      <c r="B18" s="15" t="s">
        <v>18</v>
      </c>
      <c r="C18" s="13">
        <v>40508</v>
      </c>
      <c r="D18" s="13">
        <v>19388</v>
      </c>
      <c r="E18" s="14">
        <v>0</v>
      </c>
      <c r="F18" s="14">
        <v>0</v>
      </c>
    </row>
    <row r="19" spans="2:6" s="3" customFormat="1" ht="20" customHeight="1" x14ac:dyDescent="0.35">
      <c r="B19" s="15" t="s">
        <v>13</v>
      </c>
      <c r="C19" s="14">
        <v>0</v>
      </c>
      <c r="D19" s="14">
        <v>0</v>
      </c>
      <c r="E19" s="13">
        <v>-30692</v>
      </c>
      <c r="F19" s="13">
        <v>180020</v>
      </c>
    </row>
    <row r="20" spans="2:6" s="3" customFormat="1" ht="20" customHeight="1" x14ac:dyDescent="0.35">
      <c r="B20" s="59" t="s">
        <v>90</v>
      </c>
      <c r="C20" s="14">
        <v>0</v>
      </c>
      <c r="D20" s="14">
        <v>0</v>
      </c>
      <c r="E20" s="14">
        <v>0</v>
      </c>
      <c r="F20" s="13">
        <v>-216000</v>
      </c>
    </row>
    <row r="21" spans="2:6" s="3" customFormat="1" ht="20" customHeight="1" x14ac:dyDescent="0.35">
      <c r="B21" s="15" t="s">
        <v>21</v>
      </c>
      <c r="C21" s="14">
        <v>0</v>
      </c>
      <c r="D21" s="14">
        <v>0</v>
      </c>
      <c r="E21" s="14">
        <v>0</v>
      </c>
      <c r="F21" s="13">
        <v>-133880</v>
      </c>
    </row>
    <row r="22" spans="2:6" s="3" customFormat="1" ht="20" customHeight="1" x14ac:dyDescent="0.35">
      <c r="B22" s="37" t="s">
        <v>14</v>
      </c>
      <c r="C22" s="19">
        <f>C14+C17+C19+C20+C21+C18</f>
        <v>872925</v>
      </c>
      <c r="D22" s="19">
        <f>D14+D17+D19+D20+D21+D18</f>
        <v>2896128</v>
      </c>
      <c r="E22" s="19">
        <f>E14+E17+E19+E20+E21+E18</f>
        <v>2487728</v>
      </c>
      <c r="F22" s="19">
        <f>F14+F17+F19+F20+F21+F18</f>
        <v>6310198</v>
      </c>
    </row>
    <row r="23" spans="2:6" ht="20" customHeight="1" x14ac:dyDescent="0.35">
      <c r="B23" s="15" t="s">
        <v>15</v>
      </c>
      <c r="C23" s="13">
        <v>-136205</v>
      </c>
      <c r="D23" s="13">
        <v>-628767</v>
      </c>
      <c r="E23" s="13">
        <v>-508728</v>
      </c>
      <c r="F23" s="13">
        <v>-1357994</v>
      </c>
    </row>
    <row r="24" spans="2:6" ht="20" customHeight="1" x14ac:dyDescent="0.35">
      <c r="B24" s="58" t="s">
        <v>16</v>
      </c>
      <c r="C24" s="19">
        <f>C22+C23</f>
        <v>736720</v>
      </c>
      <c r="D24" s="19">
        <f>D22+D23</f>
        <v>2267361</v>
      </c>
      <c r="E24" s="19">
        <f t="shared" ref="E24:F24" si="4">E22+E23</f>
        <v>1979000</v>
      </c>
      <c r="F24" s="19">
        <f t="shared" si="4"/>
        <v>4952204</v>
      </c>
    </row>
    <row r="25" spans="2:6" ht="20" customHeight="1" x14ac:dyDescent="0.35">
      <c r="B25" s="15"/>
      <c r="C25" s="15"/>
      <c r="D25" s="13"/>
      <c r="E25" s="13"/>
      <c r="F25" s="13"/>
    </row>
    <row r="26" spans="2:6" ht="20" customHeight="1" x14ac:dyDescent="0.35">
      <c r="B26" s="15" t="s">
        <v>17</v>
      </c>
      <c r="C26" s="15"/>
      <c r="D26" s="13"/>
      <c r="E26" s="13"/>
      <c r="F26" s="13"/>
    </row>
    <row r="27" spans="2:6" ht="20" customHeight="1" x14ac:dyDescent="0.35">
      <c r="B27" s="15" t="s">
        <v>129</v>
      </c>
      <c r="C27" s="13">
        <v>736720</v>
      </c>
      <c r="D27" s="13">
        <v>2267361</v>
      </c>
      <c r="E27" s="13">
        <v>1979000</v>
      </c>
      <c r="F27" s="13">
        <v>4956905</v>
      </c>
    </row>
    <row r="28" spans="2:6" ht="20" customHeight="1" x14ac:dyDescent="0.35">
      <c r="B28" s="15" t="s">
        <v>22</v>
      </c>
      <c r="C28" s="14">
        <v>0</v>
      </c>
      <c r="D28" s="14">
        <v>0</v>
      </c>
      <c r="E28" s="14">
        <v>0</v>
      </c>
      <c r="F28" s="13">
        <v>-4701</v>
      </c>
    </row>
    <row r="29" spans="2:6" ht="20" customHeight="1" x14ac:dyDescent="0.35">
      <c r="B29" s="16" t="s">
        <v>16</v>
      </c>
      <c r="C29" s="17">
        <f>C27</f>
        <v>736720</v>
      </c>
      <c r="D29" s="17">
        <f>D27</f>
        <v>2267361</v>
      </c>
      <c r="E29" s="17">
        <f t="shared" ref="E29" si="5">E27</f>
        <v>1979000</v>
      </c>
      <c r="F29" s="17">
        <f>F27+F28</f>
        <v>4952204</v>
      </c>
    </row>
    <row r="30" spans="2:6" ht="20" customHeight="1" x14ac:dyDescent="0.35">
      <c r="B30" s="15"/>
      <c r="C30" s="15"/>
      <c r="D30" s="13"/>
      <c r="E30" s="13"/>
      <c r="F30" s="13"/>
    </row>
    <row r="31" spans="2:6" ht="20" customHeight="1" x14ac:dyDescent="0.35">
      <c r="B31" s="18" t="s">
        <v>9</v>
      </c>
      <c r="C31" s="13">
        <f>C14</f>
        <v>3292548</v>
      </c>
      <c r="D31" s="13">
        <f t="shared" ref="D31:F31" si="6">D14</f>
        <v>4471779</v>
      </c>
      <c r="E31" s="13">
        <f t="shared" si="6"/>
        <v>3743779</v>
      </c>
      <c r="F31" s="13">
        <f t="shared" si="6"/>
        <v>8296808</v>
      </c>
    </row>
    <row r="32" spans="2:6" ht="39" customHeight="1" x14ac:dyDescent="0.35">
      <c r="B32" s="18" t="s">
        <v>18</v>
      </c>
      <c r="C32" s="13">
        <f>C18</f>
        <v>40508</v>
      </c>
      <c r="D32" s="13">
        <f t="shared" ref="D32:F32" si="7">D18</f>
        <v>19388</v>
      </c>
      <c r="E32" s="14">
        <f t="shared" si="7"/>
        <v>0</v>
      </c>
      <c r="F32" s="14">
        <f t="shared" si="7"/>
        <v>0</v>
      </c>
    </row>
    <row r="33" spans="2:6" ht="36" customHeight="1" x14ac:dyDescent="0.35">
      <c r="B33" s="18" t="s">
        <v>20</v>
      </c>
      <c r="C33" s="13">
        <v>286310</v>
      </c>
      <c r="D33" s="13">
        <v>220197</v>
      </c>
      <c r="E33" s="13">
        <v>160882</v>
      </c>
      <c r="F33" s="13">
        <v>74639</v>
      </c>
    </row>
    <row r="34" spans="2:6" ht="39" customHeight="1" x14ac:dyDescent="0.35">
      <c r="B34" s="20" t="s">
        <v>19</v>
      </c>
      <c r="C34" s="21">
        <f>C31+C32+C33</f>
        <v>3619366</v>
      </c>
      <c r="D34" s="21">
        <f>D31+D32+D33</f>
        <v>4711364</v>
      </c>
      <c r="E34" s="21">
        <f t="shared" ref="E34:F34" si="8">E31+E32+E33</f>
        <v>3904661</v>
      </c>
      <c r="F34" s="21">
        <f t="shared" si="8"/>
        <v>8371447</v>
      </c>
    </row>
    <row r="35" spans="2:6" ht="20" customHeight="1" x14ac:dyDescent="0.35">
      <c r="B35" s="7"/>
      <c r="C35" s="7"/>
      <c r="D35" s="8"/>
      <c r="E35" s="8"/>
      <c r="F35" s="8"/>
    </row>
    <row r="36" spans="2:6" ht="20" customHeight="1" x14ac:dyDescent="0.3">
      <c r="B36" s="10" t="s">
        <v>134</v>
      </c>
      <c r="C36" s="9"/>
      <c r="D36" s="36"/>
      <c r="E36" s="36"/>
      <c r="F36" s="36"/>
    </row>
    <row r="37" spans="2:6" ht="13" x14ac:dyDescent="0.3">
      <c r="B37" s="102" t="s">
        <v>136</v>
      </c>
      <c r="C37" s="102"/>
    </row>
    <row r="38" spans="2:6" ht="13" x14ac:dyDescent="0.3">
      <c r="B38" s="102"/>
      <c r="C38" s="102"/>
    </row>
    <row r="39" spans="2:6" ht="13" x14ac:dyDescent="0.3">
      <c r="B39" s="102"/>
      <c r="C39" s="10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C822-4C78-43A5-9EDA-8BD0C0752BBF}">
  <sheetPr>
    <pageSetUpPr fitToPage="1"/>
  </sheetPr>
  <dimension ref="B2:F53"/>
  <sheetViews>
    <sheetView zoomScale="60" zoomScaleNormal="60" zoomScaleSheetLayoutView="100" workbookViewId="0">
      <pane xSplit="2" ySplit="3" topLeftCell="C4" activePane="bottomRight" state="frozen"/>
      <selection activeCell="A41" sqref="A41"/>
      <selection pane="topRight" activeCell="A41" sqref="A41"/>
      <selection pane="bottomLeft" activeCell="A41" sqref="A41"/>
      <selection pane="bottomRight" activeCell="D40" sqref="D40"/>
    </sheetView>
  </sheetViews>
  <sheetFormatPr defaultColWidth="9.1796875" defaultRowHeight="12.5" x14ac:dyDescent="0.35"/>
  <cols>
    <col min="1" max="1" width="3.6328125" style="2" customWidth="1"/>
    <col min="2" max="2" width="62.453125" style="2" customWidth="1"/>
    <col min="3" max="3" width="21" style="2" customWidth="1"/>
    <col min="4" max="6" width="17.6328125" style="2" customWidth="1"/>
    <col min="7" max="16384" width="9.1796875" style="2"/>
  </cols>
  <sheetData>
    <row r="2" spans="2:6" ht="54" customHeight="1" x14ac:dyDescent="0.35">
      <c r="B2" s="24" t="s">
        <v>23</v>
      </c>
      <c r="C2" s="24"/>
      <c r="D2" s="25"/>
      <c r="E2" s="25"/>
      <c r="F2" s="25"/>
    </row>
    <row r="3" spans="2:6" ht="42" customHeight="1" x14ac:dyDescent="0.35">
      <c r="B3" s="28" t="s">
        <v>1</v>
      </c>
      <c r="C3" s="81">
        <v>44561</v>
      </c>
      <c r="D3" s="81">
        <v>44196</v>
      </c>
      <c r="E3" s="81">
        <v>43830</v>
      </c>
      <c r="F3" s="81">
        <v>43465</v>
      </c>
    </row>
    <row r="4" spans="2:6" s="3" customFormat="1" ht="20" customHeight="1" x14ac:dyDescent="0.35">
      <c r="B4" s="27" t="s">
        <v>121</v>
      </c>
      <c r="C4" s="27"/>
      <c r="D4" s="54"/>
      <c r="E4" s="54"/>
      <c r="F4" s="54"/>
    </row>
    <row r="5" spans="2:6" s="3" customFormat="1" ht="20" customHeight="1" x14ac:dyDescent="0.35">
      <c r="B5" s="29" t="s">
        <v>24</v>
      </c>
      <c r="C5" s="29"/>
      <c r="D5" s="30"/>
      <c r="E5" s="30"/>
      <c r="F5" s="30"/>
    </row>
    <row r="6" spans="2:6" ht="20" customHeight="1" x14ac:dyDescent="0.35">
      <c r="B6" s="15" t="s">
        <v>26</v>
      </c>
      <c r="C6" s="31">
        <v>4258874</v>
      </c>
      <c r="D6" s="31">
        <v>2518501</v>
      </c>
      <c r="E6" s="31">
        <v>1715279</v>
      </c>
      <c r="F6" s="31">
        <v>392988</v>
      </c>
    </row>
    <row r="7" spans="2:6" ht="20" customHeight="1" x14ac:dyDescent="0.35">
      <c r="B7" s="15" t="s">
        <v>27</v>
      </c>
      <c r="C7" s="31">
        <v>115766</v>
      </c>
      <c r="D7" s="31">
        <v>13105</v>
      </c>
      <c r="E7" s="31">
        <v>897978</v>
      </c>
      <c r="F7" s="31">
        <v>1191501</v>
      </c>
    </row>
    <row r="8" spans="2:6" ht="20" customHeight="1" x14ac:dyDescent="0.35">
      <c r="B8" s="15" t="s">
        <v>28</v>
      </c>
      <c r="C8" s="31">
        <v>395488</v>
      </c>
      <c r="D8" s="31">
        <v>73509</v>
      </c>
      <c r="E8" s="31">
        <v>13559</v>
      </c>
      <c r="F8" s="31">
        <v>1904</v>
      </c>
    </row>
    <row r="9" spans="2:6" ht="20" customHeight="1" x14ac:dyDescent="0.35">
      <c r="B9" s="15" t="s">
        <v>29</v>
      </c>
      <c r="C9" s="31">
        <v>287158</v>
      </c>
      <c r="D9" s="31">
        <v>108061</v>
      </c>
      <c r="E9" s="31">
        <v>75148</v>
      </c>
      <c r="F9" s="31">
        <v>46039</v>
      </c>
    </row>
    <row r="10" spans="2:6" ht="20" customHeight="1" x14ac:dyDescent="0.35">
      <c r="B10" s="15" t="s">
        <v>31</v>
      </c>
      <c r="C10" s="31">
        <v>109464</v>
      </c>
      <c r="D10" s="31">
        <v>140474</v>
      </c>
      <c r="E10" s="31">
        <v>0</v>
      </c>
      <c r="F10" s="31">
        <v>0</v>
      </c>
    </row>
    <row r="11" spans="2:6" ht="20" customHeight="1" x14ac:dyDescent="0.35">
      <c r="B11" s="15" t="s">
        <v>30</v>
      </c>
      <c r="C11" s="31">
        <v>290006</v>
      </c>
      <c r="D11" s="31">
        <v>325932</v>
      </c>
      <c r="E11" s="31">
        <v>295898</v>
      </c>
      <c r="F11" s="31">
        <v>225530</v>
      </c>
    </row>
    <row r="12" spans="2:6" s="3" customFormat="1" ht="20" customHeight="1" x14ac:dyDescent="0.35">
      <c r="B12" s="47" t="s">
        <v>25</v>
      </c>
      <c r="C12" s="21">
        <f>SUM(C6:C11)</f>
        <v>5456756</v>
      </c>
      <c r="D12" s="21">
        <f>SUM(D6:D11)</f>
        <v>3179582</v>
      </c>
      <c r="E12" s="21">
        <f>SUM(E6:E11)</f>
        <v>2997862</v>
      </c>
      <c r="F12" s="21">
        <f>SUM(F6:F11)</f>
        <v>1857962</v>
      </c>
    </row>
    <row r="13" spans="2:6" ht="20" customHeight="1" x14ac:dyDescent="0.35">
      <c r="D13" s="5"/>
      <c r="E13" s="5"/>
      <c r="F13" s="5"/>
    </row>
    <row r="14" spans="2:6" ht="20" customHeight="1" x14ac:dyDescent="0.35">
      <c r="B14" s="44" t="s">
        <v>32</v>
      </c>
      <c r="C14" s="44"/>
      <c r="D14" s="52"/>
      <c r="E14" s="52"/>
      <c r="F14" s="52"/>
    </row>
    <row r="15" spans="2:6" s="6" customFormat="1" ht="20" customHeight="1" x14ac:dyDescent="0.35">
      <c r="B15" s="15" t="s">
        <v>35</v>
      </c>
      <c r="C15" s="31">
        <v>41389083</v>
      </c>
      <c r="D15" s="31">
        <v>17709244</v>
      </c>
      <c r="E15" s="31">
        <v>14320400</v>
      </c>
      <c r="F15" s="31">
        <v>12654278</v>
      </c>
    </row>
    <row r="16" spans="2:6" ht="20" customHeight="1" x14ac:dyDescent="0.35">
      <c r="B16" s="15" t="s">
        <v>31</v>
      </c>
      <c r="C16" s="31">
        <v>21237903</v>
      </c>
      <c r="D16" s="31">
        <v>14512986</v>
      </c>
      <c r="E16" s="31">
        <v>4778024</v>
      </c>
      <c r="F16" s="31">
        <v>2409907</v>
      </c>
    </row>
    <row r="17" spans="2:6" ht="20" customHeight="1" x14ac:dyDescent="0.35">
      <c r="B17" s="15" t="s">
        <v>29</v>
      </c>
      <c r="C17" s="31">
        <v>74658</v>
      </c>
      <c r="D17" s="31">
        <v>119846</v>
      </c>
      <c r="E17" s="31">
        <v>159046</v>
      </c>
      <c r="F17" s="31">
        <v>73019</v>
      </c>
    </row>
    <row r="18" spans="2:6" ht="20" customHeight="1" x14ac:dyDescent="0.35">
      <c r="B18" s="15" t="s">
        <v>36</v>
      </c>
      <c r="C18" s="31">
        <v>190726</v>
      </c>
      <c r="D18" s="31">
        <v>121123</v>
      </c>
      <c r="E18" s="31">
        <v>126723</v>
      </c>
      <c r="F18" s="31">
        <v>154267</v>
      </c>
    </row>
    <row r="19" spans="2:6" ht="20" customHeight="1" x14ac:dyDescent="0.35">
      <c r="B19" s="15" t="s">
        <v>37</v>
      </c>
      <c r="C19" s="31">
        <v>412533</v>
      </c>
      <c r="D19" s="31">
        <v>169321</v>
      </c>
      <c r="E19" s="31">
        <v>172312</v>
      </c>
      <c r="F19" s="31">
        <v>124549</v>
      </c>
    </row>
    <row r="20" spans="2:6" ht="20" customHeight="1" x14ac:dyDescent="0.35">
      <c r="B20" s="15" t="s">
        <v>38</v>
      </c>
      <c r="C20" s="31">
        <v>8925810</v>
      </c>
      <c r="D20" s="31">
        <v>8924616</v>
      </c>
      <c r="E20" s="31">
        <v>5295486</v>
      </c>
      <c r="F20" s="31">
        <v>1759056</v>
      </c>
    </row>
    <row r="21" spans="2:6" ht="20" customHeight="1" x14ac:dyDescent="0.35">
      <c r="B21" s="15" t="s">
        <v>39</v>
      </c>
      <c r="C21" s="31">
        <v>0</v>
      </c>
      <c r="D21" s="31">
        <v>0</v>
      </c>
      <c r="E21" s="31">
        <v>150990</v>
      </c>
      <c r="F21" s="31">
        <v>0</v>
      </c>
    </row>
    <row r="22" spans="2:6" s="3" customFormat="1" ht="20" customHeight="1" x14ac:dyDescent="0.35">
      <c r="B22" s="37" t="s">
        <v>33</v>
      </c>
      <c r="C22" s="19">
        <f t="shared" ref="C22:F22" si="0">SUM(C15:C21)</f>
        <v>72230713</v>
      </c>
      <c r="D22" s="19">
        <f t="shared" si="0"/>
        <v>41557136</v>
      </c>
      <c r="E22" s="19">
        <f t="shared" si="0"/>
        <v>25002981</v>
      </c>
      <c r="F22" s="19">
        <f t="shared" si="0"/>
        <v>17175076</v>
      </c>
    </row>
    <row r="23" spans="2:6" s="3" customFormat="1" ht="20" customHeight="1" x14ac:dyDescent="0.35">
      <c r="B23" s="49" t="s">
        <v>34</v>
      </c>
      <c r="C23" s="55">
        <f>C22+C12</f>
        <v>77687469</v>
      </c>
      <c r="D23" s="55">
        <f>D22+D12</f>
        <v>44736718</v>
      </c>
      <c r="E23" s="55">
        <f>E22+E12</f>
        <v>28000843</v>
      </c>
      <c r="F23" s="55">
        <f>F22+F12</f>
        <v>19033038</v>
      </c>
    </row>
    <row r="24" spans="2:6" s="3" customFormat="1" ht="20" customHeight="1" x14ac:dyDescent="0.35">
      <c r="D24" s="4"/>
      <c r="E24" s="4"/>
      <c r="F24" s="4"/>
    </row>
    <row r="25" spans="2:6" s="3" customFormat="1" ht="20" customHeight="1" x14ac:dyDescent="0.35">
      <c r="B25" s="43" t="s">
        <v>122</v>
      </c>
      <c r="C25" s="43"/>
      <c r="D25" s="53"/>
      <c r="E25" s="53"/>
      <c r="F25" s="53"/>
    </row>
    <row r="26" spans="2:6" ht="20" customHeight="1" x14ac:dyDescent="0.35">
      <c r="B26" s="44" t="s">
        <v>40</v>
      </c>
      <c r="C26" s="44"/>
      <c r="D26" s="52"/>
      <c r="E26" s="52"/>
      <c r="F26" s="52"/>
    </row>
    <row r="27" spans="2:6" ht="20" customHeight="1" x14ac:dyDescent="0.35">
      <c r="B27" s="15" t="s">
        <v>40</v>
      </c>
      <c r="C27" s="31">
        <v>101</v>
      </c>
      <c r="D27" s="31">
        <v>101</v>
      </c>
      <c r="E27" s="31">
        <v>101</v>
      </c>
      <c r="F27" s="31">
        <v>101</v>
      </c>
    </row>
    <row r="28" spans="2:6" ht="20" customHeight="1" x14ac:dyDescent="0.35">
      <c r="B28" s="15" t="s">
        <v>41</v>
      </c>
      <c r="C28" s="31">
        <v>9364259</v>
      </c>
      <c r="D28" s="31">
        <v>9495638</v>
      </c>
      <c r="E28" s="31">
        <v>7949808</v>
      </c>
      <c r="F28" s="31">
        <v>6151594</v>
      </c>
    </row>
    <row r="29" spans="2:6" ht="20" customHeight="1" x14ac:dyDescent="0.35">
      <c r="B29" s="37" t="s">
        <v>42</v>
      </c>
      <c r="C29" s="19">
        <f>C27+C28</f>
        <v>9364360</v>
      </c>
      <c r="D29" s="19">
        <f>D27+D28</f>
        <v>9495739</v>
      </c>
      <c r="E29" s="19">
        <f t="shared" ref="E29:F29" si="1">E27+E28</f>
        <v>7949909</v>
      </c>
      <c r="F29" s="19">
        <f t="shared" si="1"/>
        <v>6151695</v>
      </c>
    </row>
    <row r="30" spans="2:6" ht="20" customHeight="1" x14ac:dyDescent="0.35">
      <c r="B30" s="37" t="s">
        <v>43</v>
      </c>
      <c r="C30" s="39">
        <v>0</v>
      </c>
      <c r="D30" s="39">
        <v>0</v>
      </c>
      <c r="E30" s="39">
        <v>0</v>
      </c>
      <c r="F30" s="19">
        <v>-9491</v>
      </c>
    </row>
    <row r="31" spans="2:6" ht="20" customHeight="1" x14ac:dyDescent="0.35">
      <c r="B31" s="49" t="s">
        <v>44</v>
      </c>
      <c r="C31" s="50">
        <f>C29+C30</f>
        <v>9364360</v>
      </c>
      <c r="D31" s="50">
        <f>D29+D30</f>
        <v>9495739</v>
      </c>
      <c r="E31" s="50">
        <f t="shared" ref="E31:F31" si="2">E29+E30</f>
        <v>7949909</v>
      </c>
      <c r="F31" s="50">
        <f t="shared" si="2"/>
        <v>6142204</v>
      </c>
    </row>
    <row r="32" spans="2:6" ht="20" customHeight="1" x14ac:dyDescent="0.35">
      <c r="D32" s="5"/>
      <c r="E32" s="5"/>
      <c r="F32" s="5"/>
    </row>
    <row r="33" spans="2:6" ht="20" customHeight="1" x14ac:dyDescent="0.35">
      <c r="B33" s="44" t="s">
        <v>45</v>
      </c>
      <c r="C33" s="44"/>
      <c r="D33" s="45"/>
      <c r="E33" s="45"/>
      <c r="F33" s="45"/>
    </row>
    <row r="34" spans="2:6" ht="20" customHeight="1" x14ac:dyDescent="0.35">
      <c r="B34" s="15" t="s">
        <v>46</v>
      </c>
      <c r="C34" s="31">
        <v>38194249</v>
      </c>
      <c r="D34" s="31">
        <v>23021566</v>
      </c>
      <c r="E34" s="31">
        <v>10089504</v>
      </c>
      <c r="F34" s="31">
        <v>1977525</v>
      </c>
    </row>
    <row r="35" spans="2:6" ht="20" customHeight="1" x14ac:dyDescent="0.35">
      <c r="B35" s="15" t="s">
        <v>47</v>
      </c>
      <c r="C35" s="31">
        <v>4407531</v>
      </c>
      <c r="D35" s="31">
        <v>75915</v>
      </c>
      <c r="E35" s="31">
        <v>76927</v>
      </c>
      <c r="F35" s="31">
        <v>35987</v>
      </c>
    </row>
    <row r="36" spans="2:6" ht="20" customHeight="1" x14ac:dyDescent="0.35">
      <c r="B36" s="15" t="s">
        <v>48</v>
      </c>
      <c r="C36" s="31">
        <v>1252061</v>
      </c>
      <c r="D36" s="31">
        <v>1607903</v>
      </c>
      <c r="E36" s="31">
        <v>1192984</v>
      </c>
      <c r="F36" s="31">
        <v>1119081</v>
      </c>
    </row>
    <row r="37" spans="2:6" s="3" customFormat="1" ht="20" customHeight="1" x14ac:dyDescent="0.35">
      <c r="B37" s="47" t="s">
        <v>49</v>
      </c>
      <c r="C37" s="48">
        <f>SUM(C34:C36)</f>
        <v>43853841</v>
      </c>
      <c r="D37" s="48">
        <f>SUM(D34:D36)</f>
        <v>24705384</v>
      </c>
      <c r="E37" s="48">
        <f t="shared" ref="E37:F37" si="3">SUM(E34:E36)</f>
        <v>11359415</v>
      </c>
      <c r="F37" s="48">
        <f t="shared" si="3"/>
        <v>3132593</v>
      </c>
    </row>
    <row r="38" spans="2:6" ht="20" customHeight="1" x14ac:dyDescent="0.35">
      <c r="D38" s="5"/>
      <c r="E38" s="5"/>
      <c r="F38" s="5"/>
    </row>
    <row r="39" spans="2:6" ht="20" customHeight="1" x14ac:dyDescent="0.35">
      <c r="B39" s="44" t="s">
        <v>50</v>
      </c>
      <c r="C39" s="44"/>
      <c r="D39" s="52"/>
      <c r="E39" s="52"/>
      <c r="F39" s="52"/>
    </row>
    <row r="40" spans="2:6" ht="20" customHeight="1" x14ac:dyDescent="0.35">
      <c r="B40" s="15" t="s">
        <v>46</v>
      </c>
      <c r="C40" s="31">
        <v>9284432</v>
      </c>
      <c r="D40" s="31">
        <v>4646936</v>
      </c>
      <c r="E40" s="31">
        <v>348877</v>
      </c>
      <c r="F40" s="31">
        <v>227596</v>
      </c>
    </row>
    <row r="41" spans="2:6" ht="20" customHeight="1" x14ac:dyDescent="0.35">
      <c r="B41" s="15" t="s">
        <v>47</v>
      </c>
      <c r="C41" s="31">
        <v>14020949</v>
      </c>
      <c r="D41" s="31">
        <v>4965721</v>
      </c>
      <c r="E41" s="31">
        <v>7665289</v>
      </c>
      <c r="F41" s="31">
        <v>9049246</v>
      </c>
    </row>
    <row r="42" spans="2:6" ht="20" customHeight="1" x14ac:dyDescent="0.35">
      <c r="B42" s="15" t="s">
        <v>51</v>
      </c>
      <c r="C42" s="31">
        <v>26756</v>
      </c>
      <c r="D42" s="31">
        <v>290</v>
      </c>
      <c r="E42" s="31">
        <v>7492</v>
      </c>
      <c r="F42" s="31">
        <v>12600</v>
      </c>
    </row>
    <row r="43" spans="2:6" ht="20" customHeight="1" x14ac:dyDescent="0.35">
      <c r="B43" s="15" t="s">
        <v>52</v>
      </c>
      <c r="C43" s="31">
        <v>1137131</v>
      </c>
      <c r="D43" s="31">
        <v>922648</v>
      </c>
      <c r="E43" s="31">
        <v>571095</v>
      </c>
      <c r="F43" s="31">
        <v>468799</v>
      </c>
    </row>
    <row r="44" spans="2:6" ht="20" customHeight="1" x14ac:dyDescent="0.35">
      <c r="B44" s="15" t="s">
        <v>53</v>
      </c>
      <c r="C44" s="31">
        <v>0</v>
      </c>
      <c r="D44" s="31">
        <v>0</v>
      </c>
      <c r="E44" s="31">
        <v>98766</v>
      </c>
      <c r="F44" s="31">
        <v>0</v>
      </c>
    </row>
    <row r="45" spans="2:6" s="3" customFormat="1" ht="20" customHeight="1" x14ac:dyDescent="0.35">
      <c r="B45" s="37" t="s">
        <v>54</v>
      </c>
      <c r="C45" s="39">
        <f>SUM(C40:C44)</f>
        <v>24469268</v>
      </c>
      <c r="D45" s="39">
        <f>SUM(D40:D44)</f>
        <v>10535595</v>
      </c>
      <c r="E45" s="39">
        <f t="shared" ref="E45:F45" si="4">SUM(E40:E44)</f>
        <v>8691519</v>
      </c>
      <c r="F45" s="39">
        <f t="shared" si="4"/>
        <v>9758241</v>
      </c>
    </row>
    <row r="46" spans="2:6" s="3" customFormat="1" ht="20" customHeight="1" x14ac:dyDescent="0.35">
      <c r="B46" s="38" t="s">
        <v>55</v>
      </c>
      <c r="C46" s="40">
        <f>C37+C45</f>
        <v>68323109</v>
      </c>
      <c r="D46" s="40">
        <f>D37+D45</f>
        <v>35240979</v>
      </c>
      <c r="E46" s="40">
        <f t="shared" ref="E46:F46" si="5">E37+E45</f>
        <v>20050934</v>
      </c>
      <c r="F46" s="40">
        <f t="shared" si="5"/>
        <v>12890834</v>
      </c>
    </row>
    <row r="47" spans="2:6" s="3" customFormat="1" ht="20" customHeight="1" x14ac:dyDescent="0.35">
      <c r="B47" s="49" t="s">
        <v>56</v>
      </c>
      <c r="C47" s="50">
        <f>C31+C46</f>
        <v>77687469</v>
      </c>
      <c r="D47" s="50">
        <f>D31+D46</f>
        <v>44736718</v>
      </c>
      <c r="E47" s="50">
        <f t="shared" ref="E47:F47" si="6">E31+E46</f>
        <v>28000843</v>
      </c>
      <c r="F47" s="50">
        <f t="shared" si="6"/>
        <v>19033038</v>
      </c>
    </row>
    <row r="48" spans="2:6" ht="20" customHeight="1" x14ac:dyDescent="0.35"/>
    <row r="49" spans="2:6" ht="20" customHeight="1" x14ac:dyDescent="0.3">
      <c r="B49" s="10" t="s">
        <v>134</v>
      </c>
      <c r="C49" s="9"/>
      <c r="D49" s="36"/>
      <c r="E49" s="36"/>
      <c r="F49" s="36"/>
    </row>
    <row r="50" spans="2:6" ht="13" x14ac:dyDescent="0.3">
      <c r="B50" s="10" t="s">
        <v>135</v>
      </c>
      <c r="C50" s="102"/>
    </row>
    <row r="51" spans="2:6" ht="13" x14ac:dyDescent="0.3">
      <c r="B51" s="102"/>
      <c r="C51" s="102"/>
      <c r="E51" s="8"/>
      <c r="F51" s="8"/>
    </row>
    <row r="52" spans="2:6" ht="13" x14ac:dyDescent="0.35">
      <c r="E52" s="22"/>
      <c r="F52" s="22"/>
    </row>
    <row r="53" spans="2:6" ht="13" x14ac:dyDescent="0.3">
      <c r="B53" s="10"/>
      <c r="C53" s="10"/>
      <c r="F53" s="8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A8B9-F382-41FE-845E-D82614B7FE2A}">
  <sheetPr>
    <pageSetUpPr fitToPage="1"/>
  </sheetPr>
  <dimension ref="B2:F75"/>
  <sheetViews>
    <sheetView zoomScale="50" zoomScaleNormal="50" zoomScaleSheetLayoutView="100" workbookViewId="0">
      <pane ySplit="3" topLeftCell="A4" activePane="bottomLeft" state="frozen"/>
      <selection pane="bottomLeft" activeCell="E53" sqref="E53"/>
    </sheetView>
  </sheetViews>
  <sheetFormatPr defaultColWidth="9.1796875" defaultRowHeight="12.5" x14ac:dyDescent="0.35"/>
  <cols>
    <col min="1" max="1" width="3.6328125" style="2" customWidth="1"/>
    <col min="2" max="2" width="62.453125" style="2" customWidth="1"/>
    <col min="3" max="3" width="19.453125" style="2" customWidth="1"/>
    <col min="4" max="6" width="17.6328125" style="2" customWidth="1"/>
    <col min="7" max="7" width="9.1796875" style="2" customWidth="1"/>
    <col min="8" max="16384" width="9.1796875" style="2"/>
  </cols>
  <sheetData>
    <row r="2" spans="2:6" ht="54" customHeight="1" x14ac:dyDescent="0.35">
      <c r="B2" s="11" t="s">
        <v>57</v>
      </c>
      <c r="C2" s="11"/>
    </row>
    <row r="3" spans="2:6" ht="42" customHeight="1" x14ac:dyDescent="0.35">
      <c r="B3" s="26" t="s">
        <v>1</v>
      </c>
      <c r="C3" s="76">
        <v>2021</v>
      </c>
      <c r="D3" s="76">
        <v>2020</v>
      </c>
      <c r="E3" s="110">
        <v>2019</v>
      </c>
      <c r="F3" s="76">
        <v>2018</v>
      </c>
    </row>
    <row r="4" spans="2:6" s="3" customFormat="1" ht="20" customHeight="1" x14ac:dyDescent="0.35">
      <c r="B4" s="43" t="s">
        <v>123</v>
      </c>
      <c r="C4" s="43"/>
      <c r="D4" s="43"/>
      <c r="E4" s="43"/>
      <c r="F4" s="43"/>
    </row>
    <row r="5" spans="2:6" s="3" customFormat="1" ht="20" customHeight="1" x14ac:dyDescent="0.35">
      <c r="B5" s="65" t="s">
        <v>58</v>
      </c>
      <c r="C5" s="66">
        <v>736720</v>
      </c>
      <c r="D5" s="66">
        <v>2267361</v>
      </c>
      <c r="E5" s="66">
        <v>1979000</v>
      </c>
      <c r="F5" s="66">
        <v>4952204</v>
      </c>
    </row>
    <row r="6" spans="2:6" ht="20" customHeight="1" x14ac:dyDescent="0.35">
      <c r="B6" s="71" t="s">
        <v>59</v>
      </c>
      <c r="C6" s="71"/>
      <c r="D6" s="62"/>
      <c r="E6" s="62"/>
      <c r="F6" s="62"/>
    </row>
    <row r="7" spans="2:6" ht="20" customHeight="1" x14ac:dyDescent="0.35">
      <c r="B7" s="15" t="s">
        <v>15</v>
      </c>
      <c r="C7" s="63">
        <v>136205</v>
      </c>
      <c r="D7" s="63">
        <v>628767</v>
      </c>
      <c r="E7" s="63">
        <v>508728</v>
      </c>
      <c r="F7" s="63">
        <v>1357994</v>
      </c>
    </row>
    <row r="8" spans="2:6" ht="20" customHeight="1" x14ac:dyDescent="0.35">
      <c r="B8" s="15" t="s">
        <v>60</v>
      </c>
      <c r="C8" s="63">
        <v>286310</v>
      </c>
      <c r="D8" s="63">
        <v>220197</v>
      </c>
      <c r="E8" s="63">
        <v>160882</v>
      </c>
      <c r="F8" s="63">
        <v>74639</v>
      </c>
    </row>
    <row r="9" spans="2:6" ht="20" customHeight="1" x14ac:dyDescent="0.35">
      <c r="B9" s="15" t="s">
        <v>13</v>
      </c>
      <c r="C9" s="14">
        <v>0</v>
      </c>
      <c r="D9" s="14">
        <v>0</v>
      </c>
      <c r="E9" s="63">
        <v>30692</v>
      </c>
      <c r="F9" s="63">
        <v>-180020</v>
      </c>
    </row>
    <row r="10" spans="2:6" ht="20" customHeight="1" x14ac:dyDescent="0.35">
      <c r="B10" s="15" t="s">
        <v>90</v>
      </c>
      <c r="C10" s="14">
        <v>0</v>
      </c>
      <c r="D10" s="14">
        <v>0</v>
      </c>
      <c r="E10" s="14">
        <v>0</v>
      </c>
      <c r="F10" s="63">
        <v>216000</v>
      </c>
    </row>
    <row r="11" spans="2:6" ht="20" customHeight="1" x14ac:dyDescent="0.35">
      <c r="B11" s="15" t="s">
        <v>91</v>
      </c>
      <c r="C11" s="14">
        <v>0</v>
      </c>
      <c r="D11" s="14">
        <v>0</v>
      </c>
      <c r="E11" s="14">
        <v>0</v>
      </c>
      <c r="F11" s="63">
        <v>133880</v>
      </c>
    </row>
    <row r="12" spans="2:6" ht="20" customHeight="1" x14ac:dyDescent="0.35">
      <c r="B12" s="59" t="s">
        <v>130</v>
      </c>
      <c r="C12" s="63">
        <v>-32140</v>
      </c>
      <c r="D12" s="63">
        <v>3840</v>
      </c>
      <c r="E12" s="63">
        <v>-16262</v>
      </c>
      <c r="F12" s="63">
        <v>-23198</v>
      </c>
    </row>
    <row r="13" spans="2:6" ht="35" customHeight="1" x14ac:dyDescent="0.35">
      <c r="B13" s="15" t="s">
        <v>61</v>
      </c>
      <c r="C13" s="63">
        <v>56074</v>
      </c>
      <c r="D13" s="63">
        <v>88529</v>
      </c>
      <c r="E13" s="63">
        <v>6540</v>
      </c>
      <c r="F13" s="63">
        <v>51757</v>
      </c>
    </row>
    <row r="14" spans="2:6" ht="35" customHeight="1" x14ac:dyDescent="0.35">
      <c r="B14" s="15" t="s">
        <v>132</v>
      </c>
      <c r="C14" s="63">
        <v>-458</v>
      </c>
      <c r="D14" s="63">
        <v>-13749</v>
      </c>
      <c r="E14" s="63">
        <v>5656</v>
      </c>
      <c r="F14" s="63">
        <v>-13982</v>
      </c>
    </row>
    <row r="15" spans="2:6" ht="20" customHeight="1" x14ac:dyDescent="0.35">
      <c r="B15" s="15" t="s">
        <v>62</v>
      </c>
      <c r="C15" s="63">
        <v>-3431</v>
      </c>
      <c r="D15" s="63">
        <v>-13293</v>
      </c>
      <c r="E15" s="63">
        <v>-6212</v>
      </c>
      <c r="F15" s="14">
        <v>0</v>
      </c>
    </row>
    <row r="16" spans="2:6" ht="20" customHeight="1" x14ac:dyDescent="0.35">
      <c r="B16" s="15" t="s">
        <v>63</v>
      </c>
      <c r="C16" s="63">
        <v>2176</v>
      </c>
      <c r="D16" s="63">
        <v>7140</v>
      </c>
      <c r="E16" s="63">
        <v>14756</v>
      </c>
      <c r="F16" s="63">
        <v>17883</v>
      </c>
    </row>
    <row r="17" spans="2:6" ht="20" customHeight="1" x14ac:dyDescent="0.35">
      <c r="B17" s="15" t="s">
        <v>64</v>
      </c>
      <c r="C17" s="63">
        <v>4270</v>
      </c>
      <c r="D17" s="63">
        <v>1383</v>
      </c>
      <c r="E17" s="63">
        <v>7491</v>
      </c>
      <c r="F17" s="14">
        <v>0</v>
      </c>
    </row>
    <row r="18" spans="2:6" ht="20" customHeight="1" x14ac:dyDescent="0.35">
      <c r="B18" s="15" t="s">
        <v>65</v>
      </c>
      <c r="C18" s="63">
        <v>-1223</v>
      </c>
      <c r="D18" s="63">
        <v>-12266</v>
      </c>
      <c r="E18" s="63">
        <v>-5288</v>
      </c>
      <c r="F18" s="63">
        <v>-5599</v>
      </c>
    </row>
    <row r="19" spans="2:6" ht="35" customHeight="1" x14ac:dyDescent="0.35">
      <c r="B19" s="59" t="s">
        <v>114</v>
      </c>
      <c r="C19" s="63">
        <v>100780</v>
      </c>
      <c r="D19" s="63">
        <v>60131</v>
      </c>
      <c r="E19" s="63">
        <v>74630</v>
      </c>
      <c r="F19" s="63">
        <v>33999</v>
      </c>
    </row>
    <row r="20" spans="2:6" ht="35" customHeight="1" x14ac:dyDescent="0.35">
      <c r="B20" s="15" t="s">
        <v>18</v>
      </c>
      <c r="C20" s="63">
        <v>-40508</v>
      </c>
      <c r="D20" s="63">
        <v>-19388</v>
      </c>
      <c r="E20" s="14">
        <v>0</v>
      </c>
      <c r="F20" s="14">
        <v>0</v>
      </c>
    </row>
    <row r="21" spans="2:6" ht="35" customHeight="1" x14ac:dyDescent="0.35">
      <c r="B21" s="15" t="s">
        <v>131</v>
      </c>
      <c r="C21" s="63">
        <v>-4302</v>
      </c>
      <c r="D21" s="14">
        <v>0</v>
      </c>
      <c r="E21" s="14">
        <v>0</v>
      </c>
      <c r="F21" s="14">
        <v>0</v>
      </c>
    </row>
    <row r="22" spans="2:6" ht="20" customHeight="1" x14ac:dyDescent="0.35">
      <c r="B22" s="15" t="s">
        <v>66</v>
      </c>
      <c r="C22" s="63">
        <v>2354128</v>
      </c>
      <c r="D22" s="63">
        <v>1538651</v>
      </c>
      <c r="E22" s="111">
        <v>809540</v>
      </c>
      <c r="F22" s="63">
        <v>1816750</v>
      </c>
    </row>
    <row r="23" spans="2:6" ht="36.5" customHeight="1" x14ac:dyDescent="0.35">
      <c r="B23" s="58" t="s">
        <v>67</v>
      </c>
      <c r="C23" s="70">
        <f>SUM(C5:C22)</f>
        <v>3594601</v>
      </c>
      <c r="D23" s="70">
        <f>SUM(D5:D22)</f>
        <v>4757303</v>
      </c>
      <c r="E23" s="70">
        <f>SUM(E5:E22)</f>
        <v>3570153</v>
      </c>
      <c r="F23" s="70">
        <f>SUM(F5:F22)</f>
        <v>8432307</v>
      </c>
    </row>
    <row r="24" spans="2:6" ht="20" customHeight="1" x14ac:dyDescent="0.35">
      <c r="B24" s="15" t="s">
        <v>68</v>
      </c>
      <c r="C24" s="63">
        <v>-11503256</v>
      </c>
      <c r="D24" s="63">
        <v>-2230993</v>
      </c>
      <c r="E24" s="111">
        <v>-2030735</v>
      </c>
      <c r="F24" s="63">
        <v>4871967</v>
      </c>
    </row>
    <row r="25" spans="2:6" ht="20" customHeight="1" x14ac:dyDescent="0.35">
      <c r="B25" s="15" t="s">
        <v>93</v>
      </c>
      <c r="C25" s="14">
        <v>0</v>
      </c>
      <c r="D25" s="14">
        <v>0</v>
      </c>
      <c r="E25" s="14">
        <v>0</v>
      </c>
      <c r="F25" s="63">
        <v>-1523625</v>
      </c>
    </row>
    <row r="26" spans="2:6" ht="20" customHeight="1" x14ac:dyDescent="0.35">
      <c r="B26" s="15" t="s">
        <v>92</v>
      </c>
      <c r="C26" s="63">
        <v>-69603</v>
      </c>
      <c r="D26" s="63">
        <v>5600</v>
      </c>
      <c r="E26" s="63">
        <v>27544</v>
      </c>
      <c r="F26" s="63">
        <v>124855</v>
      </c>
    </row>
    <row r="27" spans="2:6" ht="35" customHeight="1" x14ac:dyDescent="0.35">
      <c r="B27" s="15" t="s">
        <v>69</v>
      </c>
      <c r="C27" s="63">
        <v>-15110399</v>
      </c>
      <c r="D27" s="63">
        <v>-12061658</v>
      </c>
      <c r="E27" s="63">
        <v>-2481494</v>
      </c>
      <c r="F27" s="63">
        <v>-813543</v>
      </c>
    </row>
    <row r="28" spans="2:6" ht="35" customHeight="1" x14ac:dyDescent="0.35">
      <c r="B28" s="15" t="s">
        <v>70</v>
      </c>
      <c r="C28" s="63">
        <v>-681731</v>
      </c>
      <c r="D28" s="63">
        <v>-4511216</v>
      </c>
      <c r="E28" s="63">
        <v>-2399781</v>
      </c>
      <c r="F28" s="63">
        <v>-8119782</v>
      </c>
    </row>
    <row r="29" spans="2:6" ht="20" customHeight="1" x14ac:dyDescent="0.35">
      <c r="B29" s="15" t="s">
        <v>71</v>
      </c>
      <c r="C29" s="63">
        <v>218785</v>
      </c>
      <c r="D29" s="63">
        <v>351553</v>
      </c>
      <c r="E29" s="63">
        <v>102296</v>
      </c>
      <c r="F29" s="63">
        <v>42366</v>
      </c>
    </row>
    <row r="30" spans="2:6" ht="20" customHeight="1" x14ac:dyDescent="0.35">
      <c r="B30" s="15" t="s">
        <v>72</v>
      </c>
      <c r="C30" s="14">
        <v>0</v>
      </c>
      <c r="D30" s="14">
        <v>0</v>
      </c>
      <c r="E30" s="63">
        <v>-52224</v>
      </c>
      <c r="F30" s="14">
        <v>0</v>
      </c>
    </row>
    <row r="31" spans="2:6" ht="35" customHeight="1" x14ac:dyDescent="0.35">
      <c r="B31" s="58" t="s">
        <v>115</v>
      </c>
      <c r="C31" s="64">
        <f>SUM(C23:C30)</f>
        <v>-23551603</v>
      </c>
      <c r="D31" s="64">
        <f>SUM(D23:D30)</f>
        <v>-13689411</v>
      </c>
      <c r="E31" s="64">
        <f>SUM(E23:E30)</f>
        <v>-3264241</v>
      </c>
      <c r="F31" s="64">
        <f>SUM(F23:F30)</f>
        <v>3014545</v>
      </c>
    </row>
    <row r="32" spans="2:6" ht="20" customHeight="1" x14ac:dyDescent="0.35">
      <c r="B32" s="15" t="s">
        <v>73</v>
      </c>
      <c r="C32" s="63">
        <v>-709655</v>
      </c>
      <c r="D32" s="63">
        <v>-248093</v>
      </c>
      <c r="E32" s="63">
        <v>-515245</v>
      </c>
      <c r="F32" s="63">
        <v>-425155</v>
      </c>
    </row>
    <row r="33" spans="2:6" ht="20" customHeight="1" x14ac:dyDescent="0.35">
      <c r="B33" s="15" t="s">
        <v>74</v>
      </c>
      <c r="C33" s="63">
        <v>-1103773</v>
      </c>
      <c r="D33" s="63">
        <v>-617447</v>
      </c>
      <c r="E33" s="63">
        <v>-343232</v>
      </c>
      <c r="F33" s="63">
        <v>-362663</v>
      </c>
    </row>
    <row r="34" spans="2:6" s="3" customFormat="1" ht="35" customHeight="1" x14ac:dyDescent="0.35">
      <c r="B34" s="58" t="s">
        <v>75</v>
      </c>
      <c r="C34" s="64">
        <f>SUM(C31:C33)</f>
        <v>-25365031</v>
      </c>
      <c r="D34" s="64">
        <f>SUM(D31:D33)</f>
        <v>-14554951</v>
      </c>
      <c r="E34" s="64">
        <f>SUM(E31:E33)</f>
        <v>-4122718</v>
      </c>
      <c r="F34" s="64">
        <f>SUM(F31:F33)</f>
        <v>2226727</v>
      </c>
    </row>
    <row r="35" spans="2:6" ht="20" customHeight="1" x14ac:dyDescent="0.35">
      <c r="B35" s="42"/>
      <c r="C35" s="42"/>
      <c r="D35" s="68"/>
      <c r="E35" s="68"/>
      <c r="F35" s="68"/>
    </row>
    <row r="36" spans="2:6" ht="20" customHeight="1" x14ac:dyDescent="0.35">
      <c r="B36" s="43" t="s">
        <v>124</v>
      </c>
      <c r="C36" s="43"/>
      <c r="D36" s="69"/>
      <c r="E36" s="69"/>
      <c r="F36" s="69"/>
    </row>
    <row r="37" spans="2:6" s="6" customFormat="1" ht="20" customHeight="1" x14ac:dyDescent="0.35">
      <c r="B37" s="41" t="s">
        <v>76</v>
      </c>
      <c r="C37" s="67">
        <v>-972022</v>
      </c>
      <c r="D37" s="67">
        <v>-880367</v>
      </c>
      <c r="E37" s="67">
        <v>-451901</v>
      </c>
      <c r="F37" s="67">
        <v>-38083</v>
      </c>
    </row>
    <row r="38" spans="2:6" ht="20" customHeight="1" x14ac:dyDescent="0.35">
      <c r="B38" s="15" t="s">
        <v>77</v>
      </c>
      <c r="C38" s="63">
        <v>-342182</v>
      </c>
      <c r="D38" s="63">
        <v>-64526</v>
      </c>
      <c r="E38" s="14">
        <v>0</v>
      </c>
      <c r="F38" s="14">
        <v>0</v>
      </c>
    </row>
    <row r="39" spans="2:6" ht="20" customHeight="1" x14ac:dyDescent="0.35">
      <c r="B39" s="15" t="s">
        <v>78</v>
      </c>
      <c r="C39" s="63">
        <v>19646</v>
      </c>
      <c r="D39" s="63">
        <v>43148</v>
      </c>
      <c r="E39" s="63">
        <v>2673</v>
      </c>
      <c r="F39" s="63">
        <v>20829</v>
      </c>
    </row>
    <row r="40" spans="2:6" s="6" customFormat="1" ht="20" customHeight="1" x14ac:dyDescent="0.35">
      <c r="B40" s="15" t="s">
        <v>94</v>
      </c>
      <c r="C40" s="14">
        <v>0</v>
      </c>
      <c r="D40" s="14">
        <v>0</v>
      </c>
      <c r="E40" s="14">
        <v>0</v>
      </c>
      <c r="F40" s="63">
        <v>179678</v>
      </c>
    </row>
    <row r="41" spans="2:6" ht="20" customHeight="1" x14ac:dyDescent="0.35">
      <c r="B41" s="15" t="s">
        <v>79</v>
      </c>
      <c r="C41" s="14">
        <v>0</v>
      </c>
      <c r="D41" s="63">
        <v>-16330</v>
      </c>
      <c r="E41" s="63">
        <v>-70000</v>
      </c>
      <c r="F41" s="14">
        <v>0</v>
      </c>
    </row>
    <row r="42" spans="2:6" ht="20" customHeight="1" x14ac:dyDescent="0.35">
      <c r="B42" s="15" t="s">
        <v>80</v>
      </c>
      <c r="C42" s="63">
        <v>-558499</v>
      </c>
      <c r="D42" s="63">
        <v>-37070</v>
      </c>
      <c r="E42" s="63">
        <v>-85300</v>
      </c>
      <c r="F42" s="63">
        <v>-213973</v>
      </c>
    </row>
    <row r="43" spans="2:6" ht="20" customHeight="1" x14ac:dyDescent="0.35">
      <c r="B43" s="15" t="s">
        <v>81</v>
      </c>
      <c r="C43" s="63">
        <v>85043</v>
      </c>
      <c r="D43" s="63">
        <v>129757</v>
      </c>
      <c r="E43" s="63">
        <v>56136</v>
      </c>
      <c r="F43" s="63">
        <v>179936</v>
      </c>
    </row>
    <row r="44" spans="2:6" ht="20" customHeight="1" x14ac:dyDescent="0.35">
      <c r="B44" s="15" t="s">
        <v>82</v>
      </c>
      <c r="C44" s="63">
        <v>107577</v>
      </c>
      <c r="D44" s="63">
        <v>48747</v>
      </c>
      <c r="E44" s="63">
        <v>64884</v>
      </c>
      <c r="F44" s="63">
        <v>1646</v>
      </c>
    </row>
    <row r="45" spans="2:6" s="3" customFormat="1" ht="35" customHeight="1" x14ac:dyDescent="0.35">
      <c r="B45" s="58" t="s">
        <v>83</v>
      </c>
      <c r="C45" s="64">
        <f>SUM(C37:C44)</f>
        <v>-1660437</v>
      </c>
      <c r="D45" s="64">
        <f>SUM(D37:D44)</f>
        <v>-776641</v>
      </c>
      <c r="E45" s="64">
        <f>SUM(E37:E44)</f>
        <v>-483508</v>
      </c>
      <c r="F45" s="64">
        <f>SUM(F37:F44)</f>
        <v>130033</v>
      </c>
    </row>
    <row r="46" spans="2:6" s="3" customFormat="1" ht="20" customHeight="1" x14ac:dyDescent="0.35">
      <c r="B46" s="51"/>
      <c r="C46" s="51"/>
      <c r="D46" s="73"/>
      <c r="E46" s="73"/>
      <c r="F46" s="73"/>
    </row>
    <row r="47" spans="2:6" s="3" customFormat="1" ht="20" customHeight="1" x14ac:dyDescent="0.35">
      <c r="B47" s="43" t="s">
        <v>125</v>
      </c>
      <c r="C47" s="43"/>
      <c r="D47" s="43"/>
      <c r="E47" s="43"/>
      <c r="F47" s="43"/>
    </row>
    <row r="48" spans="2:6" ht="20" customHeight="1" x14ac:dyDescent="0.35">
      <c r="B48" s="46" t="s">
        <v>84</v>
      </c>
      <c r="C48" s="67">
        <v>32992862</v>
      </c>
      <c r="D48" s="67">
        <v>24325666</v>
      </c>
      <c r="E48" s="67">
        <v>7701754</v>
      </c>
      <c r="F48" s="67">
        <v>10104119</v>
      </c>
    </row>
    <row r="49" spans="2:6" ht="20" customHeight="1" x14ac:dyDescent="0.35">
      <c r="B49" s="59" t="s">
        <v>116</v>
      </c>
      <c r="C49" s="63">
        <v>-4924520</v>
      </c>
      <c r="D49" s="63">
        <v>-4500487</v>
      </c>
      <c r="E49" s="111">
        <v>531693</v>
      </c>
      <c r="F49" s="63">
        <v>-10840448</v>
      </c>
    </row>
    <row r="50" spans="2:6" ht="20" customHeight="1" x14ac:dyDescent="0.35">
      <c r="B50" s="15" t="s">
        <v>85</v>
      </c>
      <c r="C50" s="63">
        <v>-173581</v>
      </c>
      <c r="D50" s="63">
        <v>-142926</v>
      </c>
      <c r="E50" s="63">
        <v>-115059</v>
      </c>
      <c r="F50" s="14">
        <v>0</v>
      </c>
    </row>
    <row r="51" spans="2:6" ht="20" customHeight="1" x14ac:dyDescent="0.35">
      <c r="B51" s="32" t="s">
        <v>86</v>
      </c>
      <c r="C51" s="63">
        <v>-868099</v>
      </c>
      <c r="D51" s="63">
        <v>-721531</v>
      </c>
      <c r="E51" s="14">
        <v>0</v>
      </c>
      <c r="F51" s="63">
        <v>-30000</v>
      </c>
    </row>
    <row r="52" spans="2:6" ht="20" customHeight="1" x14ac:dyDescent="0.35">
      <c r="B52" s="58" t="s">
        <v>87</v>
      </c>
      <c r="C52" s="64">
        <f>SUM(C48:C51)</f>
        <v>27026662</v>
      </c>
      <c r="D52" s="64">
        <f>SUM(D48:D51)</f>
        <v>18960722</v>
      </c>
      <c r="E52" s="64">
        <f t="shared" ref="E52:F52" si="0">SUM(E48:E51)</f>
        <v>8118388</v>
      </c>
      <c r="F52" s="64">
        <f t="shared" si="0"/>
        <v>-766329</v>
      </c>
    </row>
    <row r="53" spans="2:6" ht="20" customHeight="1" x14ac:dyDescent="0.35">
      <c r="B53" s="62" t="s">
        <v>117</v>
      </c>
      <c r="C53" s="62">
        <v>1194</v>
      </c>
      <c r="D53" s="62">
        <v>3629130</v>
      </c>
      <c r="E53" s="111">
        <v>3536430</v>
      </c>
      <c r="F53" s="62">
        <v>1590431</v>
      </c>
    </row>
    <row r="54" spans="2:6" ht="20" customHeight="1" x14ac:dyDescent="0.35">
      <c r="B54" s="62" t="s">
        <v>88</v>
      </c>
      <c r="C54" s="62">
        <v>8924616</v>
      </c>
      <c r="D54" s="62">
        <v>5295486</v>
      </c>
      <c r="E54" s="62">
        <v>1759056</v>
      </c>
      <c r="F54" s="62">
        <v>168625</v>
      </c>
    </row>
    <row r="55" spans="2:6" ht="20" customHeight="1" x14ac:dyDescent="0.35">
      <c r="B55" s="72" t="s">
        <v>89</v>
      </c>
      <c r="C55" s="72">
        <f>SUM(C53:C54)</f>
        <v>8925810</v>
      </c>
      <c r="D55" s="72">
        <f>SUM(D53:D54)</f>
        <v>8924616</v>
      </c>
      <c r="E55" s="72">
        <f t="shared" ref="E55:F55" si="1">SUM(E53:E54)</f>
        <v>5295486</v>
      </c>
      <c r="F55" s="72">
        <f t="shared" si="1"/>
        <v>1759056</v>
      </c>
    </row>
    <row r="56" spans="2:6" ht="20" customHeight="1" x14ac:dyDescent="0.35">
      <c r="B56" s="6"/>
      <c r="C56" s="6"/>
      <c r="D56" s="60"/>
      <c r="E56" s="60"/>
      <c r="F56" s="60"/>
    </row>
    <row r="57" spans="2:6" ht="20" customHeight="1" x14ac:dyDescent="0.3">
      <c r="B57" s="9" t="s">
        <v>133</v>
      </c>
      <c r="C57" s="9"/>
      <c r="D57" s="60"/>
      <c r="E57" s="60"/>
      <c r="F57" s="60"/>
    </row>
    <row r="58" spans="2:6" ht="20" customHeight="1" x14ac:dyDescent="0.35">
      <c r="B58" s="6"/>
      <c r="C58" s="6"/>
      <c r="D58" s="60"/>
      <c r="E58" s="60"/>
      <c r="F58" s="60"/>
    </row>
    <row r="59" spans="2:6" s="3" customFormat="1" ht="17.5" customHeight="1" x14ac:dyDescent="0.35">
      <c r="D59" s="61"/>
      <c r="E59" s="61"/>
      <c r="F59" s="61"/>
    </row>
    <row r="60" spans="2:6" x14ac:dyDescent="0.35">
      <c r="D60" s="8"/>
      <c r="E60" s="8"/>
      <c r="F60" s="8"/>
    </row>
    <row r="61" spans="2:6" ht="17.5" customHeight="1" x14ac:dyDescent="0.35">
      <c r="B61" s="3"/>
      <c r="C61" s="3"/>
      <c r="D61" s="8"/>
      <c r="E61" s="8"/>
      <c r="F61" s="8"/>
    </row>
    <row r="62" spans="2:6" ht="17.5" customHeight="1" x14ac:dyDescent="0.35">
      <c r="B62" s="6"/>
      <c r="C62" s="6"/>
      <c r="D62" s="60"/>
      <c r="E62" s="60"/>
      <c r="F62" s="60"/>
    </row>
    <row r="63" spans="2:6" ht="17.5" customHeight="1" x14ac:dyDescent="0.35">
      <c r="B63" s="6"/>
      <c r="C63" s="6"/>
      <c r="D63" s="60"/>
      <c r="E63" s="60"/>
      <c r="F63" s="60"/>
    </row>
    <row r="64" spans="2:6" ht="17.5" customHeight="1" x14ac:dyDescent="0.35">
      <c r="B64" s="6"/>
      <c r="C64" s="6"/>
      <c r="D64" s="60"/>
      <c r="E64" s="60"/>
      <c r="F64" s="60"/>
    </row>
    <row r="65" spans="2:6" ht="17.5" customHeight="1" x14ac:dyDescent="0.35">
      <c r="B65" s="6"/>
      <c r="C65" s="6"/>
      <c r="D65" s="60"/>
      <c r="E65" s="60"/>
      <c r="F65" s="60"/>
    </row>
    <row r="66" spans="2:6" ht="17.5" customHeight="1" x14ac:dyDescent="0.35">
      <c r="B66" s="6"/>
      <c r="C66" s="6"/>
      <c r="D66" s="60"/>
      <c r="E66" s="60"/>
      <c r="F66" s="60"/>
    </row>
    <row r="67" spans="2:6" s="3" customFormat="1" ht="17.5" customHeight="1" x14ac:dyDescent="0.35">
      <c r="D67" s="61"/>
      <c r="E67" s="61"/>
      <c r="F67" s="61"/>
    </row>
    <row r="68" spans="2:6" s="3" customFormat="1" ht="17.5" customHeight="1" x14ac:dyDescent="0.35">
      <c r="D68" s="61"/>
      <c r="E68" s="61"/>
      <c r="F68" s="61"/>
    </row>
    <row r="69" spans="2:6" s="3" customFormat="1" ht="17.5" customHeight="1" x14ac:dyDescent="0.35">
      <c r="D69" s="61"/>
      <c r="E69" s="61"/>
      <c r="F69" s="61"/>
    </row>
    <row r="73" spans="2:6" x14ac:dyDescent="0.35">
      <c r="E73" s="8"/>
      <c r="F73" s="8"/>
    </row>
    <row r="74" spans="2:6" ht="13" x14ac:dyDescent="0.35">
      <c r="E74" s="22"/>
      <c r="F74" s="22"/>
    </row>
    <row r="75" spans="2:6" ht="13" x14ac:dyDescent="0.3">
      <c r="B75" s="10"/>
      <c r="C75" s="10"/>
      <c r="F75" s="8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7308-866C-4344-BE4E-F5F879960449}">
  <dimension ref="A2:F33"/>
  <sheetViews>
    <sheetView zoomScale="60" zoomScaleNormal="60" workbookViewId="0">
      <selection activeCell="C17" sqref="C17"/>
    </sheetView>
  </sheetViews>
  <sheetFormatPr defaultColWidth="9.1796875" defaultRowHeight="12.5" x14ac:dyDescent="0.35"/>
  <cols>
    <col min="1" max="1" width="3.6328125" style="1" customWidth="1"/>
    <col min="2" max="2" width="49.453125" style="1" customWidth="1"/>
    <col min="3" max="4" width="15.1796875" style="1" customWidth="1"/>
    <col min="5" max="5" width="17.1796875" style="1" customWidth="1"/>
    <col min="6" max="6" width="17.81640625" style="1" customWidth="1"/>
    <col min="7" max="16384" width="9.1796875" style="1"/>
  </cols>
  <sheetData>
    <row r="2" spans="2:6" ht="54" customHeight="1" x14ac:dyDescent="0.35">
      <c r="B2" s="24" t="s">
        <v>95</v>
      </c>
    </row>
    <row r="3" spans="2:6" ht="42" customHeight="1" x14ac:dyDescent="0.35">
      <c r="B3" s="75"/>
      <c r="C3" s="76">
        <v>2021</v>
      </c>
      <c r="D3" s="76">
        <v>2020</v>
      </c>
      <c r="E3" s="76">
        <v>2019</v>
      </c>
      <c r="F3" s="76">
        <v>2018</v>
      </c>
    </row>
    <row r="4" spans="2:6" ht="20" customHeight="1" x14ac:dyDescent="0.35">
      <c r="B4" s="86" t="s">
        <v>113</v>
      </c>
      <c r="C4" s="87">
        <f>PL!C4</f>
        <v>26123521</v>
      </c>
      <c r="D4" s="87">
        <f>PL!D4</f>
        <v>24415916</v>
      </c>
      <c r="E4" s="87">
        <f>PL!E4</f>
        <v>19335304</v>
      </c>
      <c r="F4" s="87">
        <f>PL!F4</f>
        <v>26919298</v>
      </c>
    </row>
    <row r="5" spans="2:6" ht="20" customHeight="1" x14ac:dyDescent="0.35">
      <c r="B5" s="88" t="s">
        <v>112</v>
      </c>
      <c r="C5" s="89">
        <f>PL!C8</f>
        <v>6660999</v>
      </c>
      <c r="D5" s="89">
        <f>PL!D8</f>
        <v>7364852</v>
      </c>
      <c r="E5" s="89">
        <f>PL!E8</f>
        <v>6060750</v>
      </c>
      <c r="F5" s="89">
        <f>PL!F8</f>
        <v>10464695</v>
      </c>
    </row>
    <row r="6" spans="2:6" ht="20" customHeight="1" x14ac:dyDescent="0.35">
      <c r="B6" s="88" t="s">
        <v>102</v>
      </c>
      <c r="C6" s="90">
        <f>C5/C$4</f>
        <v>0.25498090399069867</v>
      </c>
      <c r="D6" s="90">
        <f>D5/D$4</f>
        <v>0.3016414374951159</v>
      </c>
      <c r="E6" s="90">
        <f>E5/E$4</f>
        <v>0.31345511816105914</v>
      </c>
      <c r="F6" s="90">
        <f>F5/F$4</f>
        <v>0.38874323542909628</v>
      </c>
    </row>
    <row r="7" spans="2:6" ht="20" customHeight="1" x14ac:dyDescent="0.35">
      <c r="B7" s="91" t="s">
        <v>126</v>
      </c>
      <c r="C7" s="89">
        <f>PL!C34</f>
        <v>3619366</v>
      </c>
      <c r="D7" s="89">
        <f>PL!D34</f>
        <v>4711364</v>
      </c>
      <c r="E7" s="89">
        <f>PL!E34</f>
        <v>3904661</v>
      </c>
      <c r="F7" s="89">
        <f>PL!F34</f>
        <v>8371447</v>
      </c>
    </row>
    <row r="8" spans="2:6" ht="20" customHeight="1" x14ac:dyDescent="0.35">
      <c r="B8" s="88" t="s">
        <v>103</v>
      </c>
      <c r="C8" s="90">
        <f>C7/C$4</f>
        <v>0.13854816890877764</v>
      </c>
      <c r="D8" s="90">
        <f>D7/D$4</f>
        <v>0.19296281982621499</v>
      </c>
      <c r="E8" s="90">
        <f>E7/E$4</f>
        <v>0.20194463971189694</v>
      </c>
      <c r="F8" s="90">
        <f>F7/F$4</f>
        <v>0.31098310958926195</v>
      </c>
    </row>
    <row r="9" spans="2:6" ht="20" customHeight="1" x14ac:dyDescent="0.35">
      <c r="B9" s="88" t="s">
        <v>111</v>
      </c>
      <c r="C9" s="89">
        <v>1106759</v>
      </c>
      <c r="D9" s="89">
        <v>413834</v>
      </c>
      <c r="E9" s="89">
        <v>291036</v>
      </c>
      <c r="F9" s="89">
        <v>314312</v>
      </c>
    </row>
    <row r="10" spans="2:6" ht="20" customHeight="1" x14ac:dyDescent="0.35">
      <c r="B10" s="88" t="s">
        <v>105</v>
      </c>
      <c r="C10" s="103">
        <f>C7/C9</f>
        <v>3.2702385975627939</v>
      </c>
      <c r="D10" s="103">
        <f>D7/D9</f>
        <v>11.38467114833484</v>
      </c>
      <c r="E10" s="103">
        <f>E7/E9</f>
        <v>13.41641927459146</v>
      </c>
      <c r="F10" s="92">
        <f>F7/F9</f>
        <v>26.634194685535391</v>
      </c>
    </row>
    <row r="11" spans="2:6" ht="20" customHeight="1" x14ac:dyDescent="0.35">
      <c r="B11" s="88" t="s">
        <v>110</v>
      </c>
      <c r="C11" s="89">
        <f>PL!C29</f>
        <v>736720</v>
      </c>
      <c r="D11" s="89">
        <f>PL!D29</f>
        <v>2267361</v>
      </c>
      <c r="E11" s="89">
        <f>PL!E29</f>
        <v>1979000</v>
      </c>
      <c r="F11" s="89">
        <f>PL!F29</f>
        <v>4952204</v>
      </c>
    </row>
    <row r="12" spans="2:6" ht="20" customHeight="1" x14ac:dyDescent="0.35">
      <c r="B12" s="93" t="s">
        <v>104</v>
      </c>
      <c r="C12" s="94">
        <f>C11/C$4</f>
        <v>2.8201405162803284E-2</v>
      </c>
      <c r="D12" s="94">
        <f>D11/D$4</f>
        <v>9.2864056380272605E-2</v>
      </c>
      <c r="E12" s="94">
        <f>E11/E$4</f>
        <v>0.10235163615736272</v>
      </c>
      <c r="F12" s="94">
        <f>F11/F$4</f>
        <v>0.18396482701740588</v>
      </c>
    </row>
    <row r="13" spans="2:6" ht="20" customHeight="1" x14ac:dyDescent="0.35">
      <c r="B13" s="85"/>
      <c r="C13" s="85"/>
      <c r="D13" s="85"/>
      <c r="E13" s="85"/>
      <c r="F13" s="85"/>
    </row>
    <row r="14" spans="2:6" ht="20" customHeight="1" x14ac:dyDescent="0.35">
      <c r="B14" s="95" t="s">
        <v>137</v>
      </c>
      <c r="C14" s="104">
        <f>BS!C34+BS!C40</f>
        <v>47478681</v>
      </c>
      <c r="D14" s="104">
        <f>BS!D34+BS!D40</f>
        <v>27668502</v>
      </c>
      <c r="E14" s="104">
        <f>BS!E34+BS!E40</f>
        <v>10438381</v>
      </c>
      <c r="F14" s="104">
        <f>BS!F34+BS!F40</f>
        <v>2205121</v>
      </c>
    </row>
    <row r="15" spans="2:6" ht="20" customHeight="1" x14ac:dyDescent="0.35">
      <c r="B15" s="97" t="s">
        <v>108</v>
      </c>
      <c r="C15" s="105">
        <f>BS!C20</f>
        <v>8925810</v>
      </c>
      <c r="D15" s="105">
        <f>BS!D20</f>
        <v>8924616</v>
      </c>
      <c r="E15" s="105">
        <f>BS!E20</f>
        <v>5295486</v>
      </c>
      <c r="F15" s="105">
        <f>BS!F20</f>
        <v>1759056</v>
      </c>
    </row>
    <row r="16" spans="2:6" ht="20" customHeight="1" x14ac:dyDescent="0.35">
      <c r="B16" s="97" t="s">
        <v>109</v>
      </c>
      <c r="C16" s="105">
        <v>33100327</v>
      </c>
      <c r="D16" s="105">
        <v>23382128</v>
      </c>
      <c r="E16" s="62">
        <v>5651910</v>
      </c>
      <c r="F16" s="62">
        <v>180117</v>
      </c>
    </row>
    <row r="17" spans="1:6" ht="20" customHeight="1" x14ac:dyDescent="0.35">
      <c r="B17" s="98" t="s">
        <v>127</v>
      </c>
      <c r="C17" s="105">
        <f>C14-C15-C16</f>
        <v>5452544</v>
      </c>
      <c r="D17" s="105">
        <f>D14-D15-D16</f>
        <v>-4638242</v>
      </c>
      <c r="E17" s="62">
        <f>E14-E15-E16</f>
        <v>-509015</v>
      </c>
      <c r="F17" s="62">
        <f>F14-F15-F16</f>
        <v>265948</v>
      </c>
    </row>
    <row r="18" spans="1:6" ht="20" customHeight="1" x14ac:dyDescent="0.35">
      <c r="B18" s="106" t="s">
        <v>106</v>
      </c>
      <c r="C18" s="107">
        <f>C17/C7</f>
        <v>1.5064914683952935</v>
      </c>
      <c r="D18" s="107">
        <f>D17/D7</f>
        <v>-0.98447965387518355</v>
      </c>
      <c r="E18" s="108">
        <f>E17/E7</f>
        <v>-0.13036086871561961</v>
      </c>
      <c r="F18" s="109">
        <f>F17/F7</f>
        <v>3.17684624892208E-2</v>
      </c>
    </row>
    <row r="19" spans="1:6" x14ac:dyDescent="0.35">
      <c r="B19" s="77"/>
    </row>
    <row r="20" spans="1:6" ht="13" x14ac:dyDescent="0.3">
      <c r="B20" s="78" t="s">
        <v>133</v>
      </c>
    </row>
    <row r="21" spans="1:6" x14ac:dyDescent="0.35">
      <c r="B21" s="83"/>
      <c r="C21" s="74"/>
      <c r="D21" s="74"/>
    </row>
    <row r="22" spans="1:6" x14ac:dyDescent="0.35">
      <c r="B22" s="84" t="s">
        <v>107</v>
      </c>
    </row>
    <row r="23" spans="1:6" ht="19.25" customHeight="1" x14ac:dyDescent="0.35">
      <c r="B23" s="84" t="s">
        <v>118</v>
      </c>
    </row>
    <row r="24" spans="1:6" ht="57" customHeight="1" x14ac:dyDescent="0.35"/>
    <row r="25" spans="1:6" ht="54" customHeight="1" x14ac:dyDescent="0.35">
      <c r="B25" s="23" t="s">
        <v>101</v>
      </c>
      <c r="C25" s="2"/>
      <c r="D25" s="2"/>
    </row>
    <row r="26" spans="1:6" ht="42" customHeight="1" x14ac:dyDescent="0.35">
      <c r="A26" s="2"/>
      <c r="B26" s="12"/>
      <c r="C26" s="82">
        <v>2021</v>
      </c>
      <c r="D26" s="82">
        <v>2020</v>
      </c>
      <c r="E26" s="82">
        <v>2019</v>
      </c>
      <c r="F26" s="82">
        <v>2018</v>
      </c>
    </row>
    <row r="27" spans="1:6" ht="20" customHeight="1" x14ac:dyDescent="0.35">
      <c r="A27" s="2"/>
      <c r="B27" s="99" t="s">
        <v>98</v>
      </c>
      <c r="C27" s="96">
        <v>337</v>
      </c>
      <c r="D27" s="96">
        <v>333</v>
      </c>
      <c r="E27" s="96">
        <v>253</v>
      </c>
      <c r="F27" s="96">
        <v>217.73505000000014</v>
      </c>
    </row>
    <row r="28" spans="1:6" ht="20" customHeight="1" x14ac:dyDescent="0.35">
      <c r="A28" s="2"/>
      <c r="B28" s="100" t="s">
        <v>99</v>
      </c>
      <c r="C28" s="62">
        <v>32</v>
      </c>
      <c r="D28" s="62">
        <v>27</v>
      </c>
      <c r="E28" s="62">
        <v>18.8</v>
      </c>
      <c r="F28" s="62">
        <v>14.769169357970002</v>
      </c>
    </row>
    <row r="29" spans="1:6" ht="20" customHeight="1" x14ac:dyDescent="0.35">
      <c r="A29" s="2"/>
      <c r="B29" s="100" t="s">
        <v>97</v>
      </c>
      <c r="C29" s="62">
        <v>94</v>
      </c>
      <c r="D29" s="62">
        <v>81</v>
      </c>
      <c r="E29" s="62">
        <v>74.2</v>
      </c>
      <c r="F29" s="62">
        <v>67.830922756671441</v>
      </c>
    </row>
    <row r="30" spans="1:6" ht="20" customHeight="1" x14ac:dyDescent="0.35">
      <c r="A30" s="2"/>
      <c r="B30" s="62" t="s">
        <v>100</v>
      </c>
      <c r="C30" s="62">
        <v>52</v>
      </c>
      <c r="D30" s="62">
        <v>60</v>
      </c>
      <c r="E30" s="62">
        <v>58</v>
      </c>
      <c r="F30" s="62">
        <v>0.562786123480573</v>
      </c>
    </row>
    <row r="31" spans="1:6" ht="20" customHeight="1" x14ac:dyDescent="0.35">
      <c r="A31" s="2"/>
      <c r="B31" s="100" t="s">
        <v>96</v>
      </c>
      <c r="C31" s="62">
        <v>305</v>
      </c>
      <c r="D31" s="62">
        <v>219</v>
      </c>
      <c r="E31" s="62">
        <v>208</v>
      </c>
      <c r="F31" s="62">
        <v>159.20599999999999</v>
      </c>
    </row>
    <row r="32" spans="1:6" ht="35" customHeight="1" x14ac:dyDescent="0.35">
      <c r="A32" s="2"/>
      <c r="B32" s="101" t="s">
        <v>128</v>
      </c>
      <c r="C32" s="101">
        <v>25</v>
      </c>
      <c r="D32" s="101">
        <v>25.5</v>
      </c>
      <c r="E32" s="101">
        <v>17.899999999999999</v>
      </c>
      <c r="F32" s="101">
        <v>14.5</v>
      </c>
    </row>
    <row r="33" spans="1:2" x14ac:dyDescent="0.35">
      <c r="A33" s="2"/>
      <c r="B3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PL</vt:lpstr>
      <vt:lpstr>BS</vt:lpstr>
      <vt:lpstr>CFS</vt:lpstr>
      <vt:lpstr>Фин-ые и опер-ые показатели</vt:lpstr>
      <vt:lpstr>BS!Область_печати</vt:lpstr>
      <vt:lpstr>CFS!Область_печати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Мартьянова</dc:creator>
  <cp:lastModifiedBy>Острикова Алиса</cp:lastModifiedBy>
  <dcterms:created xsi:type="dcterms:W3CDTF">2021-10-08T13:38:47Z</dcterms:created>
  <dcterms:modified xsi:type="dcterms:W3CDTF">2022-06-07T08:52:38Z</dcterms:modified>
</cp:coreProperties>
</file>