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Бизнес-план" sheetId="1" r:id="rId4"/>
  </sheets>
</workbook>
</file>

<file path=xl/sharedStrings.xml><?xml version="1.0" encoding="utf-8"?>
<sst xmlns="http://schemas.openxmlformats.org/spreadsheetml/2006/main" uniqueCount="39">
  <si>
    <t>ServiseAR_этап_1</t>
  </si>
  <si>
    <t>iOS Публикация</t>
  </si>
  <si>
    <t>Android Публикация</t>
  </si>
  <si>
    <t>Порядковый номер месяца</t>
  </si>
  <si>
    <t>Итог</t>
  </si>
  <si>
    <t>За 7 мес</t>
  </si>
  <si>
    <t>Продажи ВСЕГО</t>
  </si>
  <si>
    <t>Увеличение рекламного охвата в мес</t>
  </si>
  <si>
    <t>Кол-во потенциальных клиентов (рекламный охват)</t>
  </si>
  <si>
    <t>Конверсия в интерес</t>
  </si>
  <si>
    <t>Интерес (пользуются приложением)</t>
  </si>
  <si>
    <t>Итого объектов в базе</t>
  </si>
  <si>
    <t>Создание нового объекта в мес</t>
  </si>
  <si>
    <t>Изготовление 3D объекта заказчика</t>
  </si>
  <si>
    <t>Валовая прибыль</t>
  </si>
  <si>
    <t>Управленческие расходы</t>
  </si>
  <si>
    <t>Фот</t>
  </si>
  <si>
    <t xml:space="preserve">АУП и коммерч. Перс. </t>
  </si>
  <si>
    <t>SEO</t>
  </si>
  <si>
    <t>TCO</t>
  </si>
  <si>
    <t>Менеджер B2B</t>
  </si>
  <si>
    <t>Социальные взносы</t>
  </si>
  <si>
    <t>Открытие ООО</t>
  </si>
  <si>
    <t>Реклама/Таргет/SMM</t>
  </si>
  <si>
    <t>Разработка ui/ux дизайна</t>
  </si>
  <si>
    <t>Бухгалтерия (аутсорсинг)</t>
  </si>
  <si>
    <t>Общехозяйственные расходы/оборудование</t>
  </si>
  <si>
    <t>EBITDA</t>
  </si>
  <si>
    <t>Инвестиционные расходы на ПО</t>
  </si>
  <si>
    <t>Разработка приложения Android</t>
  </si>
  <si>
    <t>Доработка ios</t>
  </si>
  <si>
    <t>Разработка web кабинета для партнеров</t>
  </si>
  <si>
    <t>CashFlow по текущей и инвестиционной деятельности</t>
  </si>
  <si>
    <t>CashFlow по текущей и инвестиционной деятельности, нарастающим итогом</t>
  </si>
  <si>
    <t>CashFlow по финансовой деятельности</t>
  </si>
  <si>
    <t>Получение инвестиций, кредитов, займов</t>
  </si>
  <si>
    <t>Остаток задолженности по финансовой деятельности</t>
  </si>
  <si>
    <t>CashFlow, всего по текущей, инвестиционной и фин. деятельности</t>
  </si>
  <si>
    <t>CashFlow всего, нарастающим итогом (остаток на р/с и в кассе)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</si>
</sst>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 [$₽-419]"/>
    <numFmt numFmtId="60" formatCode="dd.mm.yyyy"/>
  </numFmts>
  <fonts count="7">
    <font>
      <sz val="10"/>
      <color indexed="8"/>
      <name val="Helvetica Neue"/>
    </font>
    <font>
      <sz val="10"/>
      <color indexed="8"/>
      <name val="Helvetica Neue Light"/>
    </font>
    <font>
      <sz val="12"/>
      <color indexed="8"/>
      <name val="Helvetica Neue Medium"/>
    </font>
    <font>
      <b val="1"/>
      <sz val="10"/>
      <color indexed="9"/>
      <name val="Helvetica Neue"/>
    </font>
    <font>
      <b val="1"/>
      <sz val="10"/>
      <color indexed="8"/>
      <name val="Helvetica Neue"/>
    </font>
    <font>
      <b val="1"/>
      <i val="1"/>
      <sz val="10"/>
      <color indexed="8"/>
      <name val="Helvetica Neue"/>
    </font>
    <font>
      <i val="1"/>
      <sz val="10"/>
      <color indexed="8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25">
    <border>
      <left/>
      <right/>
      <top/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/>
      <top style="thin">
        <color indexed="11"/>
      </top>
      <bottom style="thin">
        <color indexed="12"/>
      </bottom>
      <diagonal/>
    </border>
    <border>
      <left/>
      <right style="thin">
        <color indexed="11"/>
      </right>
      <top style="thin">
        <color indexed="12"/>
      </top>
      <bottom style="dotted">
        <color indexed="15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dotted">
        <color indexed="15"/>
      </bottom>
      <diagonal/>
    </border>
    <border>
      <left style="thin">
        <color indexed="12"/>
      </left>
      <right style="thin">
        <color indexed="16"/>
      </right>
      <top style="thin">
        <color indexed="12"/>
      </top>
      <bottom style="dotted">
        <color indexed="15"/>
      </bottom>
      <diagonal/>
    </border>
    <border>
      <left style="thin">
        <color indexed="16"/>
      </left>
      <right style="thin">
        <color indexed="16"/>
      </right>
      <top style="thin">
        <color indexed="12"/>
      </top>
      <bottom style="dotted">
        <color indexed="15"/>
      </bottom>
      <diagonal/>
    </border>
    <border>
      <left style="thin">
        <color indexed="16"/>
      </left>
      <right/>
      <top style="thin">
        <color indexed="12"/>
      </top>
      <bottom style="dotted">
        <color indexed="15"/>
      </bottom>
      <diagonal/>
    </border>
    <border>
      <left/>
      <right style="thin">
        <color indexed="11"/>
      </right>
      <top style="dotted">
        <color indexed="15"/>
      </top>
      <bottom style="dotted">
        <color indexed="15"/>
      </bottom>
      <diagonal/>
    </border>
    <border>
      <left style="thin">
        <color indexed="11"/>
      </left>
      <right style="thin">
        <color indexed="12"/>
      </right>
      <top style="dotted">
        <color indexed="15"/>
      </top>
      <bottom style="dotted">
        <color indexed="15"/>
      </bottom>
      <diagonal/>
    </border>
    <border>
      <left style="thin">
        <color indexed="12"/>
      </left>
      <right style="thin">
        <color indexed="16"/>
      </right>
      <top style="dotted">
        <color indexed="15"/>
      </top>
      <bottom style="dotted">
        <color indexed="15"/>
      </bottom>
      <diagonal/>
    </border>
    <border>
      <left style="thin">
        <color indexed="16"/>
      </left>
      <right style="thin">
        <color indexed="16"/>
      </right>
      <top style="dotted">
        <color indexed="15"/>
      </top>
      <bottom style="dotted">
        <color indexed="15"/>
      </bottom>
      <diagonal/>
    </border>
    <border>
      <left style="thin">
        <color indexed="16"/>
      </left>
      <right/>
      <top style="dotted">
        <color indexed="15"/>
      </top>
      <bottom style="dotted">
        <color indexed="15"/>
      </bottom>
      <diagonal/>
    </border>
    <border>
      <left/>
      <right style="thin">
        <color indexed="11"/>
      </right>
      <top style="dotted">
        <color indexed="15"/>
      </top>
      <bottom/>
      <diagonal/>
    </border>
    <border>
      <left style="thin">
        <color indexed="11"/>
      </left>
      <right style="thin">
        <color indexed="12"/>
      </right>
      <top style="dotted">
        <color indexed="15"/>
      </top>
      <bottom/>
      <diagonal/>
    </border>
    <border>
      <left style="thin">
        <color indexed="12"/>
      </left>
      <right style="thin">
        <color indexed="16"/>
      </right>
      <top style="dotted">
        <color indexed="15"/>
      </top>
      <bottom/>
      <diagonal/>
    </border>
    <border>
      <left style="thin">
        <color indexed="16"/>
      </left>
      <right style="thin">
        <color indexed="16"/>
      </right>
      <top style="dotted">
        <color indexed="15"/>
      </top>
      <bottom/>
      <diagonal/>
    </border>
    <border>
      <left style="thin">
        <color indexed="16"/>
      </left>
      <right/>
      <top style="dotted">
        <color indexed="15"/>
      </top>
      <bottom/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8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vertical="top" wrapText="1"/>
    </xf>
    <xf numFmtId="59" fontId="3" fillId="2" borderId="2" applyNumberFormat="1" applyFont="1" applyFill="1" applyBorder="1" applyAlignment="1" applyProtection="0">
      <alignment vertical="top" wrapText="1"/>
    </xf>
    <xf numFmtId="0" fontId="3" fillId="2" borderId="2" applyNumberFormat="0" applyFont="1" applyFill="1" applyBorder="1" applyAlignment="1" applyProtection="0">
      <alignment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vertical="top" wrapText="1"/>
    </xf>
    <xf numFmtId="49" fontId="3" fillId="2" borderId="4" applyNumberFormat="1" applyFont="1" applyFill="1" applyBorder="1" applyAlignment="1" applyProtection="0">
      <alignment vertical="top" wrapText="1"/>
    </xf>
    <xf numFmtId="0" fontId="3" fillId="2" borderId="5" applyNumberFormat="0" applyFont="1" applyFill="1" applyBorder="1" applyAlignment="1" applyProtection="0">
      <alignment vertical="top" wrapText="1"/>
    </xf>
    <xf numFmtId="0" fontId="3" fillId="2" borderId="5" applyNumberFormat="1" applyFont="1" applyFill="1" applyBorder="1" applyAlignment="1" applyProtection="0">
      <alignment vertical="top" wrapText="1"/>
    </xf>
    <xf numFmtId="49" fontId="3" fillId="2" borderId="6" applyNumberFormat="1" applyFont="1" applyFill="1" applyBorder="1" applyAlignment="1" applyProtection="0">
      <alignment vertical="top" wrapText="1"/>
    </xf>
    <xf numFmtId="0" fontId="3" fillId="2" borderId="7" applyNumberFormat="0" applyFont="1" applyFill="1" applyBorder="1" applyAlignment="1" applyProtection="0">
      <alignment vertical="top" wrapText="1"/>
    </xf>
    <xf numFmtId="0" fontId="3" fillId="2" borderId="8" applyNumberFormat="0" applyFont="1" applyFill="1" applyBorder="1" applyAlignment="1" applyProtection="0">
      <alignment vertical="top" wrapText="1"/>
    </xf>
    <xf numFmtId="60" fontId="3" fillId="3" borderId="8" applyNumberFormat="1" applyFont="1" applyFill="1" applyBorder="1" applyAlignment="1" applyProtection="0">
      <alignment vertical="top" wrapText="1"/>
    </xf>
    <xf numFmtId="60" fontId="3" fillId="2" borderId="8" applyNumberFormat="1" applyFont="1" applyFill="1" applyBorder="1" applyAlignment="1" applyProtection="0">
      <alignment vertical="top" wrapText="1"/>
    </xf>
    <xf numFmtId="49" fontId="3" fillId="2" borderId="9" applyNumberFormat="1" applyFont="1" applyFill="1" applyBorder="1" applyAlignment="1" applyProtection="0">
      <alignment vertical="top" wrapText="1"/>
    </xf>
    <xf numFmtId="49" fontId="4" fillId="4" borderId="10" applyNumberFormat="1" applyFont="1" applyFill="1" applyBorder="1" applyAlignment="1" applyProtection="0">
      <alignment vertical="top" wrapText="1"/>
    </xf>
    <xf numFmtId="3" fontId="4" fillId="4" borderId="11" applyNumberFormat="1" applyFont="1" applyFill="1" applyBorder="1" applyAlignment="1" applyProtection="0">
      <alignment vertical="top" wrapText="1"/>
    </xf>
    <xf numFmtId="3" fontId="4" fillId="4" borderId="12" applyNumberFormat="1" applyFont="1" applyFill="1" applyBorder="1" applyAlignment="1" applyProtection="0">
      <alignment vertical="top" wrapText="1"/>
    </xf>
    <xf numFmtId="59" fontId="4" fillId="4" borderId="13" applyNumberFormat="1" applyFont="1" applyFill="1" applyBorder="1" applyAlignment="1" applyProtection="0">
      <alignment vertical="top" wrapText="1"/>
    </xf>
    <xf numFmtId="59" fontId="4" borderId="14" applyNumberFormat="1" applyFont="1" applyFill="0" applyBorder="1" applyAlignment="1" applyProtection="0">
      <alignment vertical="top" wrapText="1"/>
    </xf>
    <xf numFmtId="49" fontId="0" fillId="5" borderId="15" applyNumberFormat="1" applyFont="1" applyFill="1" applyBorder="1" applyAlignment="1" applyProtection="0">
      <alignment vertical="top" wrapText="1"/>
    </xf>
    <xf numFmtId="3" fontId="4" fillId="5" borderId="16" applyNumberFormat="1" applyFont="1" applyFill="1" applyBorder="1" applyAlignment="1" applyProtection="0">
      <alignment vertical="top" wrapText="1"/>
    </xf>
    <xf numFmtId="3" fontId="1" fillId="6" borderId="17" applyNumberFormat="1" applyFont="1" applyFill="1" applyBorder="1" applyAlignment="1" applyProtection="0">
      <alignment vertical="top" wrapText="1"/>
    </xf>
    <xf numFmtId="3" fontId="1" fillId="6" borderId="18" applyNumberFormat="1" applyFont="1" applyFill="1" applyBorder="1" applyAlignment="1" applyProtection="0">
      <alignment vertical="top" wrapText="1"/>
    </xf>
    <xf numFmtId="3" fontId="4" fillId="6" borderId="19" applyNumberFormat="1" applyFont="1" applyFill="1" applyBorder="1" applyAlignment="1" applyProtection="0">
      <alignment vertical="top" wrapText="1"/>
    </xf>
    <xf numFmtId="3" fontId="1" borderId="17" applyNumberFormat="1" applyFont="1" applyFill="0" applyBorder="1" applyAlignment="1" applyProtection="0">
      <alignment vertical="top" wrapText="1"/>
    </xf>
    <xf numFmtId="3" fontId="1" borderId="18" applyNumberFormat="1" applyFont="1" applyFill="0" applyBorder="1" applyAlignment="1" applyProtection="0">
      <alignment vertical="top" wrapText="1"/>
    </xf>
    <xf numFmtId="59" fontId="4" borderId="19" applyNumberFormat="1" applyFont="1" applyFill="0" applyBorder="1" applyAlignment="1" applyProtection="0">
      <alignment vertical="top" wrapText="1"/>
    </xf>
    <xf numFmtId="9" fontId="4" fillId="5" borderId="16" applyNumberFormat="1" applyFont="1" applyFill="1" applyBorder="1" applyAlignment="1" applyProtection="0">
      <alignment vertical="top" wrapText="1"/>
    </xf>
    <xf numFmtId="9" fontId="1" fillId="6" borderId="17" applyNumberFormat="1" applyFont="1" applyFill="1" applyBorder="1" applyAlignment="1" applyProtection="0">
      <alignment vertical="top" wrapText="1"/>
    </xf>
    <xf numFmtId="9" fontId="1" fillId="6" borderId="18" applyNumberFormat="1" applyFont="1" applyFill="1" applyBorder="1" applyAlignment="1" applyProtection="0">
      <alignment vertical="top" wrapText="1"/>
    </xf>
    <xf numFmtId="9" fontId="4" fillId="6" borderId="19" applyNumberFormat="1" applyFont="1" applyFill="1" applyBorder="1" applyAlignment="1" applyProtection="0">
      <alignment vertical="top" wrapText="1"/>
    </xf>
    <xf numFmtId="0" fontId="4" fillId="5" borderId="16" applyNumberFormat="0" applyFont="1" applyFill="1" applyBorder="1" applyAlignment="1" applyProtection="0">
      <alignment vertical="top" wrapText="1"/>
    </xf>
    <xf numFmtId="0" fontId="1" borderId="17" applyNumberFormat="0" applyFont="1" applyFill="0" applyBorder="1" applyAlignment="1" applyProtection="0">
      <alignment vertical="top" wrapText="1"/>
    </xf>
    <xf numFmtId="0" fontId="1" borderId="18" applyNumberFormat="0" applyFont="1" applyFill="0" applyBorder="1" applyAlignment="1" applyProtection="0">
      <alignment vertical="top" wrapText="1"/>
    </xf>
    <xf numFmtId="0" fontId="1" borderId="18" applyNumberFormat="1" applyFont="1" applyFill="0" applyBorder="1" applyAlignment="1" applyProtection="0">
      <alignment vertical="top" wrapText="1"/>
    </xf>
    <xf numFmtId="59" fontId="4" fillId="6" borderId="19" applyNumberFormat="1" applyFont="1" applyFill="1" applyBorder="1" applyAlignment="1" applyProtection="0">
      <alignment vertical="top" wrapText="1"/>
    </xf>
    <xf numFmtId="59" fontId="4" fillId="5" borderId="16" applyNumberFormat="1" applyFont="1" applyFill="1" applyBorder="1" applyAlignment="1" applyProtection="0">
      <alignment vertical="top" wrapText="1"/>
    </xf>
    <xf numFmtId="59" fontId="1" fillId="6" borderId="17" applyNumberFormat="1" applyFont="1" applyFill="1" applyBorder="1" applyAlignment="1" applyProtection="0">
      <alignment vertical="top" wrapText="1"/>
    </xf>
    <xf numFmtId="59" fontId="1" fillId="6" borderId="18" applyNumberFormat="1" applyFont="1" applyFill="1" applyBorder="1" applyAlignment="1" applyProtection="0">
      <alignment vertical="top" wrapText="1"/>
    </xf>
    <xf numFmtId="49" fontId="4" fillId="7" borderId="15" applyNumberFormat="1" applyFont="1" applyFill="1" applyBorder="1" applyAlignment="1" applyProtection="0">
      <alignment vertical="top" wrapText="1"/>
    </xf>
    <xf numFmtId="0" fontId="4" fillId="7" borderId="16" applyNumberFormat="0" applyFont="1" applyFill="1" applyBorder="1" applyAlignment="1" applyProtection="0">
      <alignment vertical="top" wrapText="1"/>
    </xf>
    <xf numFmtId="0" fontId="4" fillId="7" borderId="17" applyNumberFormat="0" applyFont="1" applyFill="1" applyBorder="1" applyAlignment="1" applyProtection="0">
      <alignment vertical="top" wrapText="1"/>
    </xf>
    <xf numFmtId="59" fontId="4" fillId="7" borderId="18" applyNumberFormat="1" applyFont="1" applyFill="1" applyBorder="1" applyAlignment="1" applyProtection="0">
      <alignment vertical="top" wrapText="1"/>
    </xf>
    <xf numFmtId="49" fontId="4" fillId="8" borderId="15" applyNumberFormat="1" applyFont="1" applyFill="1" applyBorder="1" applyAlignment="1" applyProtection="0">
      <alignment vertical="top" wrapText="1"/>
    </xf>
    <xf numFmtId="59" fontId="4" fillId="8" borderId="16" applyNumberFormat="1" applyFont="1" applyFill="1" applyBorder="1" applyAlignment="1" applyProtection="0">
      <alignment vertical="top" wrapText="1"/>
    </xf>
    <xf numFmtId="59" fontId="4" fillId="8" borderId="17" applyNumberFormat="1" applyFont="1" applyFill="1" applyBorder="1" applyAlignment="1" applyProtection="0">
      <alignment vertical="top" wrapText="1"/>
    </xf>
    <xf numFmtId="59" fontId="4" fillId="8" borderId="18" applyNumberFormat="1" applyFont="1" applyFill="1" applyBorder="1" applyAlignment="1" applyProtection="0">
      <alignment vertical="top" wrapText="1"/>
    </xf>
    <xf numFmtId="49" fontId="4" borderId="15" applyNumberFormat="1" applyFont="1" applyFill="0" applyBorder="1" applyAlignment="1" applyProtection="0">
      <alignment vertical="top" wrapText="1"/>
    </xf>
    <xf numFmtId="59" fontId="4" borderId="16" applyNumberFormat="1" applyFont="1" applyFill="0" applyBorder="1" applyAlignment="1" applyProtection="0">
      <alignment vertical="top" wrapText="1"/>
    </xf>
    <xf numFmtId="59" fontId="4" borderId="17" applyNumberFormat="1" applyFont="1" applyFill="0" applyBorder="1" applyAlignment="1" applyProtection="0">
      <alignment vertical="top" wrapText="1"/>
    </xf>
    <xf numFmtId="59" fontId="4" borderId="18" applyNumberFormat="1" applyFont="1" applyFill="0" applyBorder="1" applyAlignment="1" applyProtection="0">
      <alignment vertical="top" wrapText="1"/>
    </xf>
    <xf numFmtId="49" fontId="5" borderId="15" applyNumberFormat="1" applyFont="1" applyFill="0" applyBorder="1" applyAlignment="1" applyProtection="0">
      <alignment horizontal="right" vertical="top" wrapText="1"/>
    </xf>
    <xf numFmtId="59" fontId="4" fillId="6" borderId="17" applyNumberFormat="1" applyFont="1" applyFill="1" applyBorder="1" applyAlignment="1" applyProtection="0">
      <alignment vertical="top" wrapText="1"/>
    </xf>
    <xf numFmtId="59" fontId="4" fillId="6" borderId="18" applyNumberFormat="1" applyFont="1" applyFill="1" applyBorder="1" applyAlignment="1" applyProtection="0">
      <alignment vertical="top" wrapText="1"/>
    </xf>
    <xf numFmtId="49" fontId="6" borderId="15" applyNumberFormat="1" applyFont="1" applyFill="0" applyBorder="1" applyAlignment="1" applyProtection="0">
      <alignment horizontal="right" vertical="top" wrapText="1"/>
    </xf>
    <xf numFmtId="59" fontId="1" borderId="17" applyNumberFormat="1" applyFont="1" applyFill="0" applyBorder="1" applyAlignment="1" applyProtection="0">
      <alignment vertical="top" wrapText="1"/>
    </xf>
    <xf numFmtId="59" fontId="1" borderId="18" applyNumberFormat="1" applyFont="1" applyFill="0" applyBorder="1" applyAlignment="1" applyProtection="0">
      <alignment vertical="top" wrapText="1"/>
    </xf>
    <xf numFmtId="9" fontId="4" fillId="9" borderId="16" applyNumberFormat="1" applyFont="1" applyFill="1" applyBorder="1" applyAlignment="1" applyProtection="0">
      <alignment vertical="top" wrapText="1"/>
    </xf>
    <xf numFmtId="59" fontId="4" fillId="7" borderId="16" applyNumberFormat="1" applyFont="1" applyFill="1" applyBorder="1" applyAlignment="1" applyProtection="0">
      <alignment vertical="top" wrapText="1"/>
    </xf>
    <xf numFmtId="59" fontId="4" fillId="7" borderId="17" applyNumberFormat="1" applyFont="1" applyFill="1" applyBorder="1" applyAlignment="1" applyProtection="0">
      <alignment vertical="top" wrapText="1"/>
    </xf>
    <xf numFmtId="59" fontId="4" fillId="7" borderId="19" applyNumberFormat="1" applyFont="1" applyFill="1" applyBorder="1" applyAlignment="1" applyProtection="0">
      <alignment vertical="top" wrapText="1"/>
    </xf>
    <xf numFmtId="49" fontId="0" borderId="15" applyNumberFormat="1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49" fontId="4" fillId="9" borderId="15" applyNumberFormat="1" applyFont="1" applyFill="1" applyBorder="1" applyAlignment="1" applyProtection="0">
      <alignment vertical="top" wrapText="1"/>
    </xf>
    <xf numFmtId="59" fontId="4" fillId="9" borderId="16" applyNumberFormat="1" applyFont="1" applyFill="1" applyBorder="1" applyAlignment="1" applyProtection="0">
      <alignment vertical="top" wrapText="1"/>
    </xf>
    <xf numFmtId="59" fontId="4" fillId="9" borderId="17" applyNumberFormat="1" applyFont="1" applyFill="1" applyBorder="1" applyAlignment="1" applyProtection="0">
      <alignment vertical="top" wrapText="1"/>
    </xf>
    <xf numFmtId="59" fontId="4" fillId="9" borderId="18" applyNumberFormat="1" applyFont="1" applyFill="1" applyBorder="1" applyAlignment="1" applyProtection="0">
      <alignment vertical="top" wrapText="1"/>
    </xf>
    <xf numFmtId="59" fontId="4" fillId="9" borderId="19" applyNumberFormat="1" applyFont="1" applyFill="1" applyBorder="1" applyAlignment="1" applyProtection="0">
      <alignment vertical="top" wrapText="1"/>
    </xf>
    <xf numFmtId="59" fontId="4" fillId="10" borderId="16" applyNumberFormat="1" applyFont="1" applyFill="1" applyBorder="1" applyAlignment="1" applyProtection="0">
      <alignment vertical="top" wrapText="1"/>
    </xf>
    <xf numFmtId="49" fontId="4" fillId="7" borderId="20" applyNumberFormat="1" applyFont="1" applyFill="1" applyBorder="1" applyAlignment="1" applyProtection="0">
      <alignment vertical="top" wrapText="1"/>
    </xf>
    <xf numFmtId="59" fontId="4" fillId="7" borderId="21" applyNumberFormat="1" applyFont="1" applyFill="1" applyBorder="1" applyAlignment="1" applyProtection="0">
      <alignment vertical="top" wrapText="1"/>
    </xf>
    <xf numFmtId="59" fontId="4" fillId="7" borderId="22" applyNumberFormat="1" applyFont="1" applyFill="1" applyBorder="1" applyAlignment="1" applyProtection="0">
      <alignment vertical="top" wrapText="1"/>
    </xf>
    <xf numFmtId="59" fontId="4" fillId="7" borderId="23" applyNumberFormat="1" applyFont="1" applyFill="1" applyBorder="1" applyAlignment="1" applyProtection="0">
      <alignment vertical="top" wrapText="1"/>
    </xf>
    <xf numFmtId="59" fontId="4" fillId="7" borderId="24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357ca2"/>
      <rgbColor rgb="ffc7d2d8"/>
      <rgbColor rgb="ff7f7f7f"/>
      <rgbColor rgb="ff194f6d"/>
      <rgbColor rgb="ffc3dfe1"/>
      <rgbColor rgb="ffadadad"/>
      <rgbColor rgb="ffe3e3e3"/>
      <rgbColor rgb="ffeeeeee"/>
      <rgbColor rgb="fff1c08d"/>
      <rgbColor rgb="ff85b8c9"/>
      <rgbColor rgb="fffdd226"/>
      <rgbColor rgb="ff88f94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K40"/>
  <sheetViews>
    <sheetView workbookViewId="0" showGridLines="0" defaultGridColor="1">
      <pane topLeftCell="C5" xSplit="2" ySplit="4" activePane="bottomRight" state="frozen"/>
    </sheetView>
  </sheetViews>
  <sheetFormatPr defaultColWidth="16.3333" defaultRowHeight="19.9" customHeight="1" outlineLevelRow="0" outlineLevelCol="0"/>
  <cols>
    <col min="1" max="1" width="33.9219" style="1" customWidth="1"/>
    <col min="2" max="2" width="12.2344" style="1" customWidth="1"/>
    <col min="3" max="3" width="11.0469" style="1" customWidth="1"/>
    <col min="4" max="4" width="13.1719" style="1" customWidth="1"/>
    <col min="5" max="5" width="11.4062" style="1" customWidth="1"/>
    <col min="6" max="6" width="12.3203" style="1" customWidth="1"/>
    <col min="7" max="8" width="11" style="1" customWidth="1"/>
    <col min="9" max="9" width="12.1797" style="1" customWidth="1"/>
    <col min="10" max="10" width="12.2812" style="1" customWidth="1"/>
    <col min="11" max="11" width="11.1719" style="1" customWidth="1"/>
    <col min="12" max="16384" width="16.3516" style="1" customWidth="1"/>
  </cols>
  <sheetData>
    <row r="1" ht="28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.8" customHeight="1">
      <c r="A2" s="3"/>
      <c r="B2" s="4"/>
      <c r="C2" s="5"/>
      <c r="D2" s="5"/>
      <c r="E2" s="5"/>
      <c r="F2" t="s" s="6">
        <v>1</v>
      </c>
      <c r="G2" s="7"/>
      <c r="H2" s="7"/>
      <c r="I2" t="s" s="6">
        <v>2</v>
      </c>
      <c r="J2" s="5"/>
      <c r="K2" s="8"/>
    </row>
    <row r="3" ht="19.95" customHeight="1">
      <c r="A3" t="s" s="9">
        <v>3</v>
      </c>
      <c r="B3" s="10"/>
      <c r="C3" s="10"/>
      <c r="D3" s="11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1">
        <v>7</v>
      </c>
      <c r="K3" t="s" s="12">
        <v>4</v>
      </c>
    </row>
    <row r="4" ht="20.05" customHeight="1">
      <c r="A4" s="13"/>
      <c r="B4" s="14"/>
      <c r="C4" s="14"/>
      <c r="D4" s="15">
        <v>44835</v>
      </c>
      <c r="E4" s="15">
        <v>44866</v>
      </c>
      <c r="F4" s="15">
        <v>44896</v>
      </c>
      <c r="G4" s="16">
        <v>44927</v>
      </c>
      <c r="H4" s="16">
        <v>44958</v>
      </c>
      <c r="I4" s="16">
        <v>44986</v>
      </c>
      <c r="J4" s="15">
        <v>45017</v>
      </c>
      <c r="K4" t="s" s="17">
        <v>5</v>
      </c>
    </row>
    <row r="5" ht="20.3" customHeight="1">
      <c r="A5" t="s" s="18">
        <v>6</v>
      </c>
      <c r="B5" s="19"/>
      <c r="C5" s="20"/>
      <c r="D5" s="21"/>
      <c r="E5" s="21"/>
      <c r="F5" s="21"/>
      <c r="G5" s="21"/>
      <c r="H5" s="21"/>
      <c r="I5" s="21"/>
      <c r="J5" s="21"/>
      <c r="K5" s="22"/>
    </row>
    <row r="6" ht="20.45" customHeight="1">
      <c r="A6" t="s" s="23">
        <v>7</v>
      </c>
      <c r="B6" s="24">
        <v>10000</v>
      </c>
      <c r="C6" s="25"/>
      <c r="D6" s="26"/>
      <c r="E6" s="26"/>
      <c r="F6" s="26">
        <f>$B6</f>
        <v>10000</v>
      </c>
      <c r="G6" s="26">
        <f>$B6</f>
        <v>10000</v>
      </c>
      <c r="H6" s="26">
        <f>$B6</f>
        <v>10000</v>
      </c>
      <c r="I6" s="26">
        <f>$B6</f>
        <v>10000</v>
      </c>
      <c r="J6" s="26">
        <f>$B6</f>
        <v>10000</v>
      </c>
      <c r="K6" s="27">
        <f>SUM(D6:J6)</f>
        <v>50000</v>
      </c>
    </row>
    <row r="7" ht="32.45" customHeight="1">
      <c r="A7" t="s" s="23">
        <v>8</v>
      </c>
      <c r="B7" s="24"/>
      <c r="C7" s="28"/>
      <c r="D7" s="29"/>
      <c r="E7" s="29"/>
      <c r="F7" s="29">
        <f>E7+F6</f>
        <v>10000</v>
      </c>
      <c r="G7" s="29">
        <f>F7+G6</f>
        <v>20000</v>
      </c>
      <c r="H7" s="29">
        <f>G7+H6</f>
        <v>30000</v>
      </c>
      <c r="I7" s="29">
        <f>H7+I6</f>
        <v>40000</v>
      </c>
      <c r="J7" s="29">
        <f>I7+J6</f>
        <v>50000</v>
      </c>
      <c r="K7" s="30"/>
    </row>
    <row r="8" ht="20.45" customHeight="1">
      <c r="A8" t="s" s="23">
        <v>9</v>
      </c>
      <c r="B8" s="31">
        <v>0.05</v>
      </c>
      <c r="C8" s="32"/>
      <c r="D8" s="33"/>
      <c r="E8" s="33"/>
      <c r="F8" s="33">
        <f>$B8</f>
        <v>0.05</v>
      </c>
      <c r="G8" s="33">
        <f>$B8</f>
        <v>0.05</v>
      </c>
      <c r="H8" s="33">
        <f>$B8</f>
        <v>0.05</v>
      </c>
      <c r="I8" s="33">
        <f>$B8</f>
        <v>0.05</v>
      </c>
      <c r="J8" s="33">
        <f>$B8</f>
        <v>0.05</v>
      </c>
      <c r="K8" s="34"/>
    </row>
    <row r="9" ht="20.45" customHeight="1">
      <c r="A9" t="s" s="23">
        <v>10</v>
      </c>
      <c r="B9" s="35"/>
      <c r="C9" s="36"/>
      <c r="D9" s="37"/>
      <c r="E9" s="37"/>
      <c r="F9" s="38">
        <f>F7*F8</f>
        <v>500</v>
      </c>
      <c r="G9" s="38">
        <f>G7*G8</f>
        <v>1000</v>
      </c>
      <c r="H9" s="38">
        <f>H7*H8</f>
        <v>1500</v>
      </c>
      <c r="I9" s="38">
        <f>I7*I8</f>
        <v>2000</v>
      </c>
      <c r="J9" s="38">
        <f>J7*J8</f>
        <v>2500</v>
      </c>
      <c r="K9" s="30"/>
    </row>
    <row r="10" ht="20.45" customHeight="1">
      <c r="A10" t="s" s="23">
        <v>11</v>
      </c>
      <c r="B10" s="24"/>
      <c r="C10" s="25"/>
      <c r="D10" s="26">
        <f>C10+D11</f>
        <v>50</v>
      </c>
      <c r="E10" s="26">
        <f>D10+E11</f>
        <v>100</v>
      </c>
      <c r="F10" s="26">
        <f>E10+F11</f>
        <v>200</v>
      </c>
      <c r="G10" s="26">
        <f>F10+G11</f>
        <v>300</v>
      </c>
      <c r="H10" s="26">
        <f>G10+H11</f>
        <v>400</v>
      </c>
      <c r="I10" s="26">
        <f>H10+I11</f>
        <v>500</v>
      </c>
      <c r="J10" s="26">
        <f>I10+J11</f>
        <v>600</v>
      </c>
      <c r="K10" s="39"/>
    </row>
    <row r="11" ht="20.45" customHeight="1">
      <c r="A11" t="s" s="23">
        <v>12</v>
      </c>
      <c r="B11" s="24">
        <v>100</v>
      </c>
      <c r="C11" s="28"/>
      <c r="D11" s="29">
        <v>50</v>
      </c>
      <c r="E11" s="29">
        <v>50</v>
      </c>
      <c r="F11" s="29">
        <f>$B11</f>
        <v>100</v>
      </c>
      <c r="G11" s="29">
        <f>$B11</f>
        <v>100</v>
      </c>
      <c r="H11" s="29">
        <f>$B11</f>
        <v>100</v>
      </c>
      <c r="I11" s="29">
        <f>$B11</f>
        <v>100</v>
      </c>
      <c r="J11" s="29">
        <f>$B11</f>
        <v>100</v>
      </c>
      <c r="K11" s="30"/>
    </row>
    <row r="12" ht="20.45" customHeight="1">
      <c r="A12" t="s" s="23">
        <v>13</v>
      </c>
      <c r="B12" s="40">
        <v>1500</v>
      </c>
      <c r="C12" s="41"/>
      <c r="D12" s="42">
        <f>-$B12*D11</f>
        <v>-75000</v>
      </c>
      <c r="E12" s="42">
        <f>-$B12*E11</f>
        <v>-75000</v>
      </c>
      <c r="F12" s="42">
        <f>-$B12*F11</f>
        <v>-150000</v>
      </c>
      <c r="G12" s="42">
        <f>-$B12*G11</f>
        <v>-150000</v>
      </c>
      <c r="H12" s="42">
        <f>-$B12*H11</f>
        <v>-150000</v>
      </c>
      <c r="I12" s="42">
        <f>-$B12*I11</f>
        <v>-150000</v>
      </c>
      <c r="J12" s="42">
        <f>-$B12*J11</f>
        <v>-150000</v>
      </c>
      <c r="K12" s="39">
        <f>SUM(D12:J12)</f>
        <v>-900000</v>
      </c>
    </row>
    <row r="13" ht="20.45" customHeight="1">
      <c r="A13" t="s" s="43">
        <v>14</v>
      </c>
      <c r="B13" s="44"/>
      <c r="C13" s="45"/>
      <c r="D13" s="46">
        <f>D5</f>
        <v>0</v>
      </c>
      <c r="E13" s="46">
        <f>E5</f>
        <v>0</v>
      </c>
      <c r="F13" s="46">
        <f>F5</f>
        <v>0</v>
      </c>
      <c r="G13" s="46">
        <f>G5</f>
        <v>0</v>
      </c>
      <c r="H13" s="46">
        <f>H5</f>
        <v>0</v>
      </c>
      <c r="I13" s="46">
        <f>I5</f>
        <v>0</v>
      </c>
      <c r="J13" s="46">
        <f>J5</f>
        <v>0</v>
      </c>
      <c r="K13" s="30">
        <f>SUM(D13:J13)</f>
        <v>0</v>
      </c>
    </row>
    <row r="14" ht="20.45" customHeight="1">
      <c r="A14" t="s" s="47">
        <v>15</v>
      </c>
      <c r="B14" s="48"/>
      <c r="C14" s="49"/>
      <c r="D14" s="50">
        <f>D15+D21+D22+D23+D24+D25</f>
        <v>-222500</v>
      </c>
      <c r="E14" s="50">
        <f>E15+E21+E22+E23+E24+E25</f>
        <v>-512500</v>
      </c>
      <c r="F14" s="50">
        <f>F15+F21+F22+F23+F24+F25</f>
        <v>-342500</v>
      </c>
      <c r="G14" s="50">
        <f>G15+G21+G22+G23+G24+G25</f>
        <v>-332500</v>
      </c>
      <c r="H14" s="50">
        <f>H15+H21+H22+H23+H24+H25</f>
        <v>-342500</v>
      </c>
      <c r="I14" s="50">
        <f>I15+I21+I22+I23+I24+I25</f>
        <v>-382500</v>
      </c>
      <c r="J14" s="50">
        <f>J15+J21+J22+J23+J24+J25</f>
        <v>-392500</v>
      </c>
      <c r="K14" s="39">
        <f>SUM(D14:J14)</f>
        <v>-2527500</v>
      </c>
    </row>
    <row r="15" ht="20.45" customHeight="1">
      <c r="A15" t="s" s="51">
        <v>16</v>
      </c>
      <c r="B15" s="52"/>
      <c r="C15" s="53"/>
      <c r="D15" s="54">
        <f>D16+D20</f>
        <v>-162500</v>
      </c>
      <c r="E15" s="54">
        <f>E16+E20</f>
        <v>-162500</v>
      </c>
      <c r="F15" s="54">
        <f>F16+F20</f>
        <v>-162500</v>
      </c>
      <c r="G15" s="54">
        <f>G16+G20</f>
        <v>-162500</v>
      </c>
      <c r="H15" s="54">
        <f>H16+H20</f>
        <v>-162500</v>
      </c>
      <c r="I15" s="54">
        <f>I16+I20</f>
        <v>-162500</v>
      </c>
      <c r="J15" s="54">
        <f>J16+J20</f>
        <v>-162500</v>
      </c>
      <c r="K15" s="30">
        <f>SUM(D15:J15)</f>
        <v>-1137500</v>
      </c>
    </row>
    <row r="16" ht="20.45" customHeight="1">
      <c r="A16" t="s" s="55">
        <v>17</v>
      </c>
      <c r="B16" s="52"/>
      <c r="C16" s="56"/>
      <c r="D16" s="57">
        <f>SUM(D17:D19)</f>
        <v>-125000</v>
      </c>
      <c r="E16" s="57">
        <f>SUM(E17:E19)</f>
        <v>-125000</v>
      </c>
      <c r="F16" s="57">
        <f>SUM(F17:F19)</f>
        <v>-125000</v>
      </c>
      <c r="G16" s="57">
        <f>SUM(G17:G19)</f>
        <v>-125000</v>
      </c>
      <c r="H16" s="57">
        <f>SUM(H17:H19)</f>
        <v>-125000</v>
      </c>
      <c r="I16" s="57">
        <f>SUM(I17:I19)</f>
        <v>-125000</v>
      </c>
      <c r="J16" s="57">
        <f>SUM(J17:J19)</f>
        <v>-125000</v>
      </c>
      <c r="K16" s="39"/>
    </row>
    <row r="17" ht="20.45" customHeight="1">
      <c r="A17" t="s" s="58">
        <v>18</v>
      </c>
      <c r="B17" s="52"/>
      <c r="C17" s="59"/>
      <c r="D17" s="60"/>
      <c r="E17" s="60"/>
      <c r="F17" s="60"/>
      <c r="G17" s="60"/>
      <c r="H17" s="60"/>
      <c r="I17" s="60"/>
      <c r="J17" s="60"/>
      <c r="K17" s="30"/>
    </row>
    <row r="18" ht="20.45" customHeight="1">
      <c r="A18" t="s" s="58">
        <v>19</v>
      </c>
      <c r="B18" s="52">
        <v>25000</v>
      </c>
      <c r="C18" s="41"/>
      <c r="D18" s="42">
        <v>-25000</v>
      </c>
      <c r="E18" s="42">
        <v>-25000</v>
      </c>
      <c r="F18" s="42">
        <v>-25000</v>
      </c>
      <c r="G18" s="42">
        <v>-25000</v>
      </c>
      <c r="H18" s="42">
        <v>-25000</v>
      </c>
      <c r="I18" s="42">
        <v>-25000</v>
      </c>
      <c r="J18" s="42">
        <v>-25000</v>
      </c>
      <c r="K18" s="39"/>
    </row>
    <row r="19" ht="20.45" customHeight="1">
      <c r="A19" t="s" s="58">
        <v>20</v>
      </c>
      <c r="B19" s="52">
        <v>100000</v>
      </c>
      <c r="C19" s="59"/>
      <c r="D19" s="60">
        <f>-$B19</f>
        <v>-100000</v>
      </c>
      <c r="E19" s="60">
        <f>-$B19</f>
        <v>-100000</v>
      </c>
      <c r="F19" s="60">
        <f>-$B19</f>
        <v>-100000</v>
      </c>
      <c r="G19" s="60">
        <f>-$B19</f>
        <v>-100000</v>
      </c>
      <c r="H19" s="60">
        <f>-$B19</f>
        <v>-100000</v>
      </c>
      <c r="I19" s="60">
        <f>-$B19</f>
        <v>-100000</v>
      </c>
      <c r="J19" s="60">
        <f>-$B19</f>
        <v>-100000</v>
      </c>
      <c r="K19" s="30"/>
    </row>
    <row r="20" ht="20.45" customHeight="1">
      <c r="A20" t="s" s="55">
        <v>21</v>
      </c>
      <c r="B20" s="61">
        <v>0.3</v>
      </c>
      <c r="C20" s="56"/>
      <c r="D20" s="57">
        <f>(D16)*$B20</f>
        <v>-37500</v>
      </c>
      <c r="E20" s="57">
        <f>(E16)*$B20</f>
        <v>-37500</v>
      </c>
      <c r="F20" s="57">
        <f>(F16)*$B20</f>
        <v>-37500</v>
      </c>
      <c r="G20" s="57">
        <f>(G16)*$B20</f>
        <v>-37500</v>
      </c>
      <c r="H20" s="57">
        <f>(H16)*$B20</f>
        <v>-37500</v>
      </c>
      <c r="I20" s="57">
        <f>(I16)*$B20</f>
        <v>-37500</v>
      </c>
      <c r="J20" s="57">
        <f>(J16)*$B20</f>
        <v>-37500</v>
      </c>
      <c r="K20" s="39">
        <f>SUM(D20:J20)</f>
        <v>-262500</v>
      </c>
    </row>
    <row r="21" ht="20.45" customHeight="1">
      <c r="A21" t="s" s="51">
        <v>22</v>
      </c>
      <c r="B21" s="52"/>
      <c r="C21" s="59"/>
      <c r="D21" s="60">
        <v>-30000</v>
      </c>
      <c r="E21" s="60"/>
      <c r="F21" s="60"/>
      <c r="G21" s="60"/>
      <c r="H21" s="60"/>
      <c r="I21" s="60"/>
      <c r="J21" s="60"/>
      <c r="K21" s="30">
        <f>SUM(D21:J21)</f>
        <v>-30000</v>
      </c>
    </row>
    <row r="22" ht="20.45" customHeight="1">
      <c r="A22" t="s" s="51">
        <v>23</v>
      </c>
      <c r="B22" s="52">
        <v>100000</v>
      </c>
      <c r="C22" s="41"/>
      <c r="D22" s="42"/>
      <c r="E22" s="42"/>
      <c r="F22" s="42">
        <f>-$B22</f>
        <v>-100000</v>
      </c>
      <c r="G22" s="42">
        <f>-$B22</f>
        <v>-100000</v>
      </c>
      <c r="H22" s="42">
        <f>-$B22</f>
        <v>-100000</v>
      </c>
      <c r="I22" s="42">
        <v>-200000</v>
      </c>
      <c r="J22" s="42">
        <v>-200000</v>
      </c>
      <c r="K22" s="39">
        <f>SUM(D22:J22)</f>
        <v>-700000</v>
      </c>
    </row>
    <row r="23" ht="20.45" customHeight="1">
      <c r="A23" t="s" s="51">
        <v>24</v>
      </c>
      <c r="B23" s="52">
        <v>200000</v>
      </c>
      <c r="C23" s="59"/>
      <c r="D23" s="60"/>
      <c r="E23" s="60">
        <v>-50000</v>
      </c>
      <c r="F23" s="60">
        <v>-50000</v>
      </c>
      <c r="G23" s="60">
        <v>-50000</v>
      </c>
      <c r="H23" s="60">
        <v>-50000</v>
      </c>
      <c r="I23" s="60"/>
      <c r="J23" s="60"/>
      <c r="K23" s="30">
        <f>SUM(D23:J23)</f>
        <v>-200000</v>
      </c>
    </row>
    <row r="24" ht="20.45" customHeight="1">
      <c r="A24" t="s" s="51">
        <v>25</v>
      </c>
      <c r="B24" s="52">
        <v>10000</v>
      </c>
      <c r="C24" s="41"/>
      <c r="D24" s="42">
        <f>-$B24-$C24</f>
        <v>-10000</v>
      </c>
      <c r="E24" s="42"/>
      <c r="F24" s="42">
        <f>-$B24-$C24</f>
        <v>-10000</v>
      </c>
      <c r="G24" s="42"/>
      <c r="H24" s="42">
        <f>-$B24-$C24</f>
        <v>-10000</v>
      </c>
      <c r="I24" s="42"/>
      <c r="J24" s="42">
        <f>-$B24-$C24</f>
        <v>-10000</v>
      </c>
      <c r="K24" s="39">
        <f>SUM(D24:J24)</f>
        <v>-40000</v>
      </c>
    </row>
    <row r="25" ht="32.45" customHeight="1">
      <c r="A25" t="s" s="51">
        <v>26</v>
      </c>
      <c r="B25" s="52">
        <v>20000</v>
      </c>
      <c r="C25" s="59"/>
      <c r="D25" s="60">
        <f>-$B25-$C25</f>
        <v>-20000</v>
      </c>
      <c r="E25" s="60">
        <v>-300000</v>
      </c>
      <c r="F25" s="60">
        <f>-$B25-$C25</f>
        <v>-20000</v>
      </c>
      <c r="G25" s="60">
        <f>-$B25-$C25</f>
        <v>-20000</v>
      </c>
      <c r="H25" s="60">
        <f>-$B25-$C25</f>
        <v>-20000</v>
      </c>
      <c r="I25" s="60">
        <f>-$B25-$C25</f>
        <v>-20000</v>
      </c>
      <c r="J25" s="60">
        <f>-$B25-$C25</f>
        <v>-20000</v>
      </c>
      <c r="K25" s="30">
        <f>SUM(D25:J25)</f>
        <v>-420000</v>
      </c>
    </row>
    <row r="26" ht="20.45" customHeight="1">
      <c r="A26" t="s" s="43">
        <v>27</v>
      </c>
      <c r="B26" s="62"/>
      <c r="C26" s="63"/>
      <c r="D26" s="46">
        <f>D13+D14</f>
        <v>-222500</v>
      </c>
      <c r="E26" s="46">
        <f>E13+E14</f>
        <v>-512500</v>
      </c>
      <c r="F26" s="46">
        <f>F13+F14</f>
        <v>-342500</v>
      </c>
      <c r="G26" s="46">
        <f>G13+G14</f>
        <v>-332500</v>
      </c>
      <c r="H26" s="46">
        <f>H13+H14</f>
        <v>-342500</v>
      </c>
      <c r="I26" s="46">
        <f>I13+I14</f>
        <v>-382500</v>
      </c>
      <c r="J26" s="46">
        <f>J13+J14</f>
        <v>-392500</v>
      </c>
      <c r="K26" s="39">
        <f>SUM(D26:J26)</f>
        <v>-2527500</v>
      </c>
    </row>
    <row r="27" ht="20.45" customHeight="1">
      <c r="A27" t="s" s="43">
        <v>28</v>
      </c>
      <c r="B27" s="62"/>
      <c r="C27" s="63">
        <f>SUM(C28:C30)</f>
        <v>-4200000</v>
      </c>
      <c r="D27" s="46">
        <f>SUM(D28:D30)</f>
        <v>-300000</v>
      </c>
      <c r="E27" s="46">
        <f>SUM(E28:E30)</f>
        <v>-300000</v>
      </c>
      <c r="F27" s="46">
        <f>SUM(F28:F30)</f>
        <v>-800000</v>
      </c>
      <c r="G27" s="46">
        <f>SUM(G28:G30)</f>
        <v>-800000</v>
      </c>
      <c r="H27" s="46">
        <f>SUM(H28:H30)</f>
        <v>-800000</v>
      </c>
      <c r="I27" s="46">
        <f>SUM(I28:I30)</f>
        <v>-600000</v>
      </c>
      <c r="J27" s="46">
        <f>SUM(J28:J30)</f>
        <v>-600000</v>
      </c>
      <c r="K27" s="64"/>
    </row>
    <row r="28" ht="20.45" customHeight="1">
      <c r="A28" t="s" s="65">
        <v>29</v>
      </c>
      <c r="B28" s="52"/>
      <c r="C28" s="41">
        <f>SUM(D28:J28)</f>
        <v>-1500000</v>
      </c>
      <c r="D28" s="42"/>
      <c r="E28" s="42"/>
      <c r="F28" s="42">
        <v>-300000</v>
      </c>
      <c r="G28" s="42">
        <v>-300000</v>
      </c>
      <c r="H28" s="42">
        <v>-300000</v>
      </c>
      <c r="I28" s="42">
        <v>-300000</v>
      </c>
      <c r="J28" s="42">
        <v>-300000</v>
      </c>
      <c r="K28" s="39"/>
    </row>
    <row r="29" ht="20.45" customHeight="1">
      <c r="A29" t="s" s="65">
        <v>30</v>
      </c>
      <c r="B29" s="52"/>
      <c r="C29" s="59">
        <f>SUM(D29:J29)</f>
        <v>-2100000</v>
      </c>
      <c r="D29" s="60">
        <v>-300000</v>
      </c>
      <c r="E29" s="60">
        <v>-300000</v>
      </c>
      <c r="F29" s="60">
        <v>-300000</v>
      </c>
      <c r="G29" s="60">
        <v>-300000</v>
      </c>
      <c r="H29" s="60">
        <v>-300000</v>
      </c>
      <c r="I29" s="60">
        <v>-300000</v>
      </c>
      <c r="J29" s="60">
        <v>-300000</v>
      </c>
      <c r="K29" s="30"/>
    </row>
    <row r="30" ht="20.45" customHeight="1">
      <c r="A30" t="s" s="65">
        <v>31</v>
      </c>
      <c r="B30" s="52"/>
      <c r="C30" s="41">
        <f>SUM(D30:J30)</f>
        <v>-600000</v>
      </c>
      <c r="D30" s="42"/>
      <c r="E30" s="42"/>
      <c r="F30" s="42">
        <v>-200000</v>
      </c>
      <c r="G30" s="42">
        <v>-200000</v>
      </c>
      <c r="H30" s="42">
        <v>-200000</v>
      </c>
      <c r="I30" s="42"/>
      <c r="J30" s="42"/>
      <c r="K30" s="39"/>
    </row>
    <row r="31" ht="20.45" customHeight="1">
      <c r="A31" s="66"/>
      <c r="B31" s="52"/>
      <c r="C31" s="59"/>
      <c r="D31" s="60"/>
      <c r="E31" s="60"/>
      <c r="F31" s="60"/>
      <c r="G31" s="60"/>
      <c r="H31" s="60"/>
      <c r="I31" s="60"/>
      <c r="J31" s="60"/>
      <c r="K31" s="30"/>
    </row>
    <row r="32" ht="32.45" customHeight="1">
      <c r="A32" t="s" s="51">
        <v>32</v>
      </c>
      <c r="B32" s="52"/>
      <c r="C32" s="56"/>
      <c r="D32" s="57">
        <f>D26+D27</f>
        <v>-522500</v>
      </c>
      <c r="E32" s="57">
        <f>E26+E27</f>
        <v>-812500</v>
      </c>
      <c r="F32" s="57">
        <f>F26+F27</f>
        <v>-1142500</v>
      </c>
      <c r="G32" s="57">
        <f>G26+G27</f>
        <v>-1132500</v>
      </c>
      <c r="H32" s="57">
        <f>H26+H27</f>
        <v>-1142500</v>
      </c>
      <c r="I32" s="57">
        <f>I26+I27</f>
        <v>-982500</v>
      </c>
      <c r="J32" s="57">
        <f>J26+J27</f>
        <v>-992500</v>
      </c>
      <c r="K32" s="39">
        <f>SUM(C32:J32)</f>
        <v>-6727500</v>
      </c>
    </row>
    <row r="33" ht="44.45" customHeight="1">
      <c r="A33" t="s" s="67">
        <v>33</v>
      </c>
      <c r="B33" s="68"/>
      <c r="C33" s="69">
        <f>B33+C32</f>
        <v>0</v>
      </c>
      <c r="D33" s="70">
        <f>C33+D32</f>
        <v>-522500</v>
      </c>
      <c r="E33" s="70">
        <f>D33+E32</f>
        <v>-1335000</v>
      </c>
      <c r="F33" s="70">
        <f>E33+F32</f>
        <v>-2477500</v>
      </c>
      <c r="G33" s="70">
        <f>F33+G32</f>
        <v>-3610000</v>
      </c>
      <c r="H33" s="70">
        <f>G33+H32</f>
        <v>-4752500</v>
      </c>
      <c r="I33" s="70">
        <f>H33+I32</f>
        <v>-5735000</v>
      </c>
      <c r="J33" s="70">
        <f>I33+J32</f>
        <v>-6727500</v>
      </c>
      <c r="K33" s="71"/>
    </row>
    <row r="34" ht="20.45" customHeight="1">
      <c r="A34" s="66"/>
      <c r="B34" s="52"/>
      <c r="C34" s="41"/>
      <c r="D34" s="42"/>
      <c r="E34" s="42"/>
      <c r="F34" s="42"/>
      <c r="G34" s="42"/>
      <c r="H34" s="42"/>
      <c r="I34" s="42"/>
      <c r="J34" s="42"/>
      <c r="K34" s="39"/>
    </row>
    <row r="35" ht="32.45" customHeight="1">
      <c r="A35" t="s" s="43">
        <v>34</v>
      </c>
      <c r="B35" s="62"/>
      <c r="C35" s="63">
        <f>C36</f>
        <v>0</v>
      </c>
      <c r="D35" s="46">
        <f>D36</f>
        <v>600000</v>
      </c>
      <c r="E35" s="46">
        <f>E36</f>
        <v>800000</v>
      </c>
      <c r="F35" s="46">
        <f>F36</f>
        <v>1100000</v>
      </c>
      <c r="G35" s="46">
        <f>G36</f>
        <v>1200000</v>
      </c>
      <c r="H35" s="46">
        <f>H36</f>
        <v>1100000</v>
      </c>
      <c r="I35" s="46">
        <f>I36</f>
        <v>1000000</v>
      </c>
      <c r="J35" s="46">
        <f>J36</f>
        <v>1000000</v>
      </c>
      <c r="K35" s="64"/>
    </row>
    <row r="36" ht="32.45" customHeight="1">
      <c r="A36" t="s" s="65">
        <v>35</v>
      </c>
      <c r="B36" s="72">
        <f>SUM(D36:J36)</f>
        <v>6800000</v>
      </c>
      <c r="C36" s="41"/>
      <c r="D36" s="42">
        <v>600000</v>
      </c>
      <c r="E36" s="42">
        <v>800000</v>
      </c>
      <c r="F36" s="42">
        <v>1100000</v>
      </c>
      <c r="G36" s="42">
        <v>1200000</v>
      </c>
      <c r="H36" s="42">
        <v>1100000</v>
      </c>
      <c r="I36" s="42">
        <v>1000000</v>
      </c>
      <c r="J36" s="42">
        <v>1000000</v>
      </c>
      <c r="K36" s="39"/>
    </row>
    <row r="37" ht="32.45" customHeight="1">
      <c r="A37" t="s" s="51">
        <v>36</v>
      </c>
      <c r="B37" s="52"/>
      <c r="C37" s="59">
        <f>C36</f>
        <v>0</v>
      </c>
      <c r="D37" s="60">
        <f>C37+D35</f>
        <v>600000</v>
      </c>
      <c r="E37" s="60">
        <f>D37+E35</f>
        <v>1400000</v>
      </c>
      <c r="F37" s="60">
        <f>E37+F35</f>
        <v>2500000</v>
      </c>
      <c r="G37" s="60">
        <f>F37+G35</f>
        <v>3700000</v>
      </c>
      <c r="H37" s="60">
        <f>G37+H35</f>
        <v>4800000</v>
      </c>
      <c r="I37" s="60">
        <f>H37+I35</f>
        <v>5800000</v>
      </c>
      <c r="J37" s="60">
        <f>I37+J35</f>
        <v>6800000</v>
      </c>
      <c r="K37" s="30"/>
    </row>
    <row r="38" ht="20.45" customHeight="1">
      <c r="A38" s="66"/>
      <c r="B38" s="52"/>
      <c r="C38" s="41"/>
      <c r="D38" s="42"/>
      <c r="E38" s="42"/>
      <c r="F38" s="42"/>
      <c r="G38" s="42"/>
      <c r="H38" s="42"/>
      <c r="I38" s="42"/>
      <c r="J38" s="42"/>
      <c r="K38" s="39"/>
    </row>
    <row r="39" ht="32.45" customHeight="1">
      <c r="A39" t="s" s="51">
        <v>37</v>
      </c>
      <c r="B39" s="52"/>
      <c r="C39" s="59">
        <f>C32+C35</f>
        <v>0</v>
      </c>
      <c r="D39" s="60">
        <f>D32+D35</f>
        <v>77500</v>
      </c>
      <c r="E39" s="60">
        <f>E32+E35</f>
        <v>-12500</v>
      </c>
      <c r="F39" s="60">
        <f>F32+F35</f>
        <v>-42500</v>
      </c>
      <c r="G39" s="60">
        <f>G32+G35</f>
        <v>67500</v>
      </c>
      <c r="H39" s="60">
        <f>H32+H35</f>
        <v>-42500</v>
      </c>
      <c r="I39" s="60">
        <f>I32+I35</f>
        <v>17500</v>
      </c>
      <c r="J39" s="60">
        <f>J32+J35</f>
        <v>7500</v>
      </c>
      <c r="K39" s="30">
        <f>SUM(C39:J39)</f>
        <v>72500</v>
      </c>
    </row>
    <row r="40" ht="32.05" customHeight="1">
      <c r="A40" t="s" s="73">
        <v>38</v>
      </c>
      <c r="B40" s="74"/>
      <c r="C40" s="75">
        <f>B40+C39</f>
        <v>0</v>
      </c>
      <c r="D40" s="76">
        <f>C40+D39</f>
        <v>77500</v>
      </c>
      <c r="E40" s="76">
        <f>D40+E39</f>
        <v>65000</v>
      </c>
      <c r="F40" s="76">
        <f>E40+F39</f>
        <v>22500</v>
      </c>
      <c r="G40" s="76">
        <f>F40+G39</f>
        <v>90000</v>
      </c>
      <c r="H40" s="76">
        <f>G40+H39</f>
        <v>47500</v>
      </c>
      <c r="I40" s="76">
        <f>H40+I39</f>
        <v>65000</v>
      </c>
      <c r="J40" s="76">
        <f>I40+J39</f>
        <v>72500</v>
      </c>
      <c r="K40" s="77"/>
    </row>
  </sheetData>
  <mergeCells count="1">
    <mergeCell ref="A1:K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 Light,Regular"&amp;10&amp;K000000&amp;P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