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8" windowWidth="16212" windowHeight="5808" tabRatio="367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24" i="1"/>
  <c r="P10"/>
  <c r="P24" s="1"/>
  <c r="L23"/>
  <c r="P23" s="1"/>
  <c r="L22"/>
  <c r="N22" s="1"/>
  <c r="L19"/>
  <c r="N19" s="1"/>
  <c r="L14"/>
  <c r="N14" s="1"/>
  <c r="L12"/>
  <c r="N12" s="1"/>
  <c r="F70" s="1"/>
  <c r="L13"/>
  <c r="N13" s="1"/>
  <c r="L9"/>
  <c r="N9" s="1"/>
  <c r="N6"/>
  <c r="N11"/>
  <c r="N15"/>
  <c r="N17"/>
  <c r="N18"/>
  <c r="N20"/>
  <c r="L8"/>
  <c r="F68" s="1"/>
  <c r="L7"/>
  <c r="N7" s="1"/>
  <c r="L3"/>
  <c r="N3" s="1"/>
  <c r="L5"/>
  <c r="N5" s="1"/>
  <c r="L4"/>
  <c r="N4" s="1"/>
  <c r="L10"/>
  <c r="N10" s="1"/>
  <c r="F73" s="1"/>
  <c r="L21"/>
  <c r="O21" s="1"/>
  <c r="L16"/>
  <c r="N16" s="1"/>
  <c r="H10"/>
  <c r="H14"/>
  <c r="H15"/>
  <c r="H16"/>
  <c r="H17"/>
  <c r="H18"/>
  <c r="H4"/>
  <c r="H5"/>
  <c r="H6"/>
  <c r="H7"/>
  <c r="H8"/>
  <c r="H9"/>
  <c r="H11"/>
  <c r="H12"/>
  <c r="H13"/>
  <c r="H19"/>
  <c r="H20"/>
  <c r="H21"/>
  <c r="H22"/>
  <c r="H23"/>
  <c r="H3"/>
  <c r="F69" l="1"/>
  <c r="F71"/>
  <c r="O24"/>
  <c r="F72"/>
  <c r="N24"/>
  <c r="L24"/>
  <c r="F74" l="1"/>
  <c r="Q24"/>
</calcChain>
</file>

<file path=xl/sharedStrings.xml><?xml version="1.0" encoding="utf-8"?>
<sst xmlns="http://schemas.openxmlformats.org/spreadsheetml/2006/main" count="122" uniqueCount="112">
  <si>
    <t>Сроки</t>
  </si>
  <si>
    <t>Ресурсы</t>
  </si>
  <si>
    <t>Кто нужен</t>
  </si>
  <si>
    <t>результаты</t>
  </si>
  <si>
    <t xml:space="preserve">2а. Дать анонс в соцсети для поиска дикторов , собрать команду  </t>
  </si>
  <si>
    <t xml:space="preserve">2в. Собрать аудиофайлы </t>
  </si>
  <si>
    <t>2г. смонтировать заставки и залить на платформу  izi.travel</t>
  </si>
  <si>
    <t xml:space="preserve">3а. Прозвонить  20 завучей школ и учителей истории </t>
  </si>
  <si>
    <t xml:space="preserve">3б. Дать анонсы в соцсети  об аудиогиде </t>
  </si>
  <si>
    <t xml:space="preserve">3в. Пригласить на демопрогулки несколько семей и классов, собрать отзывы. </t>
  </si>
  <si>
    <t xml:space="preserve">3г. Написать пресс-релиз для печатных СМИ </t>
  </si>
  <si>
    <t xml:space="preserve">3д. Сделать сюжет для местного радио </t>
  </si>
  <si>
    <t xml:space="preserve">4в. Раз в неделю выходить на радио с новыми аудиоисториями горожан </t>
  </si>
  <si>
    <t>4г. провести школьный конкурс на аудиоисторию по зданию города</t>
  </si>
  <si>
    <t>3ж. Провести дополнительную рассылку по родителям школьников на 200 человек.</t>
  </si>
  <si>
    <t>4а. Провести Круглый стол</t>
  </si>
  <si>
    <t xml:space="preserve">4б. Формировать из новых историй другие  подкасты </t>
  </si>
  <si>
    <t xml:space="preserve">4е. Проводить регулярные встречи  раз в месяц </t>
  </si>
  <si>
    <t>4д. В случае низкой активности горожан записывать новые аудиогиды самим</t>
  </si>
  <si>
    <t>Начало</t>
  </si>
  <si>
    <t>Окончание</t>
  </si>
  <si>
    <t>Длит-ть</t>
  </si>
  <si>
    <t>исполнители</t>
  </si>
  <si>
    <t>координатор</t>
  </si>
  <si>
    <t>Библиотечные фонды</t>
  </si>
  <si>
    <t>место для встречи</t>
  </si>
  <si>
    <t>Диктофон для хронометража, материалы по градоведению, карта города</t>
  </si>
  <si>
    <t xml:space="preserve">1б. Написать примерный сценарий </t>
  </si>
  <si>
    <t>список каналов, групп в соцсетях</t>
  </si>
  <si>
    <t xml:space="preserve">1в. Обсудить маршрут </t>
  </si>
  <si>
    <t>готовый текст</t>
  </si>
  <si>
    <t>медиацентр</t>
  </si>
  <si>
    <t xml:space="preserve">оператор, координатор </t>
  </si>
  <si>
    <t>текст анонса, номера телефонов</t>
  </si>
  <si>
    <t>смм-щик, администратор</t>
  </si>
  <si>
    <t>смм-щик, координатор</t>
  </si>
  <si>
    <t>текст анонса, список групп и каналов</t>
  </si>
  <si>
    <t>текст приглашения, номера телефонов</t>
  </si>
  <si>
    <t>смм-щик, координатор, администратор</t>
  </si>
  <si>
    <t>текст релиза, контакты редакторов</t>
  </si>
  <si>
    <t>текст выступления, подкаст</t>
  </si>
  <si>
    <t>координатор, дикторы</t>
  </si>
  <si>
    <t>смм-щик, координатор, дикторы</t>
  </si>
  <si>
    <t>вопросы, призы</t>
  </si>
  <si>
    <t>текст, контакты</t>
  </si>
  <si>
    <t>координатор, администратор</t>
  </si>
  <si>
    <t xml:space="preserve">медиацентр </t>
  </si>
  <si>
    <t>дикторы, гиды, координатор, оператор</t>
  </si>
  <si>
    <t>медиацентр, работа с историками</t>
  </si>
  <si>
    <t>координатор,смм-щик, администратор, историки</t>
  </si>
  <si>
    <t>площадка для подведения итогов, призы</t>
  </si>
  <si>
    <t>место для встреч, кофе-брейк</t>
  </si>
  <si>
    <t xml:space="preserve">3е. Провести онлайн - викторину </t>
  </si>
  <si>
    <t xml:space="preserve">Результаты </t>
  </si>
  <si>
    <t xml:space="preserve">1а . Создать список </t>
  </si>
  <si>
    <t>Текст , каждая точка звучит 1,5-2 минуты.</t>
  </si>
  <si>
    <t>Согласованный текст аудиогида</t>
  </si>
  <si>
    <t xml:space="preserve">12-15 участников </t>
  </si>
  <si>
    <t>готовые ролики по точкам маршрута</t>
  </si>
  <si>
    <t>распределение текста</t>
  </si>
  <si>
    <t>готовый аудиогид</t>
  </si>
  <si>
    <t>18-20 анонсов по разным каналам</t>
  </si>
  <si>
    <t>10 допгрупп, 5 отзывов</t>
  </si>
  <si>
    <t>3 печатных издания разместили анонс</t>
  </si>
  <si>
    <t>сюжет в эфире на аудиторию от 1000 человек</t>
  </si>
  <si>
    <t>30 классов приняли участие</t>
  </si>
  <si>
    <t>Доп участие еще 10 классов</t>
  </si>
  <si>
    <t>Выработан план до Нового года</t>
  </si>
  <si>
    <t>один подкаст в неделю</t>
  </si>
  <si>
    <t xml:space="preserve">20-25 участников </t>
  </si>
  <si>
    <t>2 новых аудиогида</t>
  </si>
  <si>
    <t>обратная связь, идеи по развитию</t>
  </si>
  <si>
    <t>согласие на тестирование, список классов</t>
  </si>
  <si>
    <t>Расходы</t>
  </si>
  <si>
    <t>пояснение</t>
  </si>
  <si>
    <t>Консультации по точкам маршрута, всего</t>
  </si>
  <si>
    <t>Координатор, историки и гиды исторического Парка, историки других музеев</t>
  </si>
  <si>
    <t>Координатор, историки,  гиды исторического Парка, других музеев</t>
  </si>
  <si>
    <t>Сверка текста, всего</t>
  </si>
  <si>
    <t>Маршрут с логистикой и точками на 12 объектов</t>
  </si>
  <si>
    <t>зал, призы, кофе-брейк</t>
  </si>
  <si>
    <t>место в облачном хранилище</t>
  </si>
  <si>
    <t>место в облаке</t>
  </si>
  <si>
    <t>Оповещение, сюрприз дикторам</t>
  </si>
  <si>
    <t>оплата оператора, консультация звукорежиссера</t>
  </si>
  <si>
    <t>2д. Провести презентацию с награждением команды</t>
  </si>
  <si>
    <t>сертификаты - дизайн, печать</t>
  </si>
  <si>
    <t>большой зал, микрофоны</t>
  </si>
  <si>
    <t>оператор, координатор, ведущий, администраторы , дикторы, журналисты</t>
  </si>
  <si>
    <t>оплата текстов и размещения</t>
  </si>
  <si>
    <t>обработка отзывов в посты о гиде</t>
  </si>
  <si>
    <t>оплата текста</t>
  </si>
  <si>
    <t>собирать 5-6 подкастов в неделю</t>
  </si>
  <si>
    <t>сертификаты, печать, дизайн</t>
  </si>
  <si>
    <t>оплата сценария, оператора</t>
  </si>
  <si>
    <t>2б. Раздать текст дикторам, провести инструктаж</t>
  </si>
  <si>
    <t>консультация специалиста по раторскому мастерству</t>
  </si>
  <si>
    <t>сертификаты участникам команды , сувениры, кейтеринг на 30 человек</t>
  </si>
  <si>
    <t>Полиграфические расходы  - печать наградных сертификатов</t>
  </si>
  <si>
    <t>Прочие прямые расходы: поощрение первых дикторов и участников команды</t>
  </si>
  <si>
    <t xml:space="preserve">Бюджет </t>
  </si>
  <si>
    <t>Ведение соцсетей в период продвижения</t>
  </si>
  <si>
    <t xml:space="preserve">Расходы на проведение кофе-брейков </t>
  </si>
  <si>
    <t>Оплата консультаций по подготовке текста  и записи  .</t>
  </si>
  <si>
    <t xml:space="preserve">Оплата места в облачном хранилище для хранения аудиороликов.  </t>
  </si>
  <si>
    <t>Консультации с режиссером радио - оплата</t>
  </si>
  <si>
    <t>оплата оператора,5 тысяч в месяц на 2 месяца</t>
  </si>
  <si>
    <t>3 встречи на 20 человек, кофе-брейк</t>
  </si>
  <si>
    <t>Трудовые</t>
  </si>
  <si>
    <t>Полиграфия, офисные</t>
  </si>
  <si>
    <t>Прочие прямые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</si>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</sst>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0" fillId="4" borderId="0" xfId="0" applyFill="1"/>
    <xf numFmtId="0" fontId="0" fillId="4" borderId="1" xfId="0" applyFill="1" applyBorder="1" applyAlignment="1">
      <alignment wrapText="1"/>
    </xf>
    <xf numFmtId="0" fontId="0" fillId="5" borderId="0" xfId="0" applyFill="1"/>
    <xf numFmtId="0" fontId="0" fillId="5" borderId="1" xfId="0" applyFill="1" applyBorder="1" applyAlignment="1">
      <alignment wrapText="1"/>
    </xf>
    <xf numFmtId="0" fontId="0" fillId="2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2" xfId="0" applyFill="1" applyBorder="1"/>
    <xf numFmtId="0" fontId="0" fillId="0" borderId="1" xfId="0" applyBorder="1"/>
    <xf numFmtId="0" fontId="0" fillId="0" borderId="1" xfId="0" applyFill="1" applyBorder="1"/>
    <xf numFmtId="14" fontId="0" fillId="0" borderId="1" xfId="0" applyNumberFormat="1" applyFill="1" applyBorder="1"/>
    <xf numFmtId="14" fontId="0" fillId="0" borderId="2" xfId="0" applyNumberFormat="1" applyFill="1" applyBorder="1"/>
    <xf numFmtId="14" fontId="0" fillId="0" borderId="0" xfId="0" applyNumberFormat="1"/>
    <xf numFmtId="14" fontId="0" fillId="0" borderId="1" xfId="0" applyNumberFormat="1" applyBorder="1"/>
    <xf numFmtId="0" fontId="0" fillId="4" borderId="3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0.29580135740848434"/>
          <c:y val="0.12018460278333708"/>
          <c:w val="0.49587616711845445"/>
          <c:h val="0.82900275723110373"/>
        </c:manualLayout>
      </c:layout>
      <c:barChart>
        <c:barDir val="bar"/>
        <c:grouping val="stacked"/>
        <c:ser>
          <c:idx val="0"/>
          <c:order val="0"/>
          <c:cat>
            <c:strRef>
              <c:f>Лист1!$B$3:$B$23</c:f>
              <c:strCache>
                <c:ptCount val="21"/>
                <c:pt idx="0">
                  <c:v>1а . Создать список </c:v>
                </c:pt>
                <c:pt idx="1">
                  <c:v>1б. Написать примерный сценарий </c:v>
                </c:pt>
                <c:pt idx="2">
                  <c:v>1в. Обсудить маршрут </c:v>
                </c:pt>
                <c:pt idx="3">
                  <c:v>2а. Дать анонс в соцсети для поиска дикторов , собрать команду  </c:v>
                </c:pt>
                <c:pt idx="4">
                  <c:v>2б. Раздать текст дикторам, провести инструктаж</c:v>
                </c:pt>
                <c:pt idx="5">
                  <c:v>2в. Собрать аудиофайлы </c:v>
                </c:pt>
                <c:pt idx="6">
                  <c:v>2г. смонтировать заставки и залить на платформу  izi.travel</c:v>
                </c:pt>
                <c:pt idx="7">
                  <c:v>2д. Провести презентацию с награждением команды</c:v>
                </c:pt>
                <c:pt idx="8">
                  <c:v>3а. Прозвонить  20 завучей школ и учителей истории </c:v>
                </c:pt>
                <c:pt idx="9">
                  <c:v>3б. Дать анонсы в соцсети  об аудиогиде </c:v>
                </c:pt>
                <c:pt idx="10">
                  <c:v>3в. Пригласить на демопрогулки несколько семей и классов, собрать отзывы. </c:v>
                </c:pt>
                <c:pt idx="11">
                  <c:v>3г. Написать пресс-релиз для печатных СМИ </c:v>
                </c:pt>
                <c:pt idx="12">
                  <c:v>3д. Сделать сюжет для местного радио </c:v>
                </c:pt>
                <c:pt idx="13">
                  <c:v>3е. Провести онлайн - викторину </c:v>
                </c:pt>
                <c:pt idx="14">
                  <c:v>3ж. Провести дополнительную рассылку по родителям школьников на 200 человек.</c:v>
                </c:pt>
                <c:pt idx="15">
                  <c:v>4а. Провести Круглый стол</c:v>
                </c:pt>
                <c:pt idx="16">
                  <c:v>4б. Формировать из новых историй другие  подкасты </c:v>
                </c:pt>
                <c:pt idx="17">
                  <c:v>4в. Раз в неделю выходить на радио с новыми аудиоисториями горожан </c:v>
                </c:pt>
                <c:pt idx="18">
                  <c:v>4г. провести школьный конкурс на аудиоисторию по зданию города</c:v>
                </c:pt>
                <c:pt idx="19">
                  <c:v>4д. В случае низкой активности горожан записывать новые аудиогиды самим</c:v>
                </c:pt>
                <c:pt idx="20">
                  <c:v>4е. Проводить регулярные встречи  раз в месяц </c:v>
                </c:pt>
              </c:strCache>
            </c:strRef>
          </c:cat>
          <c:val>
            <c:numRef>
              <c:f>Лист1!$C$3:$C$23</c:f>
            </c:numRef>
          </c:val>
        </c:ser>
        <c:ser>
          <c:idx val="1"/>
          <c:order val="1"/>
          <c:cat>
            <c:strRef>
              <c:f>Лист1!$B$3:$B$23</c:f>
              <c:strCache>
                <c:ptCount val="21"/>
                <c:pt idx="0">
                  <c:v>1а . Создать список </c:v>
                </c:pt>
                <c:pt idx="1">
                  <c:v>1б. Написать примерный сценарий </c:v>
                </c:pt>
                <c:pt idx="2">
                  <c:v>1в. Обсудить маршрут </c:v>
                </c:pt>
                <c:pt idx="3">
                  <c:v>2а. Дать анонс в соцсети для поиска дикторов , собрать команду  </c:v>
                </c:pt>
                <c:pt idx="4">
                  <c:v>2б. Раздать текст дикторам, провести инструктаж</c:v>
                </c:pt>
                <c:pt idx="5">
                  <c:v>2в. Собрать аудиофайлы </c:v>
                </c:pt>
                <c:pt idx="6">
                  <c:v>2г. смонтировать заставки и залить на платформу  izi.travel</c:v>
                </c:pt>
                <c:pt idx="7">
                  <c:v>2д. Провести презентацию с награждением команды</c:v>
                </c:pt>
                <c:pt idx="8">
                  <c:v>3а. Прозвонить  20 завучей школ и учителей истории </c:v>
                </c:pt>
                <c:pt idx="9">
                  <c:v>3б. Дать анонсы в соцсети  об аудиогиде </c:v>
                </c:pt>
                <c:pt idx="10">
                  <c:v>3в. Пригласить на демопрогулки несколько семей и классов, собрать отзывы. </c:v>
                </c:pt>
                <c:pt idx="11">
                  <c:v>3г. Написать пресс-релиз для печатных СМИ </c:v>
                </c:pt>
                <c:pt idx="12">
                  <c:v>3д. Сделать сюжет для местного радио </c:v>
                </c:pt>
                <c:pt idx="13">
                  <c:v>3е. Провести онлайн - викторину </c:v>
                </c:pt>
                <c:pt idx="14">
                  <c:v>3ж. Провести дополнительную рассылку по родителям школьников на 200 человек.</c:v>
                </c:pt>
                <c:pt idx="15">
                  <c:v>4а. Провести Круглый стол</c:v>
                </c:pt>
                <c:pt idx="16">
                  <c:v>4б. Формировать из новых историй другие  подкасты </c:v>
                </c:pt>
                <c:pt idx="17">
                  <c:v>4в. Раз в неделю выходить на радио с новыми аудиоисториями горожан </c:v>
                </c:pt>
                <c:pt idx="18">
                  <c:v>4г. провести школьный конкурс на аудиоисторию по зданию города</c:v>
                </c:pt>
                <c:pt idx="19">
                  <c:v>4д. В случае низкой активности горожан записывать новые аудиогиды самим</c:v>
                </c:pt>
                <c:pt idx="20">
                  <c:v>4е. Проводить регулярные встречи  раз в месяц </c:v>
                </c:pt>
              </c:strCache>
            </c:strRef>
          </c:cat>
          <c:val>
            <c:numRef>
              <c:f>Лист1!$D$3:$D$23</c:f>
            </c:numRef>
          </c:val>
        </c:ser>
        <c:ser>
          <c:idx val="2"/>
          <c:order val="2"/>
          <c:cat>
            <c:strRef>
              <c:f>Лист1!$B$3:$B$23</c:f>
              <c:strCache>
                <c:ptCount val="21"/>
                <c:pt idx="0">
                  <c:v>1а . Создать список </c:v>
                </c:pt>
                <c:pt idx="1">
                  <c:v>1б. Написать примерный сценарий </c:v>
                </c:pt>
                <c:pt idx="2">
                  <c:v>1в. Обсудить маршрут </c:v>
                </c:pt>
                <c:pt idx="3">
                  <c:v>2а. Дать анонс в соцсети для поиска дикторов , собрать команду  </c:v>
                </c:pt>
                <c:pt idx="4">
                  <c:v>2б. Раздать текст дикторам, провести инструктаж</c:v>
                </c:pt>
                <c:pt idx="5">
                  <c:v>2в. Собрать аудиофайлы </c:v>
                </c:pt>
                <c:pt idx="6">
                  <c:v>2г. смонтировать заставки и залить на платформу  izi.travel</c:v>
                </c:pt>
                <c:pt idx="7">
                  <c:v>2д. Провести презентацию с награждением команды</c:v>
                </c:pt>
                <c:pt idx="8">
                  <c:v>3а. Прозвонить  20 завучей школ и учителей истории </c:v>
                </c:pt>
                <c:pt idx="9">
                  <c:v>3б. Дать анонсы в соцсети  об аудиогиде </c:v>
                </c:pt>
                <c:pt idx="10">
                  <c:v>3в. Пригласить на демопрогулки несколько семей и классов, собрать отзывы. </c:v>
                </c:pt>
                <c:pt idx="11">
                  <c:v>3г. Написать пресс-релиз для печатных СМИ </c:v>
                </c:pt>
                <c:pt idx="12">
                  <c:v>3д. Сделать сюжет для местного радио </c:v>
                </c:pt>
                <c:pt idx="13">
                  <c:v>3е. Провести онлайн - викторину </c:v>
                </c:pt>
                <c:pt idx="14">
                  <c:v>3ж. Провести дополнительную рассылку по родителям школьников на 200 человек.</c:v>
                </c:pt>
                <c:pt idx="15">
                  <c:v>4а. Провести Круглый стол</c:v>
                </c:pt>
                <c:pt idx="16">
                  <c:v>4б. Формировать из новых историй другие  подкасты </c:v>
                </c:pt>
                <c:pt idx="17">
                  <c:v>4в. Раз в неделю выходить на радио с новыми аудиоисториями горожан </c:v>
                </c:pt>
                <c:pt idx="18">
                  <c:v>4г. провести школьный конкурс на аудиоисторию по зданию города</c:v>
                </c:pt>
                <c:pt idx="19">
                  <c:v>4д. В случае низкой активности горожан записывать новые аудиогиды самим</c:v>
                </c:pt>
                <c:pt idx="20">
                  <c:v>4е. Проводить регулярные встречи  раз в месяц </c:v>
                </c:pt>
              </c:strCache>
            </c:strRef>
          </c:cat>
          <c:val>
            <c:numRef>
              <c:f>Лист1!$E$3:$E$23</c:f>
            </c:numRef>
          </c:val>
        </c:ser>
        <c:ser>
          <c:idx val="3"/>
          <c:order val="3"/>
          <c:spPr>
            <a:noFill/>
          </c:spPr>
          <c:cat>
            <c:strRef>
              <c:f>Лист1!$B$3:$B$23</c:f>
              <c:strCache>
                <c:ptCount val="21"/>
                <c:pt idx="0">
                  <c:v>1а . Создать список </c:v>
                </c:pt>
                <c:pt idx="1">
                  <c:v>1б. Написать примерный сценарий </c:v>
                </c:pt>
                <c:pt idx="2">
                  <c:v>1в. Обсудить маршрут </c:v>
                </c:pt>
                <c:pt idx="3">
                  <c:v>2а. Дать анонс в соцсети для поиска дикторов , собрать команду  </c:v>
                </c:pt>
                <c:pt idx="4">
                  <c:v>2б. Раздать текст дикторам, провести инструктаж</c:v>
                </c:pt>
                <c:pt idx="5">
                  <c:v>2в. Собрать аудиофайлы </c:v>
                </c:pt>
                <c:pt idx="6">
                  <c:v>2г. смонтировать заставки и залить на платформу  izi.travel</c:v>
                </c:pt>
                <c:pt idx="7">
                  <c:v>2д. Провести презентацию с награждением команды</c:v>
                </c:pt>
                <c:pt idx="8">
                  <c:v>3а. Прозвонить  20 завучей школ и учителей истории </c:v>
                </c:pt>
                <c:pt idx="9">
                  <c:v>3б. Дать анонсы в соцсети  об аудиогиде </c:v>
                </c:pt>
                <c:pt idx="10">
                  <c:v>3в. Пригласить на демопрогулки несколько семей и классов, собрать отзывы. </c:v>
                </c:pt>
                <c:pt idx="11">
                  <c:v>3г. Написать пресс-релиз для печатных СМИ </c:v>
                </c:pt>
                <c:pt idx="12">
                  <c:v>3д. Сделать сюжет для местного радио </c:v>
                </c:pt>
                <c:pt idx="13">
                  <c:v>3е. Провести онлайн - викторину </c:v>
                </c:pt>
                <c:pt idx="14">
                  <c:v>3ж. Провести дополнительную рассылку по родителям школьников на 200 человек.</c:v>
                </c:pt>
                <c:pt idx="15">
                  <c:v>4а. Провести Круглый стол</c:v>
                </c:pt>
                <c:pt idx="16">
                  <c:v>4б. Формировать из новых историй другие  подкасты </c:v>
                </c:pt>
                <c:pt idx="17">
                  <c:v>4в. Раз в неделю выходить на радио с новыми аудиоисториями горожан </c:v>
                </c:pt>
                <c:pt idx="18">
                  <c:v>4г. провести школьный конкурс на аудиоисторию по зданию города</c:v>
                </c:pt>
                <c:pt idx="19">
                  <c:v>4д. В случае низкой активности горожан записывать новые аудиогиды самим</c:v>
                </c:pt>
                <c:pt idx="20">
                  <c:v>4е. Проводить регулярные встречи  раз в месяц </c:v>
                </c:pt>
              </c:strCache>
            </c:strRef>
          </c:cat>
          <c:val>
            <c:numRef>
              <c:f>Лист1!$F$3:$F$23</c:f>
              <c:numCache>
                <c:formatCode>dd/mm/yyyy</c:formatCode>
                <c:ptCount val="21"/>
                <c:pt idx="0">
                  <c:v>43952</c:v>
                </c:pt>
                <c:pt idx="1">
                  <c:v>43971</c:v>
                </c:pt>
                <c:pt idx="2">
                  <c:v>43971</c:v>
                </c:pt>
                <c:pt idx="3">
                  <c:v>43956</c:v>
                </c:pt>
                <c:pt idx="4">
                  <c:v>44013</c:v>
                </c:pt>
                <c:pt idx="5">
                  <c:v>44022</c:v>
                </c:pt>
                <c:pt idx="6">
                  <c:v>44027</c:v>
                </c:pt>
                <c:pt idx="7">
                  <c:v>44081</c:v>
                </c:pt>
                <c:pt idx="8">
                  <c:v>44063</c:v>
                </c:pt>
                <c:pt idx="9">
                  <c:v>44075</c:v>
                </c:pt>
                <c:pt idx="10">
                  <c:v>44084</c:v>
                </c:pt>
                <c:pt idx="11">
                  <c:v>44084</c:v>
                </c:pt>
                <c:pt idx="12">
                  <c:v>44079</c:v>
                </c:pt>
                <c:pt idx="13">
                  <c:v>44109</c:v>
                </c:pt>
                <c:pt idx="14">
                  <c:v>44116</c:v>
                </c:pt>
                <c:pt idx="15">
                  <c:v>44094</c:v>
                </c:pt>
                <c:pt idx="16">
                  <c:v>44105</c:v>
                </c:pt>
                <c:pt idx="17">
                  <c:v>44119</c:v>
                </c:pt>
                <c:pt idx="18">
                  <c:v>44136</c:v>
                </c:pt>
                <c:pt idx="19">
                  <c:v>44136</c:v>
                </c:pt>
                <c:pt idx="20">
                  <c:v>44114</c:v>
                </c:pt>
              </c:numCache>
            </c:numRef>
          </c:val>
        </c:ser>
        <c:ser>
          <c:idx val="4"/>
          <c:order val="4"/>
          <c:cat>
            <c:strRef>
              <c:f>Лист1!$B$3:$B$23</c:f>
              <c:strCache>
                <c:ptCount val="21"/>
                <c:pt idx="0">
                  <c:v>1а . Создать список </c:v>
                </c:pt>
                <c:pt idx="1">
                  <c:v>1б. Написать примерный сценарий </c:v>
                </c:pt>
                <c:pt idx="2">
                  <c:v>1в. Обсудить маршрут </c:v>
                </c:pt>
                <c:pt idx="3">
                  <c:v>2а. Дать анонс в соцсети для поиска дикторов , собрать команду  </c:v>
                </c:pt>
                <c:pt idx="4">
                  <c:v>2б. Раздать текст дикторам, провести инструктаж</c:v>
                </c:pt>
                <c:pt idx="5">
                  <c:v>2в. Собрать аудиофайлы </c:v>
                </c:pt>
                <c:pt idx="6">
                  <c:v>2г. смонтировать заставки и залить на платформу  izi.travel</c:v>
                </c:pt>
                <c:pt idx="7">
                  <c:v>2д. Провести презентацию с награждением команды</c:v>
                </c:pt>
                <c:pt idx="8">
                  <c:v>3а. Прозвонить  20 завучей школ и учителей истории </c:v>
                </c:pt>
                <c:pt idx="9">
                  <c:v>3б. Дать анонсы в соцсети  об аудиогиде </c:v>
                </c:pt>
                <c:pt idx="10">
                  <c:v>3в. Пригласить на демопрогулки несколько семей и классов, собрать отзывы. </c:v>
                </c:pt>
                <c:pt idx="11">
                  <c:v>3г. Написать пресс-релиз для печатных СМИ </c:v>
                </c:pt>
                <c:pt idx="12">
                  <c:v>3д. Сделать сюжет для местного радио </c:v>
                </c:pt>
                <c:pt idx="13">
                  <c:v>3е. Провести онлайн - викторину </c:v>
                </c:pt>
                <c:pt idx="14">
                  <c:v>3ж. Провести дополнительную рассылку по родителям школьников на 200 человек.</c:v>
                </c:pt>
                <c:pt idx="15">
                  <c:v>4а. Провести Круглый стол</c:v>
                </c:pt>
                <c:pt idx="16">
                  <c:v>4б. Формировать из новых историй другие  подкасты </c:v>
                </c:pt>
                <c:pt idx="17">
                  <c:v>4в. Раз в неделю выходить на радио с новыми аудиоисториями горожан </c:v>
                </c:pt>
                <c:pt idx="18">
                  <c:v>4г. провести школьный конкурс на аудиоисторию по зданию города</c:v>
                </c:pt>
                <c:pt idx="19">
                  <c:v>4д. В случае низкой активности горожан записывать новые аудиогиды самим</c:v>
                </c:pt>
                <c:pt idx="20">
                  <c:v>4е. Проводить регулярные встречи  раз в месяц </c:v>
                </c:pt>
              </c:strCache>
            </c:strRef>
          </c:cat>
          <c:val>
            <c:numRef>
              <c:f>Лист1!$H$3:$H$23</c:f>
              <c:numCache>
                <c:formatCode>General</c:formatCode>
                <c:ptCount val="21"/>
                <c:pt idx="0">
                  <c:v>19</c:v>
                </c:pt>
                <c:pt idx="1">
                  <c:v>31</c:v>
                </c:pt>
                <c:pt idx="2">
                  <c:v>42</c:v>
                </c:pt>
                <c:pt idx="3">
                  <c:v>57</c:v>
                </c:pt>
                <c:pt idx="4">
                  <c:v>7</c:v>
                </c:pt>
                <c:pt idx="5">
                  <c:v>57</c:v>
                </c:pt>
                <c:pt idx="6">
                  <c:v>52</c:v>
                </c:pt>
                <c:pt idx="7">
                  <c:v>3</c:v>
                </c:pt>
                <c:pt idx="8">
                  <c:v>31</c:v>
                </c:pt>
                <c:pt idx="9">
                  <c:v>29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  <c:pt idx="14">
                  <c:v>1</c:v>
                </c:pt>
                <c:pt idx="15">
                  <c:v>10</c:v>
                </c:pt>
                <c:pt idx="16">
                  <c:v>80</c:v>
                </c:pt>
                <c:pt idx="17">
                  <c:v>76</c:v>
                </c:pt>
                <c:pt idx="18">
                  <c:v>24</c:v>
                </c:pt>
                <c:pt idx="19">
                  <c:v>49</c:v>
                </c:pt>
                <c:pt idx="20">
                  <c:v>76</c:v>
                </c:pt>
              </c:numCache>
            </c:numRef>
          </c:val>
        </c:ser>
        <c:overlap val="100"/>
        <c:axId val="36917632"/>
        <c:axId val="36919168"/>
      </c:barChart>
      <c:catAx>
        <c:axId val="36917632"/>
        <c:scaling>
          <c:orientation val="maxMin"/>
        </c:scaling>
        <c:axPos val="l"/>
        <c:tickLblPos val="nextTo"/>
        <c:crossAx val="36919168"/>
        <c:crosses val="autoZero"/>
        <c:auto val="1"/>
        <c:lblAlgn val="ctr"/>
        <c:lblOffset val="100"/>
      </c:catAx>
      <c:valAx>
        <c:axId val="36919168"/>
        <c:scaling>
          <c:orientation val="minMax"/>
          <c:max val="44200"/>
          <c:min val="43952"/>
        </c:scaling>
        <c:axPos val="t"/>
        <c:majorGridlines/>
        <c:numFmt formatCode="[$-419]d\ mmm;@" sourceLinked="0"/>
        <c:minorTickMark val="out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36917632"/>
        <c:crosses val="autoZero"/>
        <c:crossBetween val="between"/>
        <c:majorUnit val="7"/>
        <c:minorUnit val="5"/>
      </c:valAx>
    </c:plotArea>
    <c:plotVisOnly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53340</xdr:rowOff>
    </xdr:from>
    <xdr:to>
      <xdr:col>17</xdr:col>
      <xdr:colOff>190500</xdr:colOff>
      <xdr:row>65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33"/>
  <sheetViews>
    <sheetView tabSelected="1" topLeftCell="A54" workbookViewId="0">
      <selection activeCell="F74" sqref="B68:F74"/>
    </sheetView>
  </sheetViews>
  <sheetFormatPr defaultRowHeight="14.4"/>
  <cols>
    <col min="1" max="1" width="2.77734375" customWidth="1"/>
    <col min="2" max="2" width="69.6640625" style="2" customWidth="1"/>
    <col min="3" max="3" width="13.44140625" hidden="1" customWidth="1"/>
    <col min="4" max="4" width="12.21875" hidden="1" customWidth="1"/>
    <col min="5" max="5" width="15.77734375" hidden="1" customWidth="1"/>
    <col min="6" max="6" width="10.109375" bestFit="1" customWidth="1"/>
    <col min="7" max="7" width="10.109375" style="20" bestFit="1" customWidth="1"/>
    <col min="8" max="8" width="7.109375" customWidth="1"/>
    <col min="9" max="9" width="26.33203125" customWidth="1"/>
    <col min="10" max="10" width="24.88671875" style="1" customWidth="1"/>
    <col min="11" max="11" width="27.44140625" customWidth="1"/>
    <col min="12" max="12" width="9.33203125" customWidth="1"/>
    <col min="13" max="13" width="15.21875" style="1" customWidth="1"/>
    <col min="14" max="14" width="9.44140625" customWidth="1"/>
  </cols>
  <sheetData>
    <row r="1" spans="2:16">
      <c r="C1" t="s">
        <v>1</v>
      </c>
      <c r="D1" t="s">
        <v>2</v>
      </c>
      <c r="E1" t="s">
        <v>3</v>
      </c>
      <c r="F1" s="25" t="s">
        <v>0</v>
      </c>
      <c r="G1" s="25"/>
      <c r="H1" s="25"/>
    </row>
    <row r="2" spans="2:16">
      <c r="F2" s="16" t="s">
        <v>19</v>
      </c>
      <c r="G2" s="21" t="s">
        <v>20</v>
      </c>
      <c r="H2" s="16" t="s">
        <v>21</v>
      </c>
      <c r="I2" s="16" t="s">
        <v>1</v>
      </c>
      <c r="J2" s="2" t="s">
        <v>22</v>
      </c>
      <c r="K2" s="17" t="s">
        <v>53</v>
      </c>
      <c r="L2" s="17" t="s">
        <v>73</v>
      </c>
      <c r="M2" s="28" t="s">
        <v>74</v>
      </c>
      <c r="N2" s="27" t="s">
        <v>108</v>
      </c>
      <c r="O2" s="27" t="s">
        <v>109</v>
      </c>
      <c r="P2" s="27" t="s">
        <v>110</v>
      </c>
    </row>
    <row r="3" spans="2:16" s="3" customFormat="1" ht="72">
      <c r="B3" s="4" t="s">
        <v>54</v>
      </c>
      <c r="C3" s="11"/>
      <c r="D3" s="11"/>
      <c r="E3" s="11"/>
      <c r="F3" s="19">
        <v>43952</v>
      </c>
      <c r="G3" s="18">
        <v>43971</v>
      </c>
      <c r="H3" s="17">
        <f>G3-F3</f>
        <v>19</v>
      </c>
      <c r="I3" s="17" t="s">
        <v>24</v>
      </c>
      <c r="J3" s="26" t="s">
        <v>77</v>
      </c>
      <c r="K3" s="4" t="s">
        <v>79</v>
      </c>
      <c r="L3" s="11">
        <f>500*12*1.33</f>
        <v>7980</v>
      </c>
      <c r="M3" s="4" t="s">
        <v>75</v>
      </c>
      <c r="N3" s="15">
        <f>L3</f>
        <v>7980</v>
      </c>
      <c r="O3" s="11"/>
      <c r="P3" s="11"/>
    </row>
    <row r="4" spans="2:16" s="3" customFormat="1" ht="57.6">
      <c r="B4" s="4" t="s">
        <v>27</v>
      </c>
      <c r="C4" s="11"/>
      <c r="D4" s="11"/>
      <c r="E4" s="11"/>
      <c r="F4" s="19">
        <v>43971</v>
      </c>
      <c r="G4" s="18">
        <v>44002</v>
      </c>
      <c r="H4" s="17">
        <f t="shared" ref="H4:H23" si="0">G4-F4</f>
        <v>31</v>
      </c>
      <c r="I4" s="26" t="s">
        <v>26</v>
      </c>
      <c r="J4" s="26" t="s">
        <v>76</v>
      </c>
      <c r="K4" s="4" t="s">
        <v>55</v>
      </c>
      <c r="L4" s="11">
        <f xml:space="preserve"> 2000*12*1.33</f>
        <v>31920</v>
      </c>
      <c r="M4" s="4" t="s">
        <v>78</v>
      </c>
      <c r="N4" s="15">
        <f t="shared" ref="N4:N22" si="1">L4</f>
        <v>31920</v>
      </c>
      <c r="O4" s="11"/>
      <c r="P4" s="11"/>
    </row>
    <row r="5" spans="2:16" s="3" customFormat="1" ht="43.2">
      <c r="B5" s="4" t="s">
        <v>29</v>
      </c>
      <c r="C5" s="11"/>
      <c r="D5" s="11"/>
      <c r="E5" s="11"/>
      <c r="F5" s="19">
        <v>43971</v>
      </c>
      <c r="G5" s="18">
        <v>44013</v>
      </c>
      <c r="H5" s="17">
        <f t="shared" si="0"/>
        <v>42</v>
      </c>
      <c r="I5" s="17" t="s">
        <v>25</v>
      </c>
      <c r="J5" s="26" t="s">
        <v>45</v>
      </c>
      <c r="K5" s="4" t="s">
        <v>56</v>
      </c>
      <c r="L5" s="11">
        <f>5000*1.33</f>
        <v>6650</v>
      </c>
      <c r="M5" s="4" t="s">
        <v>105</v>
      </c>
      <c r="N5" s="15">
        <f t="shared" si="1"/>
        <v>6650</v>
      </c>
      <c r="O5" s="11"/>
      <c r="P5" s="11"/>
    </row>
    <row r="6" spans="2:16" s="9" customFormat="1" ht="28.8">
      <c r="B6" s="10" t="s">
        <v>4</v>
      </c>
      <c r="C6" s="12"/>
      <c r="D6" s="12"/>
      <c r="E6" s="12"/>
      <c r="F6" s="19">
        <v>43956</v>
      </c>
      <c r="G6" s="18">
        <v>44013</v>
      </c>
      <c r="H6" s="17">
        <f t="shared" si="0"/>
        <v>57</v>
      </c>
      <c r="I6" s="17" t="s">
        <v>28</v>
      </c>
      <c r="J6" s="26" t="s">
        <v>45</v>
      </c>
      <c r="K6" s="10" t="s">
        <v>57</v>
      </c>
      <c r="L6" s="12">
        <v>0</v>
      </c>
      <c r="M6" s="10"/>
      <c r="N6" s="15">
        <f t="shared" si="1"/>
        <v>0</v>
      </c>
      <c r="O6" s="12"/>
      <c r="P6" s="12"/>
    </row>
    <row r="7" spans="2:16" s="9" customFormat="1" ht="57.6">
      <c r="B7" s="10" t="s">
        <v>95</v>
      </c>
      <c r="C7" s="12"/>
      <c r="D7" s="12"/>
      <c r="E7" s="12"/>
      <c r="F7" s="19">
        <v>44013</v>
      </c>
      <c r="G7" s="18">
        <v>44020</v>
      </c>
      <c r="H7" s="17">
        <f t="shared" si="0"/>
        <v>7</v>
      </c>
      <c r="I7" s="17" t="s">
        <v>30</v>
      </c>
      <c r="J7" s="26" t="s">
        <v>23</v>
      </c>
      <c r="K7" s="10" t="s">
        <v>59</v>
      </c>
      <c r="L7" s="12">
        <f>2000*1.33</f>
        <v>2660</v>
      </c>
      <c r="M7" s="10" t="s">
        <v>96</v>
      </c>
      <c r="N7" s="15">
        <f t="shared" si="1"/>
        <v>2660</v>
      </c>
      <c r="O7" s="12"/>
      <c r="P7" s="12"/>
    </row>
    <row r="8" spans="2:16" s="9" customFormat="1" ht="28.8">
      <c r="B8" s="10" t="s">
        <v>5</v>
      </c>
      <c r="C8" s="12"/>
      <c r="D8" s="12"/>
      <c r="E8" s="12"/>
      <c r="F8" s="19">
        <v>44022</v>
      </c>
      <c r="G8" s="18">
        <v>44079</v>
      </c>
      <c r="H8" s="17">
        <f t="shared" si="0"/>
        <v>57</v>
      </c>
      <c r="I8" s="17" t="s">
        <v>81</v>
      </c>
      <c r="J8" s="26" t="s">
        <v>41</v>
      </c>
      <c r="K8" s="10" t="s">
        <v>58</v>
      </c>
      <c r="L8" s="12">
        <f>1000</f>
        <v>1000</v>
      </c>
      <c r="M8" s="10" t="s">
        <v>82</v>
      </c>
      <c r="N8" s="15"/>
      <c r="O8" s="12">
        <v>1000</v>
      </c>
      <c r="P8" s="12"/>
    </row>
    <row r="9" spans="2:16" s="9" customFormat="1" ht="70.2" customHeight="1">
      <c r="B9" s="10" t="s">
        <v>6</v>
      </c>
      <c r="C9" s="12"/>
      <c r="D9" s="12"/>
      <c r="E9" s="12"/>
      <c r="F9" s="19">
        <v>44027</v>
      </c>
      <c r="G9" s="18">
        <v>44079</v>
      </c>
      <c r="H9" s="17">
        <f t="shared" si="0"/>
        <v>52</v>
      </c>
      <c r="I9" s="17" t="s">
        <v>31</v>
      </c>
      <c r="J9" s="26" t="s">
        <v>32</v>
      </c>
      <c r="K9" s="10" t="s">
        <v>60</v>
      </c>
      <c r="L9" s="12">
        <f>(12*1000+3000)*1.33</f>
        <v>19950</v>
      </c>
      <c r="M9" s="10" t="s">
        <v>84</v>
      </c>
      <c r="N9" s="15">
        <f t="shared" si="1"/>
        <v>19950</v>
      </c>
      <c r="O9" s="12"/>
      <c r="P9" s="12"/>
    </row>
    <row r="10" spans="2:16" s="9" customFormat="1" ht="86.4">
      <c r="B10" s="10" t="s">
        <v>85</v>
      </c>
      <c r="C10" s="12"/>
      <c r="D10" s="12"/>
      <c r="E10" s="12"/>
      <c r="F10" s="19">
        <v>44081</v>
      </c>
      <c r="G10" s="18">
        <v>44084</v>
      </c>
      <c r="H10" s="17">
        <f t="shared" si="0"/>
        <v>3</v>
      </c>
      <c r="I10" s="17" t="s">
        <v>80</v>
      </c>
      <c r="J10" s="26" t="s">
        <v>88</v>
      </c>
      <c r="K10" s="10" t="s">
        <v>83</v>
      </c>
      <c r="L10" s="12">
        <f>12*2000+5*3000+30*350</f>
        <v>49500</v>
      </c>
      <c r="M10" s="10" t="s">
        <v>97</v>
      </c>
      <c r="N10" s="15">
        <f>L10-30*350</f>
        <v>39000</v>
      </c>
      <c r="O10" s="12"/>
      <c r="P10" s="12">
        <f>30*350</f>
        <v>10500</v>
      </c>
    </row>
    <row r="11" spans="2:16" s="5" customFormat="1" ht="28.8">
      <c r="B11" s="6" t="s">
        <v>7</v>
      </c>
      <c r="C11" s="13"/>
      <c r="D11" s="13"/>
      <c r="E11" s="13"/>
      <c r="F11" s="19">
        <v>44063</v>
      </c>
      <c r="G11" s="18">
        <v>44094</v>
      </c>
      <c r="H11" s="17">
        <f t="shared" si="0"/>
        <v>31</v>
      </c>
      <c r="I11" s="17" t="s">
        <v>33</v>
      </c>
      <c r="J11" s="26" t="s">
        <v>35</v>
      </c>
      <c r="K11" s="6" t="s">
        <v>72</v>
      </c>
      <c r="L11" s="13">
        <v>0</v>
      </c>
      <c r="M11" s="13"/>
      <c r="N11" s="15">
        <f t="shared" si="1"/>
        <v>0</v>
      </c>
      <c r="O11" s="13"/>
      <c r="P11" s="13"/>
    </row>
    <row r="12" spans="2:16" s="5" customFormat="1" ht="28.8">
      <c r="B12" s="6" t="s">
        <v>8</v>
      </c>
      <c r="C12" s="13"/>
      <c r="D12" s="13"/>
      <c r="E12" s="13"/>
      <c r="F12" s="19">
        <v>44075</v>
      </c>
      <c r="G12" s="18">
        <v>44104</v>
      </c>
      <c r="H12" s="17">
        <f t="shared" si="0"/>
        <v>29</v>
      </c>
      <c r="I12" s="17" t="s">
        <v>36</v>
      </c>
      <c r="J12" s="26" t="s">
        <v>42</v>
      </c>
      <c r="K12" s="6" t="s">
        <v>61</v>
      </c>
      <c r="L12" s="13">
        <f>400*20*1.33</f>
        <v>10640</v>
      </c>
      <c r="M12" s="6" t="s">
        <v>89</v>
      </c>
      <c r="N12" s="15">
        <f t="shared" si="1"/>
        <v>10640</v>
      </c>
      <c r="O12" s="13"/>
      <c r="P12" s="13"/>
    </row>
    <row r="13" spans="2:16" s="5" customFormat="1" ht="43.2">
      <c r="B13" s="6" t="s">
        <v>9</v>
      </c>
      <c r="C13" s="13"/>
      <c r="D13" s="13"/>
      <c r="E13" s="13"/>
      <c r="F13" s="19">
        <v>44084</v>
      </c>
      <c r="G13" s="18">
        <v>44089</v>
      </c>
      <c r="H13" s="17">
        <f>G13-F13</f>
        <v>5</v>
      </c>
      <c r="I13" s="17" t="s">
        <v>37</v>
      </c>
      <c r="J13" s="26" t="s">
        <v>35</v>
      </c>
      <c r="K13" s="6" t="s">
        <v>62</v>
      </c>
      <c r="L13" s="13">
        <f>400*5*1.33</f>
        <v>2660</v>
      </c>
      <c r="M13" s="6" t="s">
        <v>90</v>
      </c>
      <c r="N13" s="15">
        <f t="shared" si="1"/>
        <v>2660</v>
      </c>
      <c r="O13" s="13"/>
      <c r="P13" s="13"/>
    </row>
    <row r="14" spans="2:16" s="5" customFormat="1" ht="28.8">
      <c r="B14" s="6" t="s">
        <v>10</v>
      </c>
      <c r="C14" s="13"/>
      <c r="D14" s="13"/>
      <c r="E14" s="13"/>
      <c r="F14" s="19">
        <v>44084</v>
      </c>
      <c r="G14" s="18">
        <v>44089</v>
      </c>
      <c r="H14" s="17">
        <f t="shared" ref="H14:H18" si="2">G14-F14</f>
        <v>5</v>
      </c>
      <c r="I14" s="17" t="s">
        <v>39</v>
      </c>
      <c r="J14" s="26" t="s">
        <v>35</v>
      </c>
      <c r="K14" s="6" t="s">
        <v>63</v>
      </c>
      <c r="L14" s="13">
        <f>1000*1.33</f>
        <v>1330</v>
      </c>
      <c r="M14" s="6" t="s">
        <v>91</v>
      </c>
      <c r="N14" s="15">
        <f t="shared" si="1"/>
        <v>1330</v>
      </c>
      <c r="O14" s="13"/>
      <c r="P14" s="13"/>
    </row>
    <row r="15" spans="2:16" s="5" customFormat="1" ht="28.8">
      <c r="B15" s="6" t="s">
        <v>11</v>
      </c>
      <c r="C15" s="13"/>
      <c r="D15" s="13"/>
      <c r="E15" s="13"/>
      <c r="F15" s="19">
        <v>44079</v>
      </c>
      <c r="G15" s="18">
        <v>44089</v>
      </c>
      <c r="H15" s="17">
        <f t="shared" si="2"/>
        <v>10</v>
      </c>
      <c r="I15" s="17" t="s">
        <v>40</v>
      </c>
      <c r="J15" s="26" t="s">
        <v>41</v>
      </c>
      <c r="K15" s="6" t="s">
        <v>64</v>
      </c>
      <c r="L15" s="13">
        <v>0</v>
      </c>
      <c r="M15" s="6"/>
      <c r="N15" s="15">
        <f t="shared" si="1"/>
        <v>0</v>
      </c>
      <c r="O15" s="13"/>
      <c r="P15" s="13"/>
    </row>
    <row r="16" spans="2:16" s="5" customFormat="1" ht="28.8">
      <c r="B16" s="6" t="s">
        <v>52</v>
      </c>
      <c r="C16" s="13"/>
      <c r="D16" s="13"/>
      <c r="E16" s="13"/>
      <c r="F16" s="19">
        <v>44109</v>
      </c>
      <c r="G16" s="18">
        <v>44114</v>
      </c>
      <c r="H16" s="17">
        <f t="shared" si="2"/>
        <v>5</v>
      </c>
      <c r="I16" s="17" t="s">
        <v>43</v>
      </c>
      <c r="J16" s="26" t="s">
        <v>38</v>
      </c>
      <c r="K16" s="6" t="s">
        <v>65</v>
      </c>
      <c r="L16" s="13">
        <f>2000+30*100</f>
        <v>5000</v>
      </c>
      <c r="M16" s="6" t="s">
        <v>86</v>
      </c>
      <c r="N16" s="15">
        <f>L16-5000</f>
        <v>0</v>
      </c>
      <c r="O16" s="13">
        <v>5000</v>
      </c>
      <c r="P16" s="13"/>
    </row>
    <row r="17" spans="1:17" s="5" customFormat="1" ht="28.8">
      <c r="B17" s="6" t="s">
        <v>14</v>
      </c>
      <c r="C17" s="13"/>
      <c r="D17" s="13"/>
      <c r="E17" s="13"/>
      <c r="F17" s="19">
        <v>44116</v>
      </c>
      <c r="G17" s="18">
        <v>44117</v>
      </c>
      <c r="H17" s="17">
        <f t="shared" si="2"/>
        <v>1</v>
      </c>
      <c r="I17" s="17" t="s">
        <v>44</v>
      </c>
      <c r="J17" s="26" t="s">
        <v>34</v>
      </c>
      <c r="K17" s="6" t="s">
        <v>66</v>
      </c>
      <c r="L17" s="13">
        <v>0</v>
      </c>
      <c r="M17" s="6"/>
      <c r="N17" s="15">
        <f t="shared" si="1"/>
        <v>0</v>
      </c>
      <c r="O17" s="13"/>
      <c r="P17" s="13"/>
    </row>
    <row r="18" spans="1:17" s="7" customFormat="1" ht="28.8">
      <c r="B18" s="8" t="s">
        <v>15</v>
      </c>
      <c r="C18" s="14"/>
      <c r="D18" s="14"/>
      <c r="E18" s="14"/>
      <c r="F18" s="19">
        <v>44094</v>
      </c>
      <c r="G18" s="18">
        <v>44104</v>
      </c>
      <c r="H18" s="17">
        <f t="shared" si="2"/>
        <v>10</v>
      </c>
      <c r="I18" s="17" t="s">
        <v>87</v>
      </c>
      <c r="J18" s="26" t="s">
        <v>45</v>
      </c>
      <c r="K18" s="8" t="s">
        <v>67</v>
      </c>
      <c r="L18" s="14">
        <v>0</v>
      </c>
      <c r="M18" s="8"/>
      <c r="N18" s="15">
        <f t="shared" si="1"/>
        <v>0</v>
      </c>
      <c r="O18" s="14"/>
      <c r="P18" s="14"/>
    </row>
    <row r="19" spans="1:17" s="7" customFormat="1" ht="57.6">
      <c r="B19" s="8" t="s">
        <v>16</v>
      </c>
      <c r="C19" s="14"/>
      <c r="D19" s="14"/>
      <c r="E19" s="14"/>
      <c r="F19" s="19">
        <v>44105</v>
      </c>
      <c r="G19" s="18">
        <v>44185</v>
      </c>
      <c r="H19" s="17">
        <f t="shared" si="0"/>
        <v>80</v>
      </c>
      <c r="I19" s="17" t="s">
        <v>46</v>
      </c>
      <c r="J19" s="26" t="s">
        <v>32</v>
      </c>
      <c r="K19" s="8" t="s">
        <v>92</v>
      </c>
      <c r="L19" s="14">
        <f>10000*1.33</f>
        <v>13300</v>
      </c>
      <c r="M19" s="8" t="s">
        <v>106</v>
      </c>
      <c r="N19" s="15">
        <f t="shared" si="1"/>
        <v>13300</v>
      </c>
      <c r="O19" s="14"/>
      <c r="P19" s="14"/>
    </row>
    <row r="20" spans="1:17" s="7" customFormat="1" ht="28.8">
      <c r="B20" s="8" t="s">
        <v>12</v>
      </c>
      <c r="C20" s="14"/>
      <c r="D20" s="14"/>
      <c r="E20" s="14"/>
      <c r="F20" s="19">
        <v>44119</v>
      </c>
      <c r="G20" s="18">
        <v>44195</v>
      </c>
      <c r="H20" s="17">
        <f t="shared" si="0"/>
        <v>76</v>
      </c>
      <c r="I20" s="17" t="s">
        <v>31</v>
      </c>
      <c r="J20" s="26" t="s">
        <v>42</v>
      </c>
      <c r="K20" s="8" t="s">
        <v>68</v>
      </c>
      <c r="L20" s="14">
        <v>0</v>
      </c>
      <c r="M20" s="8"/>
      <c r="N20" s="15">
        <f t="shared" si="1"/>
        <v>0</v>
      </c>
      <c r="O20" s="14"/>
      <c r="P20" s="14"/>
    </row>
    <row r="21" spans="1:17" s="7" customFormat="1" ht="28.8">
      <c r="B21" s="8" t="s">
        <v>13</v>
      </c>
      <c r="C21" s="14"/>
      <c r="D21" s="14"/>
      <c r="E21" s="14"/>
      <c r="F21" s="19">
        <v>44136</v>
      </c>
      <c r="G21" s="18">
        <v>44160</v>
      </c>
      <c r="H21" s="17">
        <f t="shared" si="0"/>
        <v>24</v>
      </c>
      <c r="I21" s="17" t="s">
        <v>50</v>
      </c>
      <c r="J21" s="26" t="s">
        <v>49</v>
      </c>
      <c r="K21" s="8" t="s">
        <v>69</v>
      </c>
      <c r="L21" s="14">
        <f>25*100+500</f>
        <v>3000</v>
      </c>
      <c r="M21" s="8" t="s">
        <v>93</v>
      </c>
      <c r="O21" s="11">
        <f>L21</f>
        <v>3000</v>
      </c>
      <c r="P21" s="14"/>
    </row>
    <row r="22" spans="1:17" s="7" customFormat="1" ht="43.2">
      <c r="B22" s="8" t="s">
        <v>18</v>
      </c>
      <c r="C22" s="14"/>
      <c r="D22" s="14"/>
      <c r="E22" s="14"/>
      <c r="F22" s="19">
        <v>44136</v>
      </c>
      <c r="G22" s="18">
        <v>44185</v>
      </c>
      <c r="H22" s="17">
        <f t="shared" si="0"/>
        <v>49</v>
      </c>
      <c r="I22" s="17" t="s">
        <v>48</v>
      </c>
      <c r="J22" s="26" t="s">
        <v>47</v>
      </c>
      <c r="K22" s="8" t="s">
        <v>70</v>
      </c>
      <c r="L22" s="14">
        <f>2000*2*1.33</f>
        <v>5320</v>
      </c>
      <c r="M22" s="8" t="s">
        <v>94</v>
      </c>
      <c r="N22" s="15">
        <f t="shared" si="1"/>
        <v>5320</v>
      </c>
      <c r="O22" s="14"/>
      <c r="P22" s="14"/>
    </row>
    <row r="23" spans="1:17" s="7" customFormat="1" ht="43.2">
      <c r="B23" s="22" t="s">
        <v>17</v>
      </c>
      <c r="C23" s="14"/>
      <c r="D23" s="14"/>
      <c r="E23" s="14"/>
      <c r="F23" s="19">
        <v>44114</v>
      </c>
      <c r="G23" s="18">
        <v>44190</v>
      </c>
      <c r="H23" s="17">
        <f t="shared" si="0"/>
        <v>76</v>
      </c>
      <c r="I23" s="17" t="s">
        <v>51</v>
      </c>
      <c r="J23" s="26" t="s">
        <v>47</v>
      </c>
      <c r="K23" s="8" t="s">
        <v>71</v>
      </c>
      <c r="L23" s="14">
        <f>60*350</f>
        <v>21000</v>
      </c>
      <c r="M23" s="8" t="s">
        <v>107</v>
      </c>
      <c r="O23" s="14"/>
      <c r="P23" s="11">
        <f>L23</f>
        <v>21000</v>
      </c>
    </row>
    <row r="24" spans="1:17">
      <c r="A24" s="23"/>
      <c r="B24" s="24"/>
      <c r="L24">
        <f>SUM(L3:L23)</f>
        <v>181910</v>
      </c>
      <c r="M24">
        <f t="shared" ref="M24:P24" si="3">SUM(M3:M23)</f>
        <v>0</v>
      </c>
      <c r="N24">
        <f t="shared" si="3"/>
        <v>141410</v>
      </c>
      <c r="O24">
        <f t="shared" si="3"/>
        <v>9000</v>
      </c>
      <c r="P24">
        <f t="shared" si="3"/>
        <v>31500</v>
      </c>
      <c r="Q24">
        <f>SUM(N24:P24)</f>
        <v>181910</v>
      </c>
    </row>
    <row r="25" spans="1:17">
      <c r="A25" s="23"/>
      <c r="B25" s="24"/>
    </row>
    <row r="26" spans="1:17">
      <c r="A26" s="23"/>
      <c r="B26" s="24"/>
    </row>
    <row r="27" spans="1:17">
      <c r="A27" s="23"/>
      <c r="B27" s="24"/>
    </row>
    <row r="28" spans="1:17">
      <c r="A28" s="23"/>
      <c r="B28" s="24"/>
    </row>
    <row r="29" spans="1:17">
      <c r="A29" s="23"/>
      <c r="B29" s="24"/>
    </row>
    <row r="30" spans="1:17">
      <c r="A30" s="23"/>
      <c r="B30" s="24"/>
    </row>
    <row r="31" spans="1:17">
      <c r="A31" s="23"/>
      <c r="B31" s="24"/>
    </row>
    <row r="32" spans="1:17">
      <c r="A32" s="23"/>
      <c r="B32" s="24"/>
    </row>
    <row r="33" spans="1:2">
      <c r="A33" s="23"/>
      <c r="B33" s="24"/>
    </row>
    <row r="34" spans="1:2">
      <c r="A34" s="23"/>
      <c r="B34" s="24"/>
    </row>
    <row r="35" spans="1:2">
      <c r="A35" s="23"/>
      <c r="B35" s="24"/>
    </row>
    <row r="36" spans="1:2">
      <c r="A36" s="23"/>
      <c r="B36" s="24"/>
    </row>
    <row r="37" spans="1:2">
      <c r="A37" s="23"/>
      <c r="B37" s="24"/>
    </row>
    <row r="38" spans="1:2">
      <c r="A38" s="23"/>
      <c r="B38" s="24"/>
    </row>
    <row r="39" spans="1:2">
      <c r="A39" s="23"/>
      <c r="B39" s="24"/>
    </row>
    <row r="40" spans="1:2">
      <c r="A40" s="23"/>
      <c r="B40" s="24"/>
    </row>
    <row r="41" spans="1:2">
      <c r="A41" s="23"/>
      <c r="B41" s="24"/>
    </row>
    <row r="42" spans="1:2">
      <c r="A42" s="23"/>
      <c r="B42" s="24"/>
    </row>
    <row r="43" spans="1:2">
      <c r="A43" s="23"/>
      <c r="B43" s="24"/>
    </row>
    <row r="44" spans="1:2">
      <c r="A44" s="23"/>
      <c r="B44" s="24"/>
    </row>
    <row r="45" spans="1:2">
      <c r="A45" s="23"/>
      <c r="B45" s="24"/>
    </row>
    <row r="46" spans="1:2">
      <c r="A46" s="23"/>
      <c r="B46" s="24"/>
    </row>
    <row r="47" spans="1:2">
      <c r="A47" s="23"/>
      <c r="B47" s="24"/>
    </row>
    <row r="48" spans="1:2">
      <c r="A48" s="23"/>
      <c r="B48" s="24"/>
    </row>
    <row r="49" spans="1:2">
      <c r="A49" s="23"/>
      <c r="B49" s="24"/>
    </row>
    <row r="50" spans="1:2">
      <c r="A50" s="23"/>
      <c r="B50" s="24"/>
    </row>
    <row r="51" spans="1:2">
      <c r="A51" s="23"/>
      <c r="B51" s="24"/>
    </row>
    <row r="52" spans="1:2">
      <c r="A52" s="23"/>
      <c r="B52" s="24"/>
    </row>
    <row r="53" spans="1:2">
      <c r="A53" s="23"/>
      <c r="B53" s="24"/>
    </row>
    <row r="54" spans="1:2">
      <c r="A54" s="23"/>
      <c r="B54" s="24"/>
    </row>
    <row r="55" spans="1:2">
      <c r="A55" s="23"/>
      <c r="B55" s="24"/>
    </row>
    <row r="56" spans="1:2">
      <c r="A56" s="23"/>
      <c r="B56" s="24"/>
    </row>
    <row r="57" spans="1:2">
      <c r="A57" s="23"/>
      <c r="B57" s="24"/>
    </row>
    <row r="58" spans="1:2">
      <c r="A58" s="23"/>
      <c r="B58" s="24"/>
    </row>
    <row r="59" spans="1:2">
      <c r="A59" s="23"/>
      <c r="B59" s="24"/>
    </row>
    <row r="60" spans="1:2">
      <c r="A60" s="23"/>
      <c r="B60" s="24"/>
    </row>
    <row r="61" spans="1:2">
      <c r="A61" s="23"/>
      <c r="B61" s="24"/>
    </row>
    <row r="62" spans="1:2">
      <c r="A62" s="23"/>
      <c r="B62" s="24"/>
    </row>
    <row r="63" spans="1:2">
      <c r="A63" s="23"/>
      <c r="B63" s="24"/>
    </row>
    <row r="64" spans="1:2">
      <c r="A64" s="23"/>
      <c r="B64" s="24"/>
    </row>
    <row r="65" spans="1:6">
      <c r="A65" s="23"/>
      <c r="B65" s="24"/>
    </row>
    <row r="66" spans="1:6">
      <c r="A66" s="23"/>
      <c r="B66" s="29" t="s">
        <v>100</v>
      </c>
    </row>
    <row r="67" spans="1:6">
      <c r="A67" s="23"/>
      <c r="B67" s="24"/>
    </row>
    <row r="68" spans="1:6">
      <c r="A68" s="23"/>
      <c r="B68" s="16" t="s">
        <v>104</v>
      </c>
      <c r="C68" s="16"/>
      <c r="D68" s="16"/>
      <c r="E68" s="16"/>
      <c r="F68" s="16">
        <f>L8</f>
        <v>1000</v>
      </c>
    </row>
    <row r="69" spans="1:6">
      <c r="A69" s="23"/>
      <c r="B69" s="16" t="s">
        <v>103</v>
      </c>
      <c r="C69" s="16"/>
      <c r="D69" s="16"/>
      <c r="E69" s="16"/>
      <c r="F69" s="16">
        <f>N3+N4+N5+N7+N9+N19+N22</f>
        <v>87780</v>
      </c>
    </row>
    <row r="70" spans="1:6">
      <c r="A70" s="23"/>
      <c r="B70" s="16" t="s">
        <v>101</v>
      </c>
      <c r="C70" s="16"/>
      <c r="D70" s="16"/>
      <c r="E70" s="16"/>
      <c r="F70" s="16">
        <f>N12+N13+N14</f>
        <v>14630</v>
      </c>
    </row>
    <row r="71" spans="1:6">
      <c r="A71" s="23"/>
      <c r="B71" s="16" t="s">
        <v>102</v>
      </c>
      <c r="C71" s="16"/>
      <c r="D71" s="16"/>
      <c r="E71" s="16"/>
      <c r="F71" s="16">
        <f>P23+P10</f>
        <v>31500</v>
      </c>
    </row>
    <row r="72" spans="1:6">
      <c r="A72" s="23"/>
      <c r="B72" s="16" t="s">
        <v>98</v>
      </c>
      <c r="C72" s="16"/>
      <c r="D72" s="16"/>
      <c r="E72" s="16"/>
      <c r="F72" s="16">
        <f>O16+O21</f>
        <v>8000</v>
      </c>
    </row>
    <row r="73" spans="1:6">
      <c r="A73" s="23"/>
      <c r="B73" s="16" t="s">
        <v>99</v>
      </c>
      <c r="C73" s="16"/>
      <c r="D73" s="16"/>
      <c r="E73" s="16"/>
      <c r="F73" s="16">
        <f>N10</f>
        <v>39000</v>
      </c>
    </row>
    <row r="74" spans="1:6">
      <c r="A74" s="23"/>
      <c r="B74" s="2" t="s">
        <v>111</v>
      </c>
      <c r="C74" s="16"/>
      <c r="D74" s="16"/>
      <c r="E74" s="16"/>
      <c r="F74" s="16">
        <f>SUM(F68:F73)</f>
        <v>181910</v>
      </c>
    </row>
    <row r="75" spans="1:6">
      <c r="A75" s="23"/>
      <c r="B75" s="24"/>
    </row>
    <row r="76" spans="1:6">
      <c r="A76" s="23"/>
      <c r="B76" s="24"/>
    </row>
    <row r="77" spans="1:6">
      <c r="A77" s="23"/>
      <c r="B77" s="24"/>
    </row>
    <row r="78" spans="1:6">
      <c r="A78" s="23"/>
      <c r="B78" s="24"/>
    </row>
    <row r="79" spans="1:6">
      <c r="A79" s="23"/>
      <c r="B79" s="24"/>
    </row>
    <row r="80" spans="1:6">
      <c r="A80" s="23"/>
      <c r="B80" s="24"/>
    </row>
    <row r="81" spans="1:2">
      <c r="A81" s="23"/>
      <c r="B81" s="24"/>
    </row>
    <row r="82" spans="1:2">
      <c r="A82" s="23"/>
      <c r="B82" s="24"/>
    </row>
    <row r="83" spans="1:2">
      <c r="A83" s="23"/>
      <c r="B83" s="24"/>
    </row>
    <row r="84" spans="1:2">
      <c r="A84" s="23"/>
      <c r="B84" s="24"/>
    </row>
    <row r="85" spans="1:2">
      <c r="A85" s="23"/>
      <c r="B85" s="24"/>
    </row>
    <row r="86" spans="1:2">
      <c r="A86" s="23"/>
      <c r="B86" s="24"/>
    </row>
    <row r="87" spans="1:2">
      <c r="A87" s="23"/>
      <c r="B87" s="24"/>
    </row>
    <row r="88" spans="1:2">
      <c r="A88" s="23"/>
      <c r="B88" s="24"/>
    </row>
    <row r="89" spans="1:2">
      <c r="A89" s="23"/>
      <c r="B89" s="24"/>
    </row>
    <row r="90" spans="1:2">
      <c r="A90" s="23"/>
      <c r="B90" s="24"/>
    </row>
    <row r="91" spans="1:2">
      <c r="A91" s="23"/>
      <c r="B91" s="24"/>
    </row>
    <row r="92" spans="1:2">
      <c r="A92" s="23"/>
      <c r="B92" s="24"/>
    </row>
    <row r="93" spans="1:2">
      <c r="A93" s="23"/>
      <c r="B93" s="24"/>
    </row>
    <row r="94" spans="1:2">
      <c r="A94" s="23"/>
      <c r="B94" s="24"/>
    </row>
    <row r="95" spans="1:2">
      <c r="A95" s="23"/>
      <c r="B95" s="24"/>
    </row>
    <row r="96" spans="1:2">
      <c r="A96" s="23"/>
      <c r="B96" s="24"/>
    </row>
    <row r="97" spans="1:2">
      <c r="A97" s="23"/>
      <c r="B97" s="24"/>
    </row>
    <row r="98" spans="1:2">
      <c r="A98" s="23"/>
      <c r="B98" s="24"/>
    </row>
    <row r="99" spans="1:2">
      <c r="A99" s="23"/>
      <c r="B99" s="24"/>
    </row>
    <row r="100" spans="1:2">
      <c r="A100" s="23"/>
      <c r="B100" s="24"/>
    </row>
    <row r="101" spans="1:2">
      <c r="A101" s="23"/>
      <c r="B101" s="24"/>
    </row>
    <row r="102" spans="1:2">
      <c r="A102" s="23"/>
      <c r="B102" s="24"/>
    </row>
    <row r="103" spans="1:2">
      <c r="A103" s="23"/>
      <c r="B103" s="24"/>
    </row>
    <row r="104" spans="1:2">
      <c r="A104" s="23"/>
      <c r="B104" s="24"/>
    </row>
    <row r="105" spans="1:2">
      <c r="A105" s="23"/>
      <c r="B105" s="24"/>
    </row>
    <row r="106" spans="1:2">
      <c r="A106" s="23"/>
      <c r="B106" s="24"/>
    </row>
    <row r="107" spans="1:2">
      <c r="A107" s="23"/>
      <c r="B107" s="24"/>
    </row>
    <row r="108" spans="1:2">
      <c r="A108" s="23"/>
      <c r="B108" s="24"/>
    </row>
    <row r="109" spans="1:2">
      <c r="A109" s="23"/>
      <c r="B109" s="24"/>
    </row>
    <row r="110" spans="1:2">
      <c r="A110" s="23"/>
      <c r="B110" s="24"/>
    </row>
    <row r="111" spans="1:2">
      <c r="A111" s="23"/>
      <c r="B111" s="24"/>
    </row>
    <row r="112" spans="1:2">
      <c r="A112" s="23"/>
      <c r="B112" s="24"/>
    </row>
    <row r="113" spans="1:2">
      <c r="A113" s="23"/>
      <c r="B113" s="24"/>
    </row>
    <row r="114" spans="1:2">
      <c r="A114" s="23"/>
      <c r="B114" s="24"/>
    </row>
    <row r="115" spans="1:2">
      <c r="A115" s="23"/>
      <c r="B115" s="24"/>
    </row>
    <row r="116" spans="1:2">
      <c r="A116" s="23"/>
      <c r="B116" s="24"/>
    </row>
    <row r="117" spans="1:2">
      <c r="A117" s="23"/>
      <c r="B117" s="24"/>
    </row>
    <row r="118" spans="1:2">
      <c r="A118" s="23"/>
      <c r="B118" s="24"/>
    </row>
    <row r="119" spans="1:2">
      <c r="A119" s="23"/>
      <c r="B119" s="24"/>
    </row>
    <row r="120" spans="1:2">
      <c r="A120" s="23"/>
      <c r="B120" s="24"/>
    </row>
    <row r="121" spans="1:2">
      <c r="A121" s="23"/>
      <c r="B121" s="24"/>
    </row>
    <row r="122" spans="1:2">
      <c r="A122" s="23"/>
      <c r="B122" s="24"/>
    </row>
    <row r="123" spans="1:2">
      <c r="A123" s="23"/>
      <c r="B123" s="24"/>
    </row>
    <row r="124" spans="1:2">
      <c r="A124" s="23"/>
      <c r="B124" s="24"/>
    </row>
    <row r="125" spans="1:2">
      <c r="A125" s="23"/>
      <c r="B125" s="24"/>
    </row>
    <row r="126" spans="1:2">
      <c r="A126" s="23"/>
      <c r="B126" s="24"/>
    </row>
    <row r="127" spans="1:2">
      <c r="A127" s="23"/>
      <c r="B127" s="24"/>
    </row>
    <row r="128" spans="1:2">
      <c r="A128" s="23"/>
      <c r="B128" s="24"/>
    </row>
    <row r="129" spans="1:2">
      <c r="A129" s="23"/>
      <c r="B129" s="24"/>
    </row>
    <row r="130" spans="1:2">
      <c r="A130" s="23"/>
      <c r="B130" s="24"/>
    </row>
    <row r="131" spans="1:2">
      <c r="A131" s="23"/>
      <c r="B131" s="24"/>
    </row>
    <row r="132" spans="1:2">
      <c r="A132" s="23"/>
      <c r="B132" s="24"/>
    </row>
    <row r="133" spans="1:2">
      <c r="A133" s="23"/>
      <c r="B133" s="24"/>
    </row>
    <row r="134" spans="1:2">
      <c r="A134" s="23"/>
      <c r="B134" s="24"/>
    </row>
    <row r="135" spans="1:2">
      <c r="A135" s="23"/>
      <c r="B135" s="24"/>
    </row>
    <row r="136" spans="1:2">
      <c r="A136" s="23"/>
      <c r="B136" s="24"/>
    </row>
    <row r="137" spans="1:2">
      <c r="A137" s="23"/>
      <c r="B137" s="24"/>
    </row>
    <row r="138" spans="1:2">
      <c r="A138" s="23"/>
      <c r="B138" s="24"/>
    </row>
    <row r="139" spans="1:2">
      <c r="A139" s="23"/>
      <c r="B139" s="24"/>
    </row>
    <row r="140" spans="1:2">
      <c r="A140" s="23"/>
      <c r="B140" s="24"/>
    </row>
    <row r="141" spans="1:2">
      <c r="A141" s="23"/>
      <c r="B141" s="24"/>
    </row>
    <row r="142" spans="1:2">
      <c r="A142" s="23"/>
      <c r="B142" s="24"/>
    </row>
    <row r="143" spans="1:2">
      <c r="A143" s="23"/>
      <c r="B143" s="24"/>
    </row>
    <row r="144" spans="1:2">
      <c r="A144" s="23"/>
      <c r="B144" s="24"/>
    </row>
    <row r="145" spans="1:2">
      <c r="A145" s="23"/>
      <c r="B145" s="24"/>
    </row>
    <row r="146" spans="1:2">
      <c r="A146" s="23"/>
      <c r="B146" s="24"/>
    </row>
    <row r="147" spans="1:2">
      <c r="A147" s="23"/>
      <c r="B147" s="24"/>
    </row>
    <row r="148" spans="1:2">
      <c r="A148" s="23"/>
      <c r="B148" s="24"/>
    </row>
    <row r="149" spans="1:2">
      <c r="A149" s="23"/>
      <c r="B149" s="24"/>
    </row>
    <row r="150" spans="1:2">
      <c r="A150" s="23"/>
      <c r="B150" s="24"/>
    </row>
    <row r="151" spans="1:2">
      <c r="A151" s="23"/>
      <c r="B151" s="24"/>
    </row>
    <row r="152" spans="1:2">
      <c r="A152" s="23"/>
      <c r="B152" s="24"/>
    </row>
    <row r="153" spans="1:2">
      <c r="A153" s="23"/>
      <c r="B153" s="24"/>
    </row>
    <row r="154" spans="1:2">
      <c r="A154" s="23"/>
      <c r="B154" s="24"/>
    </row>
    <row r="155" spans="1:2">
      <c r="A155" s="23"/>
      <c r="B155" s="24"/>
    </row>
    <row r="156" spans="1:2">
      <c r="A156" s="23"/>
      <c r="B156" s="24"/>
    </row>
    <row r="157" spans="1:2">
      <c r="A157" s="23"/>
      <c r="B157" s="24"/>
    </row>
    <row r="158" spans="1:2">
      <c r="A158" s="23"/>
      <c r="B158" s="24"/>
    </row>
    <row r="159" spans="1:2">
      <c r="A159" s="23"/>
      <c r="B159" s="24"/>
    </row>
    <row r="160" spans="1:2">
      <c r="A160" s="23"/>
      <c r="B160" s="24"/>
    </row>
    <row r="161" spans="1:2">
      <c r="A161" s="23"/>
      <c r="B161" s="24"/>
    </row>
    <row r="162" spans="1:2">
      <c r="A162" s="23"/>
      <c r="B162" s="24"/>
    </row>
    <row r="163" spans="1:2">
      <c r="A163" s="23"/>
      <c r="B163" s="24"/>
    </row>
    <row r="164" spans="1:2">
      <c r="A164" s="23"/>
      <c r="B164" s="24"/>
    </row>
    <row r="165" spans="1:2">
      <c r="A165" s="23"/>
      <c r="B165" s="24"/>
    </row>
    <row r="166" spans="1:2">
      <c r="A166" s="23"/>
      <c r="B166" s="24"/>
    </row>
    <row r="167" spans="1:2">
      <c r="A167" s="23"/>
      <c r="B167" s="24"/>
    </row>
    <row r="168" spans="1:2">
      <c r="A168" s="23"/>
      <c r="B168" s="24"/>
    </row>
    <row r="169" spans="1:2">
      <c r="A169" s="23"/>
      <c r="B169" s="24"/>
    </row>
    <row r="170" spans="1:2">
      <c r="A170" s="23"/>
      <c r="B170" s="24"/>
    </row>
    <row r="171" spans="1:2">
      <c r="A171" s="23"/>
      <c r="B171" s="24"/>
    </row>
    <row r="172" spans="1:2">
      <c r="A172" s="23"/>
      <c r="B172" s="24"/>
    </row>
    <row r="173" spans="1:2">
      <c r="A173" s="23"/>
      <c r="B173" s="24"/>
    </row>
    <row r="174" spans="1:2">
      <c r="A174" s="23"/>
      <c r="B174" s="24"/>
    </row>
    <row r="175" spans="1:2">
      <c r="A175" s="23"/>
      <c r="B175" s="24"/>
    </row>
    <row r="176" spans="1:2">
      <c r="A176" s="23"/>
      <c r="B176" s="24"/>
    </row>
    <row r="177" spans="1:2">
      <c r="A177" s="23"/>
      <c r="B177" s="24"/>
    </row>
    <row r="178" spans="1:2">
      <c r="A178" s="23"/>
      <c r="B178" s="24"/>
    </row>
    <row r="179" spans="1:2">
      <c r="A179" s="23"/>
      <c r="B179" s="24"/>
    </row>
    <row r="180" spans="1:2">
      <c r="A180" s="23"/>
      <c r="B180" s="24"/>
    </row>
    <row r="181" spans="1:2">
      <c r="A181" s="23"/>
      <c r="B181" s="24"/>
    </row>
    <row r="182" spans="1:2">
      <c r="A182" s="23"/>
      <c r="B182" s="24"/>
    </row>
    <row r="183" spans="1:2">
      <c r="A183" s="23"/>
      <c r="B183" s="24"/>
    </row>
    <row r="184" spans="1:2">
      <c r="A184" s="23"/>
      <c r="B184" s="24"/>
    </row>
    <row r="185" spans="1:2">
      <c r="A185" s="23"/>
      <c r="B185" s="24"/>
    </row>
    <row r="186" spans="1:2">
      <c r="A186" s="23"/>
      <c r="B186" s="24"/>
    </row>
    <row r="187" spans="1:2">
      <c r="A187" s="23"/>
      <c r="B187" s="24"/>
    </row>
    <row r="188" spans="1:2">
      <c r="A188" s="23"/>
      <c r="B188" s="24"/>
    </row>
    <row r="189" spans="1:2">
      <c r="A189" s="23"/>
      <c r="B189" s="24"/>
    </row>
    <row r="190" spans="1:2">
      <c r="A190" s="23"/>
      <c r="B190" s="24"/>
    </row>
    <row r="191" spans="1:2">
      <c r="A191" s="23"/>
      <c r="B191" s="24"/>
    </row>
    <row r="192" spans="1:2">
      <c r="A192" s="23"/>
      <c r="B192" s="24"/>
    </row>
    <row r="193" spans="1:2">
      <c r="A193" s="23"/>
      <c r="B193" s="24"/>
    </row>
    <row r="194" spans="1:2">
      <c r="A194" s="23"/>
      <c r="B194" s="24"/>
    </row>
    <row r="195" spans="1:2">
      <c r="A195" s="23"/>
      <c r="B195" s="24"/>
    </row>
    <row r="196" spans="1:2">
      <c r="A196" s="23"/>
      <c r="B196" s="24"/>
    </row>
    <row r="197" spans="1:2">
      <c r="A197" s="23"/>
      <c r="B197" s="24"/>
    </row>
    <row r="198" spans="1:2">
      <c r="A198" s="23"/>
      <c r="B198" s="24"/>
    </row>
    <row r="199" spans="1:2">
      <c r="A199" s="23"/>
      <c r="B199" s="24"/>
    </row>
    <row r="200" spans="1:2">
      <c r="A200" s="23"/>
      <c r="B200" s="24"/>
    </row>
    <row r="201" spans="1:2">
      <c r="A201" s="23"/>
      <c r="B201" s="24"/>
    </row>
    <row r="202" spans="1:2">
      <c r="A202" s="23"/>
      <c r="B202" s="24"/>
    </row>
    <row r="203" spans="1:2">
      <c r="A203" s="23"/>
      <c r="B203" s="24"/>
    </row>
    <row r="204" spans="1:2">
      <c r="A204" s="23"/>
      <c r="B204" s="24"/>
    </row>
    <row r="205" spans="1:2">
      <c r="A205" s="23"/>
      <c r="B205" s="24"/>
    </row>
    <row r="206" spans="1:2">
      <c r="A206" s="23"/>
      <c r="B206" s="24"/>
    </row>
    <row r="207" spans="1:2">
      <c r="A207" s="23"/>
      <c r="B207" s="24"/>
    </row>
    <row r="208" spans="1:2">
      <c r="A208" s="23"/>
      <c r="B208" s="24"/>
    </row>
    <row r="209" spans="1:2">
      <c r="A209" s="23"/>
      <c r="B209" s="24"/>
    </row>
    <row r="210" spans="1:2">
      <c r="A210" s="23"/>
      <c r="B210" s="24"/>
    </row>
    <row r="211" spans="1:2">
      <c r="A211" s="23"/>
      <c r="B211" s="24"/>
    </row>
    <row r="212" spans="1:2">
      <c r="A212" s="23"/>
      <c r="B212" s="24"/>
    </row>
    <row r="213" spans="1:2">
      <c r="A213" s="23"/>
      <c r="B213" s="24"/>
    </row>
    <row r="214" spans="1:2">
      <c r="A214" s="23"/>
      <c r="B214" s="24"/>
    </row>
    <row r="215" spans="1:2">
      <c r="A215" s="23"/>
      <c r="B215" s="24"/>
    </row>
    <row r="216" spans="1:2">
      <c r="A216" s="23"/>
      <c r="B216" s="24"/>
    </row>
    <row r="217" spans="1:2">
      <c r="A217" s="23"/>
      <c r="B217" s="24"/>
    </row>
    <row r="218" spans="1:2">
      <c r="A218" s="23"/>
      <c r="B218" s="24"/>
    </row>
    <row r="219" spans="1:2">
      <c r="A219" s="23"/>
      <c r="B219" s="24"/>
    </row>
    <row r="220" spans="1:2">
      <c r="A220" s="23"/>
      <c r="B220" s="24"/>
    </row>
    <row r="221" spans="1:2">
      <c r="A221" s="23"/>
      <c r="B221" s="24"/>
    </row>
    <row r="222" spans="1:2">
      <c r="A222" s="23"/>
      <c r="B222" s="24"/>
    </row>
    <row r="223" spans="1:2">
      <c r="A223" s="23"/>
      <c r="B223" s="24"/>
    </row>
    <row r="224" spans="1:2">
      <c r="A224" s="23"/>
      <c r="B224" s="24"/>
    </row>
    <row r="225" spans="1:2">
      <c r="A225" s="23"/>
      <c r="B225" s="24"/>
    </row>
    <row r="226" spans="1:2">
      <c r="A226" s="23"/>
      <c r="B226" s="24"/>
    </row>
    <row r="227" spans="1:2">
      <c r="A227" s="23"/>
      <c r="B227" s="24"/>
    </row>
    <row r="228" spans="1:2">
      <c r="A228" s="23"/>
      <c r="B228" s="24"/>
    </row>
    <row r="229" spans="1:2">
      <c r="A229" s="23"/>
      <c r="B229" s="24"/>
    </row>
    <row r="230" spans="1:2">
      <c r="A230" s="23"/>
      <c r="B230" s="24"/>
    </row>
    <row r="231" spans="1:2">
      <c r="A231" s="23"/>
      <c r="B231" s="24"/>
    </row>
    <row r="232" spans="1:2">
      <c r="A232" s="23"/>
      <c r="B232" s="24"/>
    </row>
    <row r="233" spans="1:2">
      <c r="A233" s="23"/>
      <c r="B233" s="24"/>
    </row>
    <row r="234" spans="1:2">
      <c r="A234" s="23"/>
      <c r="B234" s="24"/>
    </row>
    <row r="235" spans="1:2">
      <c r="A235" s="23"/>
      <c r="B235" s="24"/>
    </row>
    <row r="236" spans="1:2">
      <c r="A236" s="23"/>
      <c r="B236" s="24"/>
    </row>
    <row r="237" spans="1:2">
      <c r="A237" s="23"/>
      <c r="B237" s="24"/>
    </row>
    <row r="238" spans="1:2">
      <c r="A238" s="23"/>
      <c r="B238" s="24"/>
    </row>
    <row r="239" spans="1:2">
      <c r="A239" s="23"/>
      <c r="B239" s="24"/>
    </row>
    <row r="240" spans="1:2">
      <c r="A240" s="23"/>
      <c r="B240" s="24"/>
    </row>
    <row r="241" spans="1:2">
      <c r="A241" s="23"/>
      <c r="B241" s="24"/>
    </row>
    <row r="242" spans="1:2">
      <c r="A242" s="23"/>
      <c r="B242" s="24"/>
    </row>
    <row r="243" spans="1:2">
      <c r="A243" s="23"/>
      <c r="B243" s="24"/>
    </row>
    <row r="244" spans="1:2">
      <c r="A244" s="23"/>
      <c r="B244" s="24"/>
    </row>
    <row r="245" spans="1:2">
      <c r="A245" s="23"/>
      <c r="B245" s="24"/>
    </row>
    <row r="246" spans="1:2">
      <c r="A246" s="23"/>
      <c r="B246" s="24"/>
    </row>
    <row r="247" spans="1:2">
      <c r="A247" s="23"/>
      <c r="B247" s="24"/>
    </row>
    <row r="248" spans="1:2">
      <c r="A248" s="23"/>
      <c r="B248" s="24"/>
    </row>
    <row r="249" spans="1:2">
      <c r="A249" s="23"/>
      <c r="B249" s="24"/>
    </row>
    <row r="250" spans="1:2">
      <c r="A250" s="23"/>
      <c r="B250" s="24"/>
    </row>
    <row r="251" spans="1:2">
      <c r="A251" s="23"/>
      <c r="B251" s="24"/>
    </row>
    <row r="252" spans="1:2">
      <c r="A252" s="23"/>
      <c r="B252" s="24"/>
    </row>
    <row r="253" spans="1:2">
      <c r="A253" s="23"/>
      <c r="B253" s="24"/>
    </row>
    <row r="254" spans="1:2">
      <c r="A254" s="23"/>
      <c r="B254" s="24"/>
    </row>
    <row r="255" spans="1:2">
      <c r="A255" s="23"/>
      <c r="B255" s="24"/>
    </row>
    <row r="256" spans="1:2">
      <c r="A256" s="23"/>
      <c r="B256" s="24"/>
    </row>
    <row r="257" spans="1:2">
      <c r="A257" s="23"/>
      <c r="B257" s="24"/>
    </row>
    <row r="258" spans="1:2">
      <c r="A258" s="23"/>
      <c r="B258" s="24"/>
    </row>
    <row r="259" spans="1:2">
      <c r="A259" s="23"/>
      <c r="B259" s="24"/>
    </row>
    <row r="260" spans="1:2">
      <c r="A260" s="23"/>
      <c r="B260" s="24"/>
    </row>
    <row r="261" spans="1:2">
      <c r="A261" s="23"/>
      <c r="B261" s="24"/>
    </row>
    <row r="262" spans="1:2">
      <c r="A262" s="23"/>
      <c r="B262" s="24"/>
    </row>
    <row r="263" spans="1:2">
      <c r="A263" s="23"/>
      <c r="B263" s="24"/>
    </row>
    <row r="264" spans="1:2">
      <c r="A264" s="23"/>
      <c r="B264" s="24"/>
    </row>
    <row r="265" spans="1:2">
      <c r="A265" s="23"/>
      <c r="B265" s="24"/>
    </row>
    <row r="266" spans="1:2">
      <c r="A266" s="23"/>
      <c r="B266" s="24"/>
    </row>
    <row r="267" spans="1:2">
      <c r="A267" s="23"/>
      <c r="B267" s="24"/>
    </row>
    <row r="268" spans="1:2">
      <c r="A268" s="23"/>
      <c r="B268" s="24"/>
    </row>
    <row r="269" spans="1:2">
      <c r="A269" s="23"/>
      <c r="B269" s="24"/>
    </row>
    <row r="270" spans="1:2">
      <c r="A270" s="23"/>
      <c r="B270" s="24"/>
    </row>
    <row r="271" spans="1:2">
      <c r="A271" s="23"/>
      <c r="B271" s="24"/>
    </row>
    <row r="272" spans="1:2">
      <c r="A272" s="23"/>
      <c r="B272" s="24"/>
    </row>
    <row r="273" spans="1:2">
      <c r="A273" s="23"/>
      <c r="B273" s="24"/>
    </row>
    <row r="274" spans="1:2">
      <c r="A274" s="23"/>
      <c r="B274" s="24"/>
    </row>
    <row r="275" spans="1:2">
      <c r="A275" s="23"/>
      <c r="B275" s="24"/>
    </row>
    <row r="276" spans="1:2">
      <c r="A276" s="23"/>
      <c r="B276" s="24"/>
    </row>
    <row r="277" spans="1:2">
      <c r="A277" s="23"/>
      <c r="B277" s="24"/>
    </row>
    <row r="278" spans="1:2">
      <c r="A278" s="23"/>
      <c r="B278" s="24"/>
    </row>
    <row r="279" spans="1:2">
      <c r="A279" s="23"/>
      <c r="B279" s="24"/>
    </row>
    <row r="280" spans="1:2">
      <c r="A280" s="23"/>
      <c r="B280" s="24"/>
    </row>
    <row r="281" spans="1:2">
      <c r="A281" s="23"/>
      <c r="B281" s="24"/>
    </row>
    <row r="282" spans="1:2">
      <c r="A282" s="23"/>
      <c r="B282" s="24"/>
    </row>
    <row r="283" spans="1:2">
      <c r="A283" s="23"/>
      <c r="B283" s="24"/>
    </row>
    <row r="284" spans="1:2">
      <c r="A284" s="23"/>
      <c r="B284" s="24"/>
    </row>
    <row r="285" spans="1:2">
      <c r="A285" s="23"/>
      <c r="B285" s="24"/>
    </row>
    <row r="286" spans="1:2">
      <c r="A286" s="23"/>
      <c r="B286" s="24"/>
    </row>
    <row r="287" spans="1:2">
      <c r="A287" s="23"/>
      <c r="B287" s="24"/>
    </row>
    <row r="288" spans="1:2">
      <c r="A288" s="23"/>
      <c r="B288" s="24"/>
    </row>
    <row r="289" spans="1:2">
      <c r="A289" s="23"/>
      <c r="B289" s="24"/>
    </row>
    <row r="290" spans="1:2">
      <c r="A290" s="23"/>
      <c r="B290" s="24"/>
    </row>
    <row r="291" spans="1:2">
      <c r="A291" s="23"/>
      <c r="B291" s="24"/>
    </row>
    <row r="292" spans="1:2">
      <c r="A292" s="23"/>
      <c r="B292" s="24"/>
    </row>
    <row r="293" spans="1:2">
      <c r="A293" s="23"/>
      <c r="B293" s="24"/>
    </row>
    <row r="294" spans="1:2">
      <c r="A294" s="23"/>
      <c r="B294" s="24"/>
    </row>
    <row r="295" spans="1:2">
      <c r="A295" s="23"/>
      <c r="B295" s="24"/>
    </row>
    <row r="296" spans="1:2">
      <c r="A296" s="23"/>
      <c r="B296" s="24"/>
    </row>
    <row r="297" spans="1:2">
      <c r="A297" s="23"/>
      <c r="B297" s="24"/>
    </row>
    <row r="298" spans="1:2">
      <c r="A298" s="23"/>
      <c r="B298" s="24"/>
    </row>
    <row r="299" spans="1:2">
      <c r="A299" s="23"/>
      <c r="B299" s="24"/>
    </row>
    <row r="300" spans="1:2">
      <c r="A300" s="23"/>
      <c r="B300" s="24"/>
    </row>
    <row r="301" spans="1:2">
      <c r="A301" s="23"/>
      <c r="B301" s="24"/>
    </row>
    <row r="302" spans="1:2">
      <c r="A302" s="23"/>
      <c r="B302" s="24"/>
    </row>
    <row r="303" spans="1:2">
      <c r="A303" s="23"/>
      <c r="B303" s="24"/>
    </row>
    <row r="304" spans="1:2">
      <c r="A304" s="23"/>
      <c r="B304" s="24"/>
    </row>
    <row r="305" spans="1:2">
      <c r="A305" s="23"/>
      <c r="B305" s="24"/>
    </row>
    <row r="306" spans="1:2">
      <c r="A306" s="23"/>
      <c r="B306" s="24"/>
    </row>
    <row r="307" spans="1:2">
      <c r="A307" s="23"/>
      <c r="B307" s="24"/>
    </row>
    <row r="308" spans="1:2">
      <c r="A308" s="23"/>
      <c r="B308" s="24"/>
    </row>
    <row r="309" spans="1:2">
      <c r="A309" s="23"/>
      <c r="B309" s="24"/>
    </row>
    <row r="310" spans="1:2">
      <c r="A310" s="23"/>
      <c r="B310" s="24"/>
    </row>
    <row r="311" spans="1:2">
      <c r="A311" s="23"/>
      <c r="B311" s="24"/>
    </row>
    <row r="312" spans="1:2">
      <c r="A312" s="23"/>
      <c r="B312" s="24"/>
    </row>
    <row r="313" spans="1:2">
      <c r="A313" s="23"/>
      <c r="B313" s="24"/>
    </row>
    <row r="314" spans="1:2">
      <c r="A314" s="23"/>
      <c r="B314" s="24"/>
    </row>
    <row r="315" spans="1:2">
      <c r="A315" s="23"/>
      <c r="B315" s="24"/>
    </row>
    <row r="316" spans="1:2">
      <c r="A316" s="23"/>
      <c r="B316" s="24"/>
    </row>
    <row r="317" spans="1:2">
      <c r="A317" s="23"/>
      <c r="B317" s="24"/>
    </row>
    <row r="318" spans="1:2">
      <c r="A318" s="23"/>
      <c r="B318" s="24"/>
    </row>
    <row r="319" spans="1:2">
      <c r="A319" s="23"/>
      <c r="B319" s="24"/>
    </row>
    <row r="320" spans="1:2">
      <c r="A320" s="23"/>
      <c r="B320" s="24"/>
    </row>
    <row r="321" spans="1:2">
      <c r="A321" s="23"/>
      <c r="B321" s="24"/>
    </row>
    <row r="322" spans="1:2">
      <c r="A322" s="23"/>
      <c r="B322" s="24"/>
    </row>
    <row r="323" spans="1:2">
      <c r="A323" s="23"/>
      <c r="B323" s="24"/>
    </row>
    <row r="324" spans="1:2">
      <c r="A324" s="23"/>
      <c r="B324" s="24"/>
    </row>
    <row r="325" spans="1:2">
      <c r="A325" s="23"/>
      <c r="B325" s="24"/>
    </row>
    <row r="326" spans="1:2">
      <c r="A326" s="23"/>
      <c r="B326" s="24"/>
    </row>
    <row r="327" spans="1:2">
      <c r="A327" s="23"/>
      <c r="B327" s="24"/>
    </row>
    <row r="328" spans="1:2">
      <c r="A328" s="23"/>
      <c r="B328" s="24"/>
    </row>
    <row r="329" spans="1:2">
      <c r="A329" s="23"/>
      <c r="B329" s="24"/>
    </row>
    <row r="330" spans="1:2">
      <c r="A330" s="23"/>
      <c r="B330" s="24"/>
    </row>
    <row r="331" spans="1:2">
      <c r="A331" s="23"/>
      <c r="B331" s="24"/>
    </row>
    <row r="332" spans="1:2">
      <c r="A332" s="23"/>
      <c r="B332" s="24"/>
    </row>
    <row r="333" spans="1:2">
      <c r="A333" s="23"/>
      <c r="B333" s="24"/>
    </row>
    <row r="334" spans="1:2">
      <c r="A334" s="23"/>
      <c r="B334" s="24"/>
    </row>
    <row r="335" spans="1:2">
      <c r="A335" s="23"/>
      <c r="B335" s="24"/>
    </row>
    <row r="336" spans="1:2">
      <c r="A336" s="23"/>
      <c r="B336" s="24"/>
    </row>
    <row r="337" spans="1:2">
      <c r="A337" s="23"/>
      <c r="B337" s="24"/>
    </row>
    <row r="338" spans="1:2">
      <c r="A338" s="23"/>
      <c r="B338" s="24"/>
    </row>
    <row r="339" spans="1:2">
      <c r="A339" s="23"/>
      <c r="B339" s="24"/>
    </row>
    <row r="340" spans="1:2">
      <c r="A340" s="23"/>
      <c r="B340" s="24"/>
    </row>
    <row r="341" spans="1:2">
      <c r="A341" s="23"/>
      <c r="B341" s="24"/>
    </row>
    <row r="342" spans="1:2">
      <c r="A342" s="23"/>
      <c r="B342" s="24"/>
    </row>
    <row r="343" spans="1:2">
      <c r="A343" s="23"/>
      <c r="B343" s="24"/>
    </row>
    <row r="344" spans="1:2">
      <c r="A344" s="23"/>
      <c r="B344" s="24"/>
    </row>
    <row r="345" spans="1:2">
      <c r="A345" s="23"/>
      <c r="B345" s="24"/>
    </row>
    <row r="346" spans="1:2">
      <c r="A346" s="23"/>
      <c r="B346" s="24"/>
    </row>
    <row r="347" spans="1:2">
      <c r="A347" s="23"/>
      <c r="B347" s="24"/>
    </row>
    <row r="348" spans="1:2">
      <c r="A348" s="23"/>
      <c r="B348" s="24"/>
    </row>
    <row r="349" spans="1:2">
      <c r="A349" s="23"/>
      <c r="B349" s="24"/>
    </row>
    <row r="350" spans="1:2">
      <c r="A350" s="23"/>
      <c r="B350" s="24"/>
    </row>
    <row r="351" spans="1:2">
      <c r="A351" s="23"/>
      <c r="B351" s="24"/>
    </row>
    <row r="352" spans="1:2">
      <c r="A352" s="23"/>
      <c r="B352" s="24"/>
    </row>
    <row r="353" spans="1:2">
      <c r="A353" s="23"/>
      <c r="B353" s="24"/>
    </row>
    <row r="354" spans="1:2">
      <c r="A354" s="23"/>
      <c r="B354" s="24"/>
    </row>
    <row r="355" spans="1:2">
      <c r="A355" s="23"/>
      <c r="B355" s="24"/>
    </row>
    <row r="356" spans="1:2">
      <c r="A356" s="23"/>
      <c r="B356" s="24"/>
    </row>
    <row r="357" spans="1:2">
      <c r="A357" s="23"/>
      <c r="B357" s="24"/>
    </row>
    <row r="358" spans="1:2">
      <c r="A358" s="23"/>
      <c r="B358" s="24"/>
    </row>
    <row r="359" spans="1:2">
      <c r="A359" s="23"/>
      <c r="B359" s="24"/>
    </row>
    <row r="360" spans="1:2">
      <c r="A360" s="23"/>
      <c r="B360" s="24"/>
    </row>
    <row r="361" spans="1:2">
      <c r="A361" s="23"/>
      <c r="B361" s="24"/>
    </row>
    <row r="362" spans="1:2">
      <c r="A362" s="23"/>
      <c r="B362" s="24"/>
    </row>
    <row r="363" spans="1:2">
      <c r="A363" s="23"/>
      <c r="B363" s="24"/>
    </row>
    <row r="364" spans="1:2">
      <c r="A364" s="23"/>
      <c r="B364" s="24"/>
    </row>
    <row r="365" spans="1:2">
      <c r="A365" s="23"/>
      <c r="B365" s="24"/>
    </row>
    <row r="366" spans="1:2">
      <c r="A366" s="23"/>
      <c r="B366" s="24"/>
    </row>
    <row r="367" spans="1:2">
      <c r="A367" s="23"/>
      <c r="B367" s="24"/>
    </row>
    <row r="368" spans="1:2">
      <c r="A368" s="23"/>
      <c r="B368" s="24"/>
    </row>
    <row r="369" spans="1:2">
      <c r="A369" s="23"/>
      <c r="B369" s="24"/>
    </row>
    <row r="370" spans="1:2">
      <c r="A370" s="23"/>
      <c r="B370" s="24"/>
    </row>
    <row r="371" spans="1:2">
      <c r="A371" s="23"/>
      <c r="B371" s="24"/>
    </row>
    <row r="372" spans="1:2">
      <c r="A372" s="23"/>
      <c r="B372" s="24"/>
    </row>
    <row r="373" spans="1:2">
      <c r="A373" s="23"/>
      <c r="B373" s="24"/>
    </row>
    <row r="374" spans="1:2">
      <c r="A374" s="23"/>
      <c r="B374" s="24"/>
    </row>
    <row r="375" spans="1:2">
      <c r="A375" s="23"/>
      <c r="B375" s="24"/>
    </row>
    <row r="376" spans="1:2">
      <c r="A376" s="23"/>
      <c r="B376" s="24"/>
    </row>
    <row r="377" spans="1:2">
      <c r="A377" s="23"/>
      <c r="B377" s="24"/>
    </row>
    <row r="378" spans="1:2">
      <c r="A378" s="23"/>
      <c r="B378" s="24"/>
    </row>
    <row r="379" spans="1:2">
      <c r="A379" s="23"/>
      <c r="B379" s="24"/>
    </row>
    <row r="380" spans="1:2">
      <c r="A380" s="23"/>
      <c r="B380" s="24"/>
    </row>
    <row r="381" spans="1:2">
      <c r="A381" s="23"/>
      <c r="B381" s="24"/>
    </row>
    <row r="382" spans="1:2">
      <c r="A382" s="23"/>
      <c r="B382" s="24"/>
    </row>
    <row r="383" spans="1:2">
      <c r="A383" s="23"/>
      <c r="B383" s="24"/>
    </row>
    <row r="384" spans="1:2">
      <c r="A384" s="23"/>
      <c r="B384" s="24"/>
    </row>
    <row r="385" spans="1:2">
      <c r="A385" s="23"/>
      <c r="B385" s="24"/>
    </row>
    <row r="386" spans="1:2">
      <c r="A386" s="23"/>
      <c r="B386" s="24"/>
    </row>
    <row r="387" spans="1:2">
      <c r="A387" s="23"/>
      <c r="B387" s="24"/>
    </row>
    <row r="388" spans="1:2">
      <c r="A388" s="23"/>
      <c r="B388" s="24"/>
    </row>
    <row r="389" spans="1:2">
      <c r="A389" s="23"/>
      <c r="B389" s="24"/>
    </row>
    <row r="390" spans="1:2">
      <c r="A390" s="23"/>
      <c r="B390" s="24"/>
    </row>
    <row r="391" spans="1:2">
      <c r="A391" s="23"/>
      <c r="B391" s="24"/>
    </row>
    <row r="392" spans="1:2">
      <c r="A392" s="23"/>
      <c r="B392" s="24"/>
    </row>
    <row r="393" spans="1:2">
      <c r="A393" s="23"/>
      <c r="B393" s="24"/>
    </row>
    <row r="394" spans="1:2">
      <c r="A394" s="23"/>
      <c r="B394" s="24"/>
    </row>
    <row r="395" spans="1:2">
      <c r="A395" s="23"/>
      <c r="B395" s="24"/>
    </row>
    <row r="396" spans="1:2">
      <c r="A396" s="23"/>
      <c r="B396" s="24"/>
    </row>
    <row r="397" spans="1:2">
      <c r="A397" s="23"/>
      <c r="B397" s="24"/>
    </row>
    <row r="398" spans="1:2">
      <c r="A398" s="23"/>
      <c r="B398" s="24"/>
    </row>
    <row r="399" spans="1:2">
      <c r="A399" s="23"/>
      <c r="B399" s="24"/>
    </row>
    <row r="400" spans="1:2">
      <c r="A400" s="23"/>
      <c r="B400" s="24"/>
    </row>
    <row r="401" spans="1:2">
      <c r="A401" s="23"/>
      <c r="B401" s="24"/>
    </row>
    <row r="402" spans="1:2">
      <c r="A402" s="23"/>
      <c r="B402" s="24"/>
    </row>
    <row r="403" spans="1:2">
      <c r="A403" s="23"/>
      <c r="B403" s="24"/>
    </row>
    <row r="404" spans="1:2">
      <c r="A404" s="23"/>
      <c r="B404" s="24"/>
    </row>
    <row r="405" spans="1:2">
      <c r="A405" s="23"/>
      <c r="B405" s="24"/>
    </row>
    <row r="406" spans="1:2">
      <c r="A406" s="23"/>
      <c r="B406" s="24"/>
    </row>
    <row r="407" spans="1:2">
      <c r="A407" s="23"/>
      <c r="B407" s="24"/>
    </row>
    <row r="408" spans="1:2">
      <c r="A408" s="23"/>
      <c r="B408" s="24"/>
    </row>
    <row r="409" spans="1:2">
      <c r="A409" s="23"/>
      <c r="B409" s="24"/>
    </row>
    <row r="410" spans="1:2">
      <c r="A410" s="23"/>
      <c r="B410" s="24"/>
    </row>
    <row r="411" spans="1:2">
      <c r="A411" s="23"/>
      <c r="B411" s="24"/>
    </row>
    <row r="412" spans="1:2">
      <c r="A412" s="23"/>
      <c r="B412" s="24"/>
    </row>
    <row r="413" spans="1:2">
      <c r="A413" s="23"/>
      <c r="B413" s="24"/>
    </row>
    <row r="414" spans="1:2">
      <c r="A414" s="23"/>
      <c r="B414" s="24"/>
    </row>
    <row r="415" spans="1:2">
      <c r="A415" s="23"/>
      <c r="B415" s="24"/>
    </row>
    <row r="416" spans="1:2">
      <c r="A416" s="23"/>
      <c r="B416" s="24"/>
    </row>
    <row r="417" spans="1:2">
      <c r="A417" s="23"/>
      <c r="B417" s="24"/>
    </row>
    <row r="418" spans="1:2">
      <c r="A418" s="23"/>
      <c r="B418" s="24"/>
    </row>
    <row r="419" spans="1:2">
      <c r="A419" s="23"/>
      <c r="B419" s="24"/>
    </row>
    <row r="420" spans="1:2">
      <c r="A420" s="23"/>
      <c r="B420" s="24"/>
    </row>
    <row r="421" spans="1:2">
      <c r="A421" s="23"/>
      <c r="B421" s="24"/>
    </row>
    <row r="422" spans="1:2">
      <c r="A422" s="23"/>
      <c r="B422" s="24"/>
    </row>
    <row r="423" spans="1:2">
      <c r="A423" s="23"/>
      <c r="B423" s="24"/>
    </row>
    <row r="424" spans="1:2">
      <c r="A424" s="23"/>
      <c r="B424" s="24"/>
    </row>
    <row r="425" spans="1:2">
      <c r="A425" s="23"/>
      <c r="B425" s="24"/>
    </row>
    <row r="426" spans="1:2">
      <c r="A426" s="23"/>
      <c r="B426" s="24"/>
    </row>
    <row r="427" spans="1:2">
      <c r="A427" s="23"/>
      <c r="B427" s="24"/>
    </row>
    <row r="428" spans="1:2">
      <c r="A428" s="23"/>
      <c r="B428" s="24"/>
    </row>
    <row r="429" spans="1:2">
      <c r="A429" s="23"/>
      <c r="B429" s="24"/>
    </row>
    <row r="430" spans="1:2">
      <c r="A430" s="23"/>
      <c r="B430" s="24"/>
    </row>
    <row r="431" spans="1:2">
      <c r="A431" s="23"/>
      <c r="B431" s="24"/>
    </row>
    <row r="432" spans="1:2">
      <c r="A432" s="23"/>
      <c r="B432" s="24"/>
    </row>
    <row r="433" spans="1:2">
      <c r="A433" s="23"/>
      <c r="B433" s="24"/>
    </row>
  </sheetData>
  <mergeCells count="1">
    <mergeCell ref="F1:H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Лада</dc:creator>
  <cp:lastModifiedBy>Лада</cp:lastModifiedBy>
  <dcterms:created xsi:type="dcterms:W3CDTF">2020-04-15T05:44:25Z</dcterms:created>
  <dcterms:modified xsi:type="dcterms:W3CDTF">2020-04-16T08:02:04Z</dcterms:modified>
</cp:coreProperties>
</file>