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10" yWindow="585" windowWidth="14055" windowHeight="609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7" i="1"/>
  <c r="F17" s="1"/>
  <c r="D54"/>
  <c r="F54" s="1"/>
  <c r="D53" l="1"/>
  <c r="F53" s="1"/>
  <c r="D52"/>
  <c r="F52" s="1"/>
  <c r="D51"/>
  <c r="F51" s="1"/>
  <c r="D50"/>
  <c r="F50" s="1"/>
  <c r="D49"/>
  <c r="F49" s="1"/>
  <c r="D48"/>
  <c r="F48" s="1"/>
  <c r="D47"/>
  <c r="F47" s="1"/>
  <c r="D46"/>
  <c r="D19"/>
  <c r="F18"/>
  <c r="D23"/>
  <c r="F23"/>
  <c r="D40"/>
  <c r="F40" s="1"/>
  <c r="F39" s="1"/>
  <c r="F6"/>
  <c r="B13"/>
  <c r="D13" s="1"/>
  <c r="F13" s="1"/>
  <c r="D9"/>
  <c r="D8"/>
  <c r="F8" s="1"/>
  <c r="D7"/>
  <c r="B10"/>
  <c r="D10" s="1"/>
  <c r="D16"/>
  <c r="F16" s="1"/>
  <c r="D15"/>
  <c r="F15" s="1"/>
  <c r="D14"/>
  <c r="F14" s="1"/>
  <c r="F33"/>
  <c r="D34"/>
  <c r="D33" s="1"/>
  <c r="D28"/>
  <c r="D6"/>
  <c r="D45" l="1"/>
  <c r="F46"/>
  <c r="F45" s="1"/>
  <c r="F12"/>
  <c r="F10"/>
  <c r="F5" s="1"/>
  <c r="D39"/>
  <c r="D12"/>
  <c r="D5"/>
  <c r="D57" l="1"/>
  <c r="F57"/>
  <c r="F58"/>
</calcChain>
</file>

<file path=xl/sharedStrings.xml><?xml version="1.0" encoding="utf-8"?>
<sst xmlns="http://schemas.openxmlformats.org/spreadsheetml/2006/main" count="97" uniqueCount="84">
  <si>
    <t>наименование</t>
  </si>
  <si>
    <t>З/п в месяц</t>
  </si>
  <si>
    <t>кол-во месяцев</t>
  </si>
  <si>
    <t>0бщая стоимость</t>
  </si>
  <si>
    <t>софинансирование</t>
  </si>
  <si>
    <t>Запрашиваемая сумма</t>
  </si>
  <si>
    <t>коментарии</t>
  </si>
  <si>
    <t xml:space="preserve">Оплата труда </t>
  </si>
  <si>
    <t>Юрист</t>
  </si>
  <si>
    <t>Бухгалтер</t>
  </si>
  <si>
    <t>Психолог</t>
  </si>
  <si>
    <t>Руководитель проекта</t>
  </si>
  <si>
    <t>Кол-во человек</t>
  </si>
  <si>
    <t>Поездка в театр г. Краснодар</t>
  </si>
  <si>
    <t>в расходы включены стоимость билетов, расходы на транспорт в связи с отдаленностью от нашего поселения 35км</t>
  </si>
  <si>
    <t>Поездка в музей г. Тимашевск</t>
  </si>
  <si>
    <t>в расходы на транспорт растояние от нашего населенного пункта 71 км. и питание детей</t>
  </si>
  <si>
    <t>Поездка в этнографический музей Атамань</t>
  </si>
  <si>
    <t>в расходы на транспорт растояние от нашего населенного пункта 200 км. и питание детей и билеты</t>
  </si>
  <si>
    <t xml:space="preserve">Офисные расходы </t>
  </si>
  <si>
    <t>аренда помещения</t>
  </si>
  <si>
    <t>коммунальные услуги</t>
  </si>
  <si>
    <t xml:space="preserve">услуги связи </t>
  </si>
  <si>
    <t>канцтовары</t>
  </si>
  <si>
    <t xml:space="preserve">Блок Кубанская кухня </t>
  </si>
  <si>
    <t>духовай электро шкаф</t>
  </si>
  <si>
    <t>Электрический духовой шкаф Darina 1U5 BDE 112 707 X3 серебристый магазин DNS</t>
  </si>
  <si>
    <t>вафельница</t>
  </si>
  <si>
    <t>Вафельница Kitfort КТ-1617 серебристыйт магазин DNS</t>
  </si>
  <si>
    <t>блендер</t>
  </si>
  <si>
    <t>Блендер Redmond RHB-2981 черный магазин DNS</t>
  </si>
  <si>
    <t>миксер</t>
  </si>
  <si>
    <t xml:space="preserve">Миксер Braun HM1070WH белый </t>
  </si>
  <si>
    <t>магазин DNS</t>
  </si>
  <si>
    <t>кастрюля</t>
  </si>
  <si>
    <t>Кастрюля Tefal Daily Cook G7124614 серебристый магазин DNS</t>
  </si>
  <si>
    <t>сковорода</t>
  </si>
  <si>
    <t>Сковорода OneTwo Granite O3FP039, 28 см серый магазин DNS</t>
  </si>
  <si>
    <t>набор ножей</t>
  </si>
  <si>
    <t>Набор ножей Taller Стратфорд TR-22008 магазин DNS</t>
  </si>
  <si>
    <t xml:space="preserve">доставка </t>
  </si>
  <si>
    <t>доставка за свой счет</t>
  </si>
  <si>
    <t>Блок Швейное мастерство</t>
  </si>
  <si>
    <t>швейная машинка</t>
  </si>
  <si>
    <t>Швейная машина Janome 311PG, белый</t>
  </si>
  <si>
    <t>https://market.yandex.ru/product--shveinaia-mashina-janome-311pg/947776058?cpc=hfUs1ukQqM3ey30TbpkotMal7Sjo-L23AZUf6zTqdMLyWkzIXOOrWudZU8g1M-aQbCFsHQ1391tG_kNT7tvtyK78bSIEMkRhZPY0jDZQgfvTWh0-XEMSwSucWxnuSZcVilXr5YrLJkgSeNwhJYQhrUdmvTcp2p3a2pd6Ih5pHbXbRzOCbR6bOA%2C%2C&amp;clid=2270459&amp;sku=101308006800&amp;offerid=OyOzKO_minMN04_mGMfK7g&amp;cpa=1</t>
  </si>
  <si>
    <t>вышивальная машинка</t>
  </si>
  <si>
    <t>Вышивальная машина Brother INNOV-IS M230E белый</t>
  </si>
  <si>
    <t>https://market.yandex.ru/product--vyshivalnaia-mashina-brother-innov-is-m230e/493860061?text=бытовые%20вышивальные%20машины&amp;cpc=R4OOLnCDm7xgTwK_Q4vm9dkkezEtir0k7POCs0_CzZqjq4yMJ5DWsA3DSSV1Khw4A7CZXrCj5GOB1MyRLb09znAEPmgC0DuijxJgNWEmPK3tozt1M2TeTowNReM_19MyI16kWZz9GxexisYeRZQh3Z-kWkmqAhLe-PO4T3_Aci4K33w4x6s7TA2qnC3jfQ2F&amp;rs=eJwz4ghgrGLhmPiCDwALbgKZ&amp;sku=493860061&amp;do-waremd5=OWdg0p3x6lLvafOepFGJ0Q&amp;cpa=1&amp;nid=56217</t>
  </si>
  <si>
    <t>оверлок</t>
  </si>
  <si>
    <t>Оверлок Brother 455D белый</t>
  </si>
  <si>
    <t>https://market.yandex.ru/product--overlok-brother-455d/157465430?nid=56219&amp;show-uid=16547807844237694612916002&amp;context=search&amp;glfilter=21194330%3A34061471&amp;text=оверлок&amp;rs=eJwz0lSS5-K7sO_CpgtbLzZc2A1k7RK4daaXS4mFg0GAXYMhiyGAsYqFo_sFHwCjABC6&amp;sku=157465430&amp;cpc=0Y4WutBxSTnKxytBYKpO3GgO9kNXxZxBb4cHEEue-tr04FWQOPU7xgtfWuOItiqkbU1SEo7S1dsy9iTGteA6XwahRmOfEgvoSrBpYFBfSl06K9vdHZQk_kM4EDgLa9Lcza5E3dr1tTBJdRWKXnpYwvZzgYViT7RCc6Yo8zprGOAtaBeV-ZCJq2xKP2zRGUsiXRchbcBswIM%2C&amp;do-waremd5=BWQdqISrMcpAI5O2YCm1-g&amp;sponsored=1</t>
  </si>
  <si>
    <t>Блок походы</t>
  </si>
  <si>
    <t>котелок</t>
  </si>
  <si>
    <t xml:space="preserve">походная посуда </t>
  </si>
  <si>
    <t>тринога</t>
  </si>
  <si>
    <t xml:space="preserve"> доска магнитно маркерная</t>
  </si>
  <si>
    <t xml:space="preserve"> взносы ПФР , ФОМС, ФСС</t>
  </si>
  <si>
    <t xml:space="preserve">ИТОГО по смете </t>
  </si>
  <si>
    <t xml:space="preserve">650 квадратный метр 50 квадратов 2 кабинета </t>
  </si>
  <si>
    <t>гос.премия "мы вместе "</t>
  </si>
  <si>
    <t>https://www.ozon.ru/</t>
  </si>
  <si>
    <t xml:space="preserve">прочие расходы в целом на проведение занятий по творчеству, тренингов,работы психолога. </t>
  </si>
  <si>
    <t>1/2 ставки труд.договор</t>
  </si>
  <si>
    <t>с ФОТ по трудовым договорам</t>
  </si>
  <si>
    <t>бумага , ручки, карандаши папки</t>
  </si>
  <si>
    <t>из них оплата труда</t>
  </si>
  <si>
    <t>палатка 4 местная</t>
  </si>
  <si>
    <t>кол. едениц</t>
  </si>
  <si>
    <t xml:space="preserve">Командировочные расходы </t>
  </si>
  <si>
    <t>ноутбук Ноутбук Lenovo IdeaPad 1 14IGL05, Intel Celeron N4020 (1.1 ГГц), RAM 4 ГБ, SSD 128 ГБ, Intel UHD Graphics 605, Windows Home, (81VU007XRU), серый</t>
  </si>
  <si>
    <t>телефон Xiaomi Redmi 9A 2/32 ГБ,</t>
  </si>
  <si>
    <t xml:space="preserve">музыкальная колонка WALKER WSP-160 колонка блютуз </t>
  </si>
  <si>
    <t>кулер для воды APEXCOOL 26TK</t>
  </si>
  <si>
    <t xml:space="preserve">внешний жёсткий диск </t>
  </si>
  <si>
    <t>комплект столы-парты +стул</t>
  </si>
  <si>
    <t>видеопроэктор Портативный проектор BXS500W(Explore 2 Pro)</t>
  </si>
  <si>
    <t>телефон - интернет</t>
  </si>
  <si>
    <t>40% ставки труд.договор</t>
  </si>
  <si>
    <t>принтер</t>
  </si>
  <si>
    <t>картридж</t>
  </si>
  <si>
    <t>банковские расходы</t>
  </si>
  <si>
    <t>приходящий юрист ИП (10000 в месяц) трудовой договор</t>
  </si>
  <si>
    <t>приходящий бухгалтер ИП (15000 в месяц) трудовой договор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</si>
</sst>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0"/>
      <name val="Arial"/>
    </font>
    <font>
      <sz val="10"/>
      <name val="Tahoma"/>
    </font>
    <font>
      <u/>
      <sz val="11"/>
      <name val="Calibri"/>
    </font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" fontId="0" fillId="0" borderId="0" xfId="0" applyNumberFormat="1" applyFo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wrapText="1"/>
    </xf>
    <xf numFmtId="0" fontId="4" fillId="0" borderId="0" xfId="0" applyFont="1" applyAlignment="1"/>
    <xf numFmtId="1" fontId="0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Alignment="1">
      <alignment wrapText="1"/>
    </xf>
    <xf numFmtId="1" fontId="5" fillId="0" borderId="0" xfId="0" applyNumberFormat="1" applyFont="1"/>
    <xf numFmtId="1" fontId="5" fillId="0" borderId="0" xfId="0" applyNumberFormat="1" applyFont="1" applyAlignment="1">
      <alignment wrapText="1"/>
    </xf>
    <xf numFmtId="1" fontId="6" fillId="0" borderId="0" xfId="0" applyNumberFormat="1" applyFont="1" applyAlignment="1">
      <alignment wrapText="1"/>
    </xf>
    <xf numFmtId="0" fontId="0" fillId="0" borderId="0" xfId="0" applyAlignment="1"/>
    <xf numFmtId="0" fontId="0" fillId="0" borderId="0" xfId="0" applyFont="1" applyFill="1" applyAlignment="1"/>
    <xf numFmtId="9" fontId="0" fillId="0" borderId="0" xfId="0" applyNumberFormat="1" applyFont="1" applyFill="1" applyAlignment="1"/>
    <xf numFmtId="1" fontId="0" fillId="0" borderId="0" xfId="0" applyNumberFormat="1" applyFont="1" applyFill="1"/>
    <xf numFmtId="0" fontId="5" fillId="0" borderId="0" xfId="0" applyFont="1" applyFill="1" applyAlignment="1"/>
    <xf numFmtId="1" fontId="0" fillId="0" borderId="0" xfId="0" applyNumberFormat="1" applyFont="1" applyFill="1" applyAlignment="1">
      <alignment wrapText="1"/>
    </xf>
    <xf numFmtId="0" fontId="6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topLeftCell="A43" zoomScaleNormal="100" workbookViewId="0">
      <selection activeCell="I50" sqref="I48:I50"/>
    </sheetView>
  </sheetViews>
  <sheetFormatPr defaultColWidth="14.42578125" defaultRowHeight="15" customHeight="1"/>
  <cols>
    <col min="1" max="1" width="35.28515625" customWidth="1"/>
    <col min="2" max="2" width="11.5703125" customWidth="1"/>
    <col min="3" max="3" width="9.28515625" customWidth="1"/>
    <col min="4" max="4" width="11.140625" customWidth="1"/>
    <col min="5" max="5" width="19.7109375" customWidth="1"/>
    <col min="6" max="6" width="16" customWidth="1"/>
    <col min="7" max="7" width="30.7109375" customWidth="1"/>
    <col min="8" max="11" width="8.7109375" customWidth="1"/>
  </cols>
  <sheetData>
    <row r="1" spans="1:7" ht="15" customHeight="1">
      <c r="A1" s="9" t="s">
        <v>60</v>
      </c>
    </row>
    <row r="2" spans="1:7" ht="15" customHeight="1">
      <c r="A2" s="9"/>
    </row>
    <row r="3" spans="1:7" ht="30">
      <c r="A3" s="9" t="s">
        <v>0</v>
      </c>
      <c r="B3" s="11" t="s">
        <v>1</v>
      </c>
      <c r="C3" s="13" t="s">
        <v>2</v>
      </c>
      <c r="D3" s="11" t="s">
        <v>3</v>
      </c>
      <c r="E3" s="11" t="s">
        <v>4</v>
      </c>
      <c r="F3" s="11" t="s">
        <v>5</v>
      </c>
      <c r="G3" s="11" t="s">
        <v>6</v>
      </c>
    </row>
    <row r="4" spans="1:7">
      <c r="A4" s="9"/>
      <c r="B4" s="9"/>
      <c r="C4" s="12"/>
      <c r="D4" s="9"/>
      <c r="E4" s="9"/>
      <c r="F4" s="9"/>
      <c r="G4" s="9"/>
    </row>
    <row r="5" spans="1:7">
      <c r="A5" s="9" t="s">
        <v>7</v>
      </c>
      <c r="C5" s="1"/>
      <c r="D5">
        <f>SUM(D6:D10)</f>
        <v>2908200</v>
      </c>
      <c r="F5" s="9">
        <f>SUM(F6:F10)</f>
        <v>842400</v>
      </c>
    </row>
    <row r="6" spans="1:7">
      <c r="A6" t="s">
        <v>8</v>
      </c>
      <c r="B6">
        <v>30000</v>
      </c>
      <c r="C6" s="1">
        <v>12</v>
      </c>
      <c r="D6">
        <f t="shared" ref="D6:D10" si="0">B6*C6</f>
        <v>360000</v>
      </c>
      <c r="F6" s="10">
        <f>10000*12</f>
        <v>120000</v>
      </c>
      <c r="G6" s="10" t="s">
        <v>82</v>
      </c>
    </row>
    <row r="7" spans="1:7">
      <c r="A7" t="s">
        <v>9</v>
      </c>
      <c r="B7">
        <v>35000</v>
      </c>
      <c r="C7" s="1">
        <v>12</v>
      </c>
      <c r="D7">
        <f t="shared" si="0"/>
        <v>420000</v>
      </c>
      <c r="F7">
        <v>15000</v>
      </c>
      <c r="G7" s="10" t="s">
        <v>83</v>
      </c>
    </row>
    <row r="8" spans="1:7">
      <c r="A8" t="s">
        <v>10</v>
      </c>
      <c r="B8">
        <v>20000</v>
      </c>
      <c r="C8" s="1">
        <v>12</v>
      </c>
      <c r="D8">
        <f t="shared" si="0"/>
        <v>240000</v>
      </c>
      <c r="F8">
        <f>D8/4</f>
        <v>60000</v>
      </c>
      <c r="G8" s="10" t="s">
        <v>63</v>
      </c>
    </row>
    <row r="9" spans="1:7">
      <c r="A9" t="s">
        <v>11</v>
      </c>
      <c r="B9">
        <v>100000</v>
      </c>
      <c r="C9" s="1">
        <v>12</v>
      </c>
      <c r="D9">
        <f t="shared" si="0"/>
        <v>1200000</v>
      </c>
      <c r="F9" s="16">
        <v>480000</v>
      </c>
      <c r="G9" s="10" t="s">
        <v>78</v>
      </c>
    </row>
    <row r="10" spans="1:7">
      <c r="A10" s="10" t="s">
        <v>57</v>
      </c>
      <c r="B10">
        <f>(B9+B8+B7+B6)*31/100</f>
        <v>57350</v>
      </c>
      <c r="C10" s="1">
        <v>12</v>
      </c>
      <c r="D10">
        <f t="shared" si="0"/>
        <v>688200</v>
      </c>
      <c r="F10" s="16">
        <f>(F8+F9)*31/100</f>
        <v>167400</v>
      </c>
      <c r="G10" s="10" t="s">
        <v>64</v>
      </c>
    </row>
    <row r="11" spans="1:7">
      <c r="A11" s="9"/>
      <c r="B11" s="16"/>
      <c r="C11" s="18"/>
      <c r="D11" s="16"/>
      <c r="E11" s="16"/>
      <c r="F11" s="16"/>
    </row>
    <row r="12" spans="1:7">
      <c r="A12" s="9" t="s">
        <v>19</v>
      </c>
      <c r="B12" s="16"/>
      <c r="C12" s="18"/>
      <c r="D12" s="16">
        <f>SUM(D13:D16)</f>
        <v>453600</v>
      </c>
      <c r="E12" s="16"/>
      <c r="F12" s="19">
        <f>SUM(F13:F16)</f>
        <v>453600</v>
      </c>
    </row>
    <row r="13" spans="1:7">
      <c r="A13" t="s">
        <v>20</v>
      </c>
      <c r="B13" s="16">
        <f>650*50</f>
        <v>32500</v>
      </c>
      <c r="C13" s="18">
        <v>12</v>
      </c>
      <c r="D13" s="16">
        <f t="shared" ref="D13:D17" si="1">B13*C13</f>
        <v>390000</v>
      </c>
      <c r="E13" s="16"/>
      <c r="F13" s="16">
        <f>D13</f>
        <v>390000</v>
      </c>
      <c r="G13" s="10" t="s">
        <v>59</v>
      </c>
    </row>
    <row r="14" spans="1:7">
      <c r="A14" t="s">
        <v>21</v>
      </c>
      <c r="B14" s="16">
        <v>3000</v>
      </c>
      <c r="C14" s="18">
        <v>12</v>
      </c>
      <c r="D14" s="16">
        <f t="shared" si="1"/>
        <v>36000</v>
      </c>
      <c r="E14" s="16"/>
      <c r="F14" s="16">
        <f>D14</f>
        <v>36000</v>
      </c>
    </row>
    <row r="15" spans="1:7">
      <c r="A15" s="10" t="s">
        <v>22</v>
      </c>
      <c r="B15" s="16">
        <v>1800</v>
      </c>
      <c r="C15" s="18">
        <v>12</v>
      </c>
      <c r="D15" s="16">
        <f t="shared" si="1"/>
        <v>21600</v>
      </c>
      <c r="E15" s="16"/>
      <c r="F15" s="16">
        <f>D15</f>
        <v>21600</v>
      </c>
      <c r="G15" s="10" t="s">
        <v>77</v>
      </c>
    </row>
    <row r="16" spans="1:7">
      <c r="A16" t="s">
        <v>23</v>
      </c>
      <c r="B16" s="16">
        <v>500</v>
      </c>
      <c r="C16" s="18">
        <v>12</v>
      </c>
      <c r="D16" s="16">
        <f t="shared" si="1"/>
        <v>6000</v>
      </c>
      <c r="E16" s="16"/>
      <c r="F16" s="16">
        <f>D16</f>
        <v>6000</v>
      </c>
      <c r="G16" s="10" t="s">
        <v>65</v>
      </c>
    </row>
    <row r="17" spans="1:9">
      <c r="A17" s="15" t="s">
        <v>80</v>
      </c>
      <c r="B17" s="16">
        <v>2400</v>
      </c>
      <c r="C17" s="18">
        <v>1</v>
      </c>
      <c r="D17" s="16">
        <f t="shared" si="1"/>
        <v>2400</v>
      </c>
      <c r="E17" s="16"/>
      <c r="F17" s="16">
        <f>D17</f>
        <v>2400</v>
      </c>
      <c r="G17" s="10"/>
    </row>
    <row r="18" spans="1:9" ht="30">
      <c r="A18" s="9" t="s">
        <v>69</v>
      </c>
      <c r="B18" s="16"/>
      <c r="C18" s="20" t="s">
        <v>12</v>
      </c>
      <c r="D18" s="16"/>
      <c r="E18" s="16"/>
      <c r="F18" s="19">
        <f>SUM(F19:F21)</f>
        <v>80250</v>
      </c>
    </row>
    <row r="19" spans="1:9">
      <c r="A19" t="s">
        <v>13</v>
      </c>
      <c r="B19" s="16">
        <v>1200</v>
      </c>
      <c r="C19" s="18">
        <v>15</v>
      </c>
      <c r="D19" s="16">
        <f>B19*C19</f>
        <v>18000</v>
      </c>
      <c r="E19" s="16"/>
      <c r="F19" s="16">
        <v>18000</v>
      </c>
      <c r="G19" t="s">
        <v>14</v>
      </c>
    </row>
    <row r="20" spans="1:9">
      <c r="A20" t="s">
        <v>15</v>
      </c>
      <c r="B20">
        <v>1650</v>
      </c>
      <c r="C20" s="1">
        <v>15</v>
      </c>
      <c r="D20">
        <v>24750</v>
      </c>
      <c r="F20">
        <v>24750</v>
      </c>
      <c r="G20" t="s">
        <v>16</v>
      </c>
    </row>
    <row r="21" spans="1:9">
      <c r="A21" t="s">
        <v>17</v>
      </c>
      <c r="B21">
        <v>2500</v>
      </c>
      <c r="C21" s="1">
        <v>15</v>
      </c>
      <c r="D21">
        <v>37500</v>
      </c>
      <c r="F21">
        <v>37500</v>
      </c>
      <c r="G21" t="s">
        <v>18</v>
      </c>
    </row>
    <row r="22" spans="1:9">
      <c r="C22" s="1"/>
    </row>
    <row r="23" spans="1:9" ht="30">
      <c r="A23" s="9" t="s">
        <v>24</v>
      </c>
      <c r="C23" s="14" t="s">
        <v>68</v>
      </c>
      <c r="D23">
        <f>SUM(D24:D31)</f>
        <v>42200</v>
      </c>
      <c r="F23" s="9">
        <f>SUM(F24:F30)</f>
        <v>42200</v>
      </c>
    </row>
    <row r="24" spans="1:9">
      <c r="A24" t="s">
        <v>25</v>
      </c>
      <c r="B24">
        <v>19500</v>
      </c>
      <c r="C24" s="1">
        <v>1</v>
      </c>
      <c r="D24">
        <v>19500</v>
      </c>
      <c r="F24">
        <v>19500</v>
      </c>
      <c r="G24" t="s">
        <v>26</v>
      </c>
    </row>
    <row r="25" spans="1:9">
      <c r="A25" t="s">
        <v>27</v>
      </c>
      <c r="B25">
        <v>2000</v>
      </c>
      <c r="C25" s="1">
        <v>1</v>
      </c>
      <c r="D25">
        <v>2000</v>
      </c>
      <c r="F25">
        <v>2000</v>
      </c>
      <c r="G25" t="s">
        <v>28</v>
      </c>
    </row>
    <row r="26" spans="1:9">
      <c r="A26" t="s">
        <v>29</v>
      </c>
      <c r="B26">
        <v>3000</v>
      </c>
      <c r="C26" s="1">
        <v>1</v>
      </c>
      <c r="D26">
        <v>3000</v>
      </c>
      <c r="F26">
        <v>3000</v>
      </c>
      <c r="G26" t="s">
        <v>30</v>
      </c>
    </row>
    <row r="27" spans="1:9" ht="15.75" customHeight="1">
      <c r="A27" t="s">
        <v>31</v>
      </c>
      <c r="B27">
        <v>4300</v>
      </c>
      <c r="C27" s="1">
        <v>1</v>
      </c>
      <c r="D27">
        <v>4300</v>
      </c>
      <c r="F27">
        <v>4300</v>
      </c>
      <c r="G27" t="s">
        <v>32</v>
      </c>
      <c r="I27" t="s">
        <v>33</v>
      </c>
    </row>
    <row r="28" spans="1:9" ht="15.75" customHeight="1">
      <c r="A28" t="s">
        <v>34</v>
      </c>
      <c r="B28">
        <v>2950</v>
      </c>
      <c r="C28" s="1">
        <v>2</v>
      </c>
      <c r="D28">
        <f>B28*C28</f>
        <v>5900</v>
      </c>
      <c r="F28">
        <v>5900</v>
      </c>
      <c r="G28" t="s">
        <v>35</v>
      </c>
    </row>
    <row r="29" spans="1:9" ht="15.75" customHeight="1">
      <c r="A29" t="s">
        <v>36</v>
      </c>
      <c r="B29">
        <v>1000</v>
      </c>
      <c r="C29" s="1">
        <v>2</v>
      </c>
      <c r="D29">
        <v>2000</v>
      </c>
      <c r="F29">
        <v>2000</v>
      </c>
      <c r="G29" s="2" t="s">
        <v>37</v>
      </c>
    </row>
    <row r="30" spans="1:9" ht="15.75" customHeight="1">
      <c r="A30" t="s">
        <v>38</v>
      </c>
      <c r="B30">
        <v>5500</v>
      </c>
      <c r="C30" s="1">
        <v>1</v>
      </c>
      <c r="D30">
        <v>5500</v>
      </c>
      <c r="F30">
        <v>5500</v>
      </c>
      <c r="G30" t="s">
        <v>39</v>
      </c>
    </row>
    <row r="31" spans="1:9" ht="15.75" customHeight="1">
      <c r="A31" t="s">
        <v>40</v>
      </c>
      <c r="C31" s="1"/>
      <c r="E31" t="s">
        <v>41</v>
      </c>
    </row>
    <row r="32" spans="1:9" ht="15.75" customHeight="1">
      <c r="A32" s="9"/>
      <c r="C32" s="1"/>
    </row>
    <row r="33" spans="1:8" ht="15.75" customHeight="1">
      <c r="A33" s="9" t="s">
        <v>42</v>
      </c>
      <c r="C33" s="1"/>
      <c r="D33">
        <f>SUM(D34:D37)</f>
        <v>116000</v>
      </c>
      <c r="F33" s="9">
        <f>SUM(F34:F36)</f>
        <v>116000</v>
      </c>
    </row>
    <row r="34" spans="1:8" ht="15.75" customHeight="1">
      <c r="A34" t="s">
        <v>43</v>
      </c>
      <c r="B34">
        <v>15000</v>
      </c>
      <c r="C34" s="1">
        <v>2</v>
      </c>
      <c r="D34">
        <f>B34*C34</f>
        <v>30000</v>
      </c>
      <c r="F34">
        <v>30000</v>
      </c>
      <c r="G34" s="3" t="s">
        <v>44</v>
      </c>
      <c r="H34" s="4" t="s">
        <v>45</v>
      </c>
    </row>
    <row r="35" spans="1:8" ht="15.75" customHeight="1">
      <c r="A35" t="s">
        <v>46</v>
      </c>
      <c r="B35">
        <v>54000</v>
      </c>
      <c r="C35" s="1">
        <v>1</v>
      </c>
      <c r="D35">
        <v>54000</v>
      </c>
      <c r="F35">
        <v>54000</v>
      </c>
      <c r="G35" t="s">
        <v>47</v>
      </c>
      <c r="H35" s="5" t="s">
        <v>48</v>
      </c>
    </row>
    <row r="36" spans="1:8" ht="15.75" customHeight="1">
      <c r="A36" t="s">
        <v>49</v>
      </c>
      <c r="B36">
        <v>32000</v>
      </c>
      <c r="C36" s="1">
        <v>1</v>
      </c>
      <c r="D36">
        <v>32000</v>
      </c>
      <c r="F36">
        <v>32000</v>
      </c>
      <c r="G36" s="6" t="s">
        <v>50</v>
      </c>
      <c r="H36" s="4" t="s">
        <v>51</v>
      </c>
    </row>
    <row r="37" spans="1:8" ht="15.75" customHeight="1">
      <c r="A37" t="s">
        <v>40</v>
      </c>
      <c r="C37" s="1"/>
      <c r="E37" t="s">
        <v>41</v>
      </c>
    </row>
    <row r="38" spans="1:8" ht="15.75" customHeight="1">
      <c r="C38" s="1"/>
    </row>
    <row r="39" spans="1:8" ht="15.75" customHeight="1">
      <c r="A39" s="9" t="s">
        <v>52</v>
      </c>
      <c r="C39" s="1"/>
      <c r="D39">
        <f>SUM(D40:D43)</f>
        <v>21300</v>
      </c>
      <c r="F39" s="9">
        <f>SUM(F40:F43)</f>
        <v>21300</v>
      </c>
    </row>
    <row r="40" spans="1:8" ht="15.75" customHeight="1">
      <c r="A40" s="10" t="s">
        <v>67</v>
      </c>
      <c r="B40">
        <v>7500</v>
      </c>
      <c r="C40" s="1">
        <v>2</v>
      </c>
      <c r="D40">
        <f>B40*C40</f>
        <v>15000</v>
      </c>
      <c r="F40">
        <f>D40</f>
        <v>15000</v>
      </c>
      <c r="G40" t="s">
        <v>61</v>
      </c>
    </row>
    <row r="41" spans="1:8" ht="15.75" customHeight="1">
      <c r="A41" s="7" t="s">
        <v>53</v>
      </c>
      <c r="B41" s="7">
        <v>2500</v>
      </c>
      <c r="C41" s="8">
        <v>2</v>
      </c>
      <c r="D41" s="7">
        <v>5000</v>
      </c>
      <c r="F41" s="7">
        <v>5000</v>
      </c>
      <c r="G41" t="s">
        <v>61</v>
      </c>
    </row>
    <row r="42" spans="1:8" ht="15.75" customHeight="1">
      <c r="A42" s="7" t="s">
        <v>54</v>
      </c>
      <c r="B42">
        <v>800</v>
      </c>
      <c r="C42" s="1">
        <v>2</v>
      </c>
      <c r="D42">
        <v>800</v>
      </c>
      <c r="F42">
        <v>800</v>
      </c>
      <c r="G42" t="s">
        <v>61</v>
      </c>
    </row>
    <row r="43" spans="1:8" ht="15.75" customHeight="1">
      <c r="A43" s="7" t="s">
        <v>55</v>
      </c>
      <c r="B43">
        <v>500</v>
      </c>
      <c r="C43" s="1">
        <v>1</v>
      </c>
      <c r="D43">
        <v>500</v>
      </c>
      <c r="F43">
        <v>500</v>
      </c>
      <c r="G43" t="s">
        <v>61</v>
      </c>
    </row>
    <row r="44" spans="1:8" ht="15.75" customHeight="1">
      <c r="C44" s="1"/>
    </row>
    <row r="45" spans="1:8" ht="46.5" customHeight="1">
      <c r="A45" s="11" t="s">
        <v>62</v>
      </c>
      <c r="C45" s="1"/>
      <c r="D45">
        <f>SUM(D46:D53)</f>
        <v>132500</v>
      </c>
      <c r="F45" s="9">
        <f>SUM(F46:F53)</f>
        <v>132500</v>
      </c>
    </row>
    <row r="46" spans="1:8" ht="15.75" customHeight="1">
      <c r="A46" s="10" t="s">
        <v>75</v>
      </c>
      <c r="B46" s="7">
        <v>8000</v>
      </c>
      <c r="C46" s="8">
        <v>7</v>
      </c>
      <c r="D46" s="7">
        <f>B46*C46</f>
        <v>56000</v>
      </c>
      <c r="F46" s="7">
        <f>D46</f>
        <v>56000</v>
      </c>
      <c r="G46" t="s">
        <v>61</v>
      </c>
    </row>
    <row r="47" spans="1:8" ht="15.75" customHeight="1">
      <c r="A47" s="10" t="s">
        <v>73</v>
      </c>
      <c r="B47" s="7">
        <v>5000</v>
      </c>
      <c r="C47" s="8">
        <v>1</v>
      </c>
      <c r="D47" s="7">
        <f t="shared" ref="D47:D54" si="2">B47*C47</f>
        <v>5000</v>
      </c>
      <c r="F47" s="7">
        <f t="shared" ref="F47:F54" si="3">D47</f>
        <v>5000</v>
      </c>
      <c r="G47" t="s">
        <v>61</v>
      </c>
    </row>
    <row r="48" spans="1:8" ht="15.75" customHeight="1">
      <c r="A48" s="10" t="s">
        <v>76</v>
      </c>
      <c r="B48" s="7">
        <v>15000</v>
      </c>
      <c r="C48" s="8">
        <v>1</v>
      </c>
      <c r="D48" s="7">
        <f t="shared" si="2"/>
        <v>15000</v>
      </c>
      <c r="F48" s="7">
        <f t="shared" si="3"/>
        <v>15000</v>
      </c>
      <c r="G48" t="s">
        <v>61</v>
      </c>
    </row>
    <row r="49" spans="1:7" ht="15.75" customHeight="1">
      <c r="A49" s="10" t="s">
        <v>72</v>
      </c>
      <c r="B49" s="7">
        <v>2000</v>
      </c>
      <c r="C49" s="8">
        <v>1</v>
      </c>
      <c r="D49" s="7">
        <f t="shared" si="2"/>
        <v>2000</v>
      </c>
      <c r="F49" s="7">
        <f t="shared" si="3"/>
        <v>2000</v>
      </c>
      <c r="G49" t="s">
        <v>61</v>
      </c>
    </row>
    <row r="50" spans="1:7" ht="15.75" customHeight="1">
      <c r="A50" s="10" t="s">
        <v>70</v>
      </c>
      <c r="B50" s="7">
        <v>35000</v>
      </c>
      <c r="C50" s="8">
        <v>1</v>
      </c>
      <c r="D50" s="7">
        <f t="shared" si="2"/>
        <v>35000</v>
      </c>
      <c r="F50" s="7">
        <f t="shared" si="3"/>
        <v>35000</v>
      </c>
      <c r="G50" t="s">
        <v>61</v>
      </c>
    </row>
    <row r="51" spans="1:7" ht="15.75" customHeight="1">
      <c r="A51" s="10" t="s">
        <v>71</v>
      </c>
      <c r="B51" s="7">
        <v>10000</v>
      </c>
      <c r="C51" s="8">
        <v>1</v>
      </c>
      <c r="D51" s="7">
        <f t="shared" si="2"/>
        <v>10000</v>
      </c>
      <c r="F51" s="7">
        <f t="shared" si="3"/>
        <v>10000</v>
      </c>
      <c r="G51" t="s">
        <v>61</v>
      </c>
    </row>
    <row r="52" spans="1:7" ht="15.75" customHeight="1">
      <c r="A52" s="10" t="s">
        <v>74</v>
      </c>
      <c r="B52" s="7">
        <v>5000</v>
      </c>
      <c r="C52" s="8">
        <v>1</v>
      </c>
      <c r="D52" s="7">
        <f t="shared" si="2"/>
        <v>5000</v>
      </c>
      <c r="F52" s="7">
        <f t="shared" si="3"/>
        <v>5000</v>
      </c>
      <c r="G52" t="s">
        <v>61</v>
      </c>
    </row>
    <row r="53" spans="1:7" ht="15.75" customHeight="1">
      <c r="A53" s="7" t="s">
        <v>56</v>
      </c>
      <c r="B53" s="7">
        <v>4500</v>
      </c>
      <c r="C53" s="8">
        <v>1</v>
      </c>
      <c r="D53" s="7">
        <f t="shared" si="2"/>
        <v>4500</v>
      </c>
      <c r="F53" s="7">
        <f t="shared" si="3"/>
        <v>4500</v>
      </c>
      <c r="G53" t="s">
        <v>61</v>
      </c>
    </row>
    <row r="54" spans="1:7" ht="15.75" customHeight="1">
      <c r="A54" s="10" t="s">
        <v>79</v>
      </c>
      <c r="B54">
        <v>14000</v>
      </c>
      <c r="C54" s="1">
        <v>1</v>
      </c>
      <c r="D54">
        <f t="shared" si="2"/>
        <v>14000</v>
      </c>
      <c r="F54">
        <f t="shared" si="3"/>
        <v>14000</v>
      </c>
    </row>
    <row r="55" spans="1:7" ht="15.75" customHeight="1">
      <c r="A55" s="21" t="s">
        <v>81</v>
      </c>
      <c r="B55" s="17">
        <v>0.01</v>
      </c>
      <c r="C55" s="18"/>
      <c r="D55" s="16"/>
      <c r="E55" s="16"/>
      <c r="F55" s="16">
        <v>17000</v>
      </c>
    </row>
    <row r="56" spans="1:7" ht="15.75" customHeight="1">
      <c r="A56" s="21"/>
      <c r="B56" s="16"/>
      <c r="C56" s="18"/>
      <c r="D56" s="16"/>
      <c r="E56" s="16"/>
      <c r="F56" s="16"/>
    </row>
    <row r="57" spans="1:7" ht="15.75" customHeight="1">
      <c r="A57" s="9" t="s">
        <v>58</v>
      </c>
      <c r="C57" s="1"/>
      <c r="D57">
        <f>D45+D39+D33+D23+D18+D12+D5</f>
        <v>3673800</v>
      </c>
      <c r="F57" s="9">
        <f>F45+F39+F33+F23+F18+F12+F5</f>
        <v>1688250</v>
      </c>
    </row>
    <row r="58" spans="1:7" ht="15.75" customHeight="1">
      <c r="A58" s="10" t="s">
        <v>66</v>
      </c>
      <c r="C58" s="1"/>
      <c r="F58">
        <f>F5</f>
        <v>842400</v>
      </c>
    </row>
    <row r="59" spans="1:7" ht="15.75" customHeight="1">
      <c r="C59" s="1"/>
    </row>
    <row r="60" spans="1:7" ht="15.75" customHeight="1">
      <c r="C60" s="1"/>
    </row>
    <row r="61" spans="1:7" ht="15.75" customHeight="1">
      <c r="C61" s="1"/>
    </row>
    <row r="62" spans="1:7" ht="15.75" customHeight="1">
      <c r="C62" s="1"/>
    </row>
    <row r="63" spans="1:7" ht="15.75" customHeight="1">
      <c r="C63" s="1"/>
    </row>
    <row r="64" spans="1:7" ht="15.75" customHeight="1">
      <c r="C64" s="1"/>
    </row>
    <row r="65" spans="3:3" ht="15.75" customHeight="1">
      <c r="C65" s="1"/>
    </row>
    <row r="66" spans="3:3" ht="15.75" customHeight="1">
      <c r="C66" s="1"/>
    </row>
    <row r="67" spans="3:3" ht="15.75" customHeight="1">
      <c r="C67" s="1"/>
    </row>
    <row r="68" spans="3:3" ht="15.75" customHeight="1">
      <c r="C68" s="1"/>
    </row>
    <row r="69" spans="3:3" ht="15.75" customHeight="1">
      <c r="C69" s="1"/>
    </row>
    <row r="70" spans="3:3" ht="15.75" customHeight="1">
      <c r="C70" s="1"/>
    </row>
    <row r="71" spans="3:3" ht="15.75" customHeight="1">
      <c r="C71" s="1"/>
    </row>
    <row r="72" spans="3:3" ht="15.75" customHeight="1">
      <c r="C72" s="1"/>
    </row>
    <row r="73" spans="3:3" ht="15.75" customHeight="1">
      <c r="C73" s="1"/>
    </row>
    <row r="74" spans="3:3" ht="15.75" customHeight="1">
      <c r="C74" s="1"/>
    </row>
    <row r="75" spans="3:3" ht="15.75" customHeight="1">
      <c r="C75" s="1"/>
    </row>
    <row r="76" spans="3:3" ht="15.75" customHeight="1">
      <c r="C76" s="1"/>
    </row>
    <row r="77" spans="3:3" ht="15.75" customHeight="1">
      <c r="C77" s="1"/>
    </row>
    <row r="78" spans="3:3" ht="15.75" customHeight="1">
      <c r="C78" s="1"/>
    </row>
    <row r="79" spans="3:3" ht="15.75" customHeight="1">
      <c r="C79" s="1"/>
    </row>
    <row r="80" spans="3:3" ht="15.75" customHeight="1">
      <c r="C80" s="1"/>
    </row>
    <row r="81" spans="3:3" ht="15.75" customHeight="1">
      <c r="C81" s="1"/>
    </row>
    <row r="82" spans="3:3" ht="15.75" customHeight="1">
      <c r="C82" s="1"/>
    </row>
    <row r="83" spans="3:3" ht="15.75" customHeight="1">
      <c r="C83" s="1"/>
    </row>
    <row r="84" spans="3:3" ht="15.75" customHeight="1">
      <c r="C84" s="1"/>
    </row>
    <row r="85" spans="3:3" ht="15.75" customHeight="1">
      <c r="C85" s="1"/>
    </row>
    <row r="86" spans="3:3" ht="15.75" customHeight="1">
      <c r="C86" s="1"/>
    </row>
    <row r="87" spans="3:3" ht="15.75" customHeight="1">
      <c r="C87" s="1"/>
    </row>
    <row r="88" spans="3:3" ht="15.75" customHeight="1">
      <c r="C88" s="1"/>
    </row>
    <row r="89" spans="3:3" ht="15.75" customHeight="1">
      <c r="C89" s="1"/>
    </row>
    <row r="90" spans="3:3" ht="15.75" customHeight="1">
      <c r="C90" s="1"/>
    </row>
    <row r="91" spans="3:3" ht="15.75" customHeight="1">
      <c r="C91" s="1"/>
    </row>
    <row r="92" spans="3:3" ht="15.75" customHeight="1">
      <c r="C92" s="1"/>
    </row>
    <row r="93" spans="3:3" ht="15.75" customHeight="1">
      <c r="C93" s="1"/>
    </row>
    <row r="94" spans="3:3" ht="15.75" customHeight="1">
      <c r="C94" s="1"/>
    </row>
    <row r="95" spans="3:3" ht="15.75" customHeight="1">
      <c r="C95" s="1"/>
    </row>
    <row r="96" spans="3:3" ht="15.75" customHeight="1">
      <c r="C96" s="1"/>
    </row>
    <row r="97" spans="3:3" ht="15.75" customHeight="1">
      <c r="C97" s="1"/>
    </row>
    <row r="98" spans="3:3" ht="15.75" customHeight="1">
      <c r="C98" s="1"/>
    </row>
    <row r="99" spans="3:3" ht="15.75" customHeight="1">
      <c r="C99" s="1"/>
    </row>
    <row r="100" spans="3:3" ht="15.75" customHeight="1">
      <c r="C100" s="1"/>
    </row>
    <row r="101" spans="3:3" ht="15.75" customHeight="1">
      <c r="C101" s="1"/>
    </row>
    <row r="102" spans="3:3" ht="15.75" customHeight="1">
      <c r="C102" s="1"/>
    </row>
    <row r="103" spans="3:3" ht="15.75" customHeight="1">
      <c r="C103" s="1"/>
    </row>
    <row r="104" spans="3:3" ht="15.75" customHeight="1">
      <c r="C104" s="1"/>
    </row>
    <row r="105" spans="3:3" ht="15.75" customHeight="1">
      <c r="C105" s="1"/>
    </row>
    <row r="106" spans="3:3" ht="15.75" customHeight="1">
      <c r="C106" s="1"/>
    </row>
    <row r="107" spans="3:3" ht="15.75" customHeight="1">
      <c r="C107" s="1"/>
    </row>
    <row r="108" spans="3:3" ht="15.75" customHeight="1">
      <c r="C108" s="1"/>
    </row>
    <row r="109" spans="3:3" ht="15.75" customHeight="1">
      <c r="C109" s="1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Acer</cp:lastModifiedBy>
  <dcterms:created xsi:type="dcterms:W3CDTF">2006-09-28T05:33:49Z</dcterms:created>
  <dcterms:modified xsi:type="dcterms:W3CDTF">2022-06-10T07:25:26Z</dcterms:modified>
</cp:coreProperties>
</file>