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oK\Desktop\Весёлый апельсин 2022\Молодежное вече\Ярмарка профессий_Вече 2021\"/>
    </mc:Choice>
  </mc:AlternateContent>
  <xr:revisionPtr revIDLastSave="0" documentId="13_ncr:1_{EA2470D2-B59A-4298-A2B4-4F60260C5DF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новый вариант" sheetId="4" r:id="rId1"/>
    <sheet name="старый вариант" sheetId="2" r:id="rId2"/>
    <sheet name="Лист2" sheetId="1" r:id="rId3"/>
    <sheet name="Лист3" sheetId="3" r:id="rId4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G12" i="4"/>
  <c r="F13" i="4"/>
  <c r="F14" i="4"/>
  <c r="H14" i="4" s="1"/>
  <c r="G15" i="4"/>
  <c r="F16" i="4"/>
  <c r="H16" i="4" s="1"/>
  <c r="F17" i="4"/>
  <c r="H17" i="4" s="1"/>
  <c r="H18" i="4"/>
  <c r="F19" i="4"/>
  <c r="F20" i="4"/>
  <c r="G20" i="4" s="1"/>
  <c r="F21" i="4"/>
  <c r="F22" i="4"/>
  <c r="G22" i="4" s="1"/>
  <c r="F24" i="4"/>
  <c r="G24" i="4" s="1"/>
  <c r="F25" i="4"/>
  <c r="G25" i="4" s="1"/>
  <c r="F26" i="4"/>
  <c r="G26" i="4" s="1"/>
  <c r="F28" i="4"/>
  <c r="H28" i="4" s="1"/>
  <c r="G29" i="4"/>
  <c r="F30" i="4"/>
  <c r="H23" i="4" l="1"/>
  <c r="F23" i="4"/>
  <c r="F18" i="4"/>
  <c r="H15" i="4"/>
  <c r="F15" i="4"/>
  <c r="G23" i="4"/>
  <c r="F12" i="4"/>
  <c r="F29" i="4"/>
  <c r="H30" i="4"/>
  <c r="H29" i="4" s="1"/>
  <c r="G19" i="4"/>
  <c r="G18" i="4" s="1"/>
  <c r="H13" i="4"/>
  <c r="H12" i="4" s="1"/>
  <c r="H25" i="2"/>
  <c r="G31" i="4" l="1"/>
  <c r="H31" i="4"/>
  <c r="F31" i="4"/>
  <c r="H19" i="2"/>
  <c r="F40" i="2"/>
  <c r="G40" i="2" s="1"/>
  <c r="F39" i="2"/>
  <c r="G39" i="2" s="1"/>
  <c r="F38" i="2"/>
  <c r="F37" i="2"/>
  <c r="F35" i="2"/>
  <c r="H35" i="2" s="1"/>
  <c r="F34" i="2"/>
  <c r="F33" i="2"/>
  <c r="H33" i="2" s="1"/>
  <c r="F32" i="2"/>
  <c r="H32" i="2" s="1"/>
  <c r="F31" i="2"/>
  <c r="H31" i="2" s="1"/>
  <c r="F36" i="2" l="1"/>
  <c r="H37" i="2"/>
  <c r="G36" i="2"/>
  <c r="H34" i="2"/>
  <c r="H30" i="2" s="1"/>
  <c r="F30" i="2"/>
  <c r="G33" i="2"/>
  <c r="H38" i="2"/>
  <c r="G31" i="2"/>
  <c r="G35" i="2"/>
  <c r="G32" i="2"/>
  <c r="G34" i="2"/>
  <c r="F23" i="2"/>
  <c r="G23" i="2" s="1"/>
  <c r="F22" i="2"/>
  <c r="G22" i="2" s="1"/>
  <c r="F21" i="2"/>
  <c r="G21" i="2" s="1"/>
  <c r="F18" i="2"/>
  <c r="G18" i="2" s="1"/>
  <c r="H36" i="2" l="1"/>
  <c r="G30" i="2"/>
  <c r="F24" i="2"/>
  <c r="F29" i="2"/>
  <c r="F28" i="2"/>
  <c r="G28" i="2" s="1"/>
  <c r="G29" i="2" l="1"/>
  <c r="F20" i="2"/>
  <c r="F19" i="2" s="1"/>
  <c r="F27" i="2"/>
  <c r="G27" i="2" s="1"/>
  <c r="F26" i="2"/>
  <c r="G26" i="2" s="1"/>
  <c r="F16" i="2"/>
  <c r="G16" i="2" s="1"/>
  <c r="G12" i="2" s="1"/>
  <c r="G17" i="2"/>
  <c r="H17" i="2"/>
  <c r="F17" i="2"/>
  <c r="F15" i="2"/>
  <c r="H15" i="2" s="1"/>
  <c r="F14" i="2"/>
  <c r="H14" i="2" s="1"/>
  <c r="F13" i="2"/>
  <c r="H13" i="2" l="1"/>
  <c r="H12" i="2" s="1"/>
  <c r="H41" i="2" s="1"/>
  <c r="F12" i="2"/>
  <c r="F25" i="2"/>
  <c r="F41" i="2" s="1"/>
  <c r="G20" i="2"/>
  <c r="G19" i="2" s="1"/>
  <c r="G25" i="2"/>
  <c r="G41" i="2" s="1"/>
  <c r="G22" i="1"/>
  <c r="H22" i="1"/>
  <c r="F22" i="1"/>
  <c r="G24" i="1"/>
  <c r="F25" i="1"/>
  <c r="H25" i="1" s="1"/>
  <c r="H24" i="1" s="1"/>
  <c r="G26" i="1"/>
  <c r="H26" i="1"/>
  <c r="F28" i="1"/>
  <c r="F29" i="1"/>
  <c r="F27" i="1"/>
  <c r="F21" i="1"/>
  <c r="H21" i="1" s="1"/>
  <c r="G19" i="1"/>
  <c r="F20" i="1"/>
  <c r="H20" i="1" s="1"/>
  <c r="G17" i="1"/>
  <c r="H17" i="1"/>
  <c r="F17" i="1"/>
  <c r="F13" i="1"/>
  <c r="F14" i="1"/>
  <c r="F15" i="1"/>
  <c r="H15" i="1" s="1"/>
  <c r="H12" i="1" s="1"/>
  <c r="F16" i="1"/>
  <c r="F26" i="1" l="1"/>
  <c r="F24" i="1"/>
  <c r="H19" i="1"/>
  <c r="H31" i="1" s="1"/>
  <c r="F12" i="1"/>
  <c r="F19" i="1"/>
  <c r="G13" i="1"/>
  <c r="G12" i="1" s="1"/>
  <c r="G31" i="1" s="1"/>
  <c r="F31" i="1" l="1"/>
</calcChain>
</file>

<file path=xl/sharedStrings.xml><?xml version="1.0" encoding="utf-8"?>
<sst xmlns="http://schemas.openxmlformats.org/spreadsheetml/2006/main" count="257" uniqueCount="148">
  <si>
    <t>№ п/п</t>
  </si>
  <si>
    <t>Наименование статьи затрат</t>
  </si>
  <si>
    <t>Сумма</t>
  </si>
  <si>
    <t>Средства участника конкурса, руб.</t>
  </si>
  <si>
    <t>ПРИЛОЖЕНИЕ № 2</t>
  </si>
  <si>
    <t xml:space="preserve">к положению о городском молодежном </t>
  </si>
  <si>
    <t xml:space="preserve">конкурсе социально значимых проектов </t>
  </si>
  <si>
    <t>«Кемеровское молодежное Вече - 2018»</t>
  </si>
  <si>
    <t xml:space="preserve">  от__________2018 № _________</t>
  </si>
  <si>
    <t>Смета проекта</t>
  </si>
  <si>
    <t>Един. измер.</t>
  </si>
  <si>
    <t>Кол-во</t>
  </si>
  <si>
    <t>Расходные материалы</t>
  </si>
  <si>
    <t>Полиграфические расходы</t>
  </si>
  <si>
    <t>Запрашиваемая сумма, руб.</t>
  </si>
  <si>
    <t>час</t>
  </si>
  <si>
    <t xml:space="preserve">шт. </t>
  </si>
  <si>
    <t>чел</t>
  </si>
  <si>
    <t>Призовой фонд</t>
  </si>
  <si>
    <t>Оплата труда привлеченным специалистам</t>
  </si>
  <si>
    <t xml:space="preserve">Бригада скорой помощи </t>
  </si>
  <si>
    <t>Модератор площадки - 5 человек</t>
  </si>
  <si>
    <t>Судья - 5 человек</t>
  </si>
  <si>
    <t>Ведущий</t>
  </si>
  <si>
    <t>Аренда  оборудования</t>
  </si>
  <si>
    <t xml:space="preserve">Аренда звукового оборудования (6 сабвуферов MACKIE SWA1501, 6 сателлитов MACKIE SRM450, микрофон Rode Podcaster - 4 шт) </t>
  </si>
  <si>
    <t>Стойка "Соло" с обозначением площадок</t>
  </si>
  <si>
    <t>Баннер 2*3</t>
  </si>
  <si>
    <t>Сертификат "Первое место"</t>
  </si>
  <si>
    <t>Сертификат "Второе место"</t>
  </si>
  <si>
    <t>Сертификат "Третье место"</t>
  </si>
  <si>
    <t>Вода питьевая "Ирбис"0,5л.</t>
  </si>
  <si>
    <t>Организация проживания</t>
  </si>
  <si>
    <t>Гостиница "Кузбасс", одноместный номер</t>
  </si>
  <si>
    <t>Стоим-ть, руб.</t>
  </si>
  <si>
    <t>Сумма, руб.</t>
  </si>
  <si>
    <t>1.</t>
  </si>
  <si>
    <t>2.</t>
  </si>
  <si>
    <t>Итого:</t>
  </si>
  <si>
    <t>1.1.</t>
  </si>
  <si>
    <t>1.2.</t>
  </si>
  <si>
    <t>1.3.</t>
  </si>
  <si>
    <t>1.4.</t>
  </si>
  <si>
    <t>2.1.</t>
  </si>
  <si>
    <t>3.</t>
  </si>
  <si>
    <t>3.1.</t>
  </si>
  <si>
    <t>3.2.</t>
  </si>
  <si>
    <t>4.</t>
  </si>
  <si>
    <t>4.1.</t>
  </si>
  <si>
    <t>5.</t>
  </si>
  <si>
    <t>5.1.</t>
  </si>
  <si>
    <t>6.</t>
  </si>
  <si>
    <t>6.1.</t>
  </si>
  <si>
    <t>6.2.</t>
  </si>
  <si>
    <t>6.3.</t>
  </si>
  <si>
    <t>6.4.</t>
  </si>
  <si>
    <t>Сертификат за спец. номинацию "Лучший трюк"</t>
  </si>
  <si>
    <t>Аренда оборудования</t>
  </si>
  <si>
    <t>Фотограф</t>
  </si>
  <si>
    <t>Видеоограф</t>
  </si>
  <si>
    <t>Звукорежиссер</t>
  </si>
  <si>
    <t>4.2.</t>
  </si>
  <si>
    <t>Рамка А4 для фотогрфии</t>
  </si>
  <si>
    <t xml:space="preserve">Диплом победителя </t>
  </si>
  <si>
    <t>4.3.</t>
  </si>
  <si>
    <t>Сертификат участника</t>
  </si>
  <si>
    <t xml:space="preserve">Призовой фонд </t>
  </si>
  <si>
    <t>3.3.</t>
  </si>
  <si>
    <t>3.4.</t>
  </si>
  <si>
    <t>Питьевая вода (0,5 л)</t>
  </si>
  <si>
    <t>шт.</t>
  </si>
  <si>
    <t>Воздушные шары</t>
  </si>
  <si>
    <t>3.5.</t>
  </si>
  <si>
    <t>Цветы</t>
  </si>
  <si>
    <t>4.4.</t>
  </si>
  <si>
    <t xml:space="preserve">Оформление сцены </t>
  </si>
  <si>
    <t>Монтаж</t>
  </si>
  <si>
    <t>Демонтаж</t>
  </si>
  <si>
    <t>Затраты на продвижение</t>
  </si>
  <si>
    <t>5.2.</t>
  </si>
  <si>
    <t>5.3.</t>
  </si>
  <si>
    <t>5.4.</t>
  </si>
  <si>
    <t>Реклама на радио</t>
  </si>
  <si>
    <t>Реклама в соцсети Insragram</t>
  </si>
  <si>
    <t>Реклама в соцсети Vkontakte</t>
  </si>
  <si>
    <t>Реклама в интренет-СМИ</t>
  </si>
  <si>
    <t>5.5.</t>
  </si>
  <si>
    <t>Баннер, 2,95м.х5,8м., люверсы</t>
  </si>
  <si>
    <t>Баннер, 2,3м.х5,85м., люверсы</t>
  </si>
  <si>
    <t>Баннер, 12,2м.х0,85м., люверсы</t>
  </si>
  <si>
    <t>Аренда помещения / оборудования (указать конкретные характеристики арендуемого помещения / оборудования)</t>
  </si>
  <si>
    <t>упак.</t>
  </si>
  <si>
    <t xml:space="preserve">Организация питания и проживания </t>
  </si>
  <si>
    <t>Оплата труда привлеченным специалистам (не более 30% от запрашиваемой суммы)</t>
  </si>
  <si>
    <t>Общая сумма</t>
  </si>
  <si>
    <t>Стоим-ть за 1 шт, руб.</t>
  </si>
  <si>
    <t xml:space="preserve">к положению «О городском молодежном </t>
  </si>
  <si>
    <t>интернет</t>
  </si>
  <si>
    <t>ролл-апы, дизайн ролл-апов</t>
  </si>
  <si>
    <t>3.4</t>
  </si>
  <si>
    <t>4.4</t>
  </si>
  <si>
    <t xml:space="preserve"> шт.</t>
  </si>
  <si>
    <t>фотограф</t>
  </si>
  <si>
    <t>журналист</t>
  </si>
  <si>
    <t>Питание волонтеров</t>
  </si>
  <si>
    <t>4.5</t>
  </si>
  <si>
    <t>сертификат участника</t>
  </si>
  <si>
    <t>Классные кабинеты с мультимедийным комплексом (компьютер, проектор, экран) 10 шт.</t>
  </si>
  <si>
    <t>мес.</t>
  </si>
  <si>
    <t>рамка А4 для благодарственных писем партнёрам</t>
  </si>
  <si>
    <t>вода питьевая 0,5 л . Питьевой режим участников</t>
  </si>
  <si>
    <t>бумага "Светокопия" или "Снегурочка"</t>
  </si>
  <si>
    <t>футболки с нанесением логотипа, для волонтёров</t>
  </si>
  <si>
    <t>бейсболки с нанесением логотипа, для волонтёров</t>
  </si>
  <si>
    <t>день</t>
  </si>
  <si>
    <t>благодарственные письма (дизайн, распечатка) партнерам</t>
  </si>
  <si>
    <t>2.2</t>
  </si>
  <si>
    <t>3.3</t>
  </si>
  <si>
    <t>заправка картриджей для лазерных принтеров</t>
  </si>
  <si>
    <t>«Кемеровское молодежное Вече-2021»</t>
  </si>
  <si>
    <t>Пожертвования для приютов в точках сбора</t>
  </si>
  <si>
    <t>Позиция</t>
  </si>
  <si>
    <t>Итого</t>
  </si>
  <si>
    <t>Соль, уп</t>
  </si>
  <si>
    <t>Масло, шт</t>
  </si>
  <si>
    <t>Овощи, кг</t>
  </si>
  <si>
    <t>Корм сухой собачий, шт</t>
  </si>
  <si>
    <t>Корм влажный собачий, шт</t>
  </si>
  <si>
    <t>Корм сухой кошачий, шт</t>
  </si>
  <si>
    <t>Корм влажный кошачий, шт</t>
  </si>
  <si>
    <t>Корм кошачий банки, шт</t>
  </si>
  <si>
    <t>Сахар, кг</t>
  </si>
  <si>
    <t>Пелёнки</t>
  </si>
  <si>
    <t>Хлеб, шт</t>
  </si>
  <si>
    <t>Бинты, шт</t>
  </si>
  <si>
    <t>Губки, уп</t>
  </si>
  <si>
    <t>Мешки, уп</t>
  </si>
  <si>
    <t>Белизна, шт</t>
  </si>
  <si>
    <t>Кошачий наполнитель, шт</t>
  </si>
  <si>
    <t>шприцы, шт</t>
  </si>
  <si>
    <t>перчатки, уп</t>
  </si>
  <si>
    <t>мясо, кг</t>
  </si>
  <si>
    <t>Порошок, шт</t>
  </si>
  <si>
    <t>Геркулес, кг</t>
  </si>
  <si>
    <t>Гречка, кг</t>
  </si>
  <si>
    <t>Рис, кг</t>
  </si>
  <si>
    <t>Лапша,кг</t>
  </si>
  <si>
    <t>матрасик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</si>
</sst>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0" fillId="0" borderId="0" xfId="0" applyNumberFormat="1"/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wrapText="1"/>
    </xf>
    <xf numFmtId="16" fontId="7" fillId="3" borderId="16" xfId="0" applyNumberFormat="1" applyFont="1" applyFill="1" applyBorder="1" applyAlignment="1">
      <alignment horizontal="right" wrapText="1"/>
    </xf>
    <xf numFmtId="0" fontId="7" fillId="3" borderId="16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opLeftCell="A22" workbookViewId="0">
      <selection activeCell="C35" sqref="C35"/>
    </sheetView>
  </sheetViews>
  <sheetFormatPr defaultRowHeight="15" x14ac:dyDescent="0.25"/>
  <cols>
    <col min="1" max="1" width="5.5703125" style="22" customWidth="1"/>
    <col min="2" max="2" width="32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</cols>
  <sheetData>
    <row r="1" spans="1:12" ht="18.75" x14ac:dyDescent="0.25">
      <c r="B1" s="2"/>
      <c r="C1" s="2"/>
      <c r="D1" s="2"/>
      <c r="E1" s="3"/>
      <c r="G1" s="2"/>
      <c r="H1" s="1" t="s">
        <v>4</v>
      </c>
    </row>
    <row r="2" spans="1:12" ht="18.75" x14ac:dyDescent="0.25">
      <c r="B2" s="2"/>
      <c r="C2" s="2"/>
      <c r="D2" s="2"/>
      <c r="E2" s="2"/>
      <c r="G2" s="2"/>
      <c r="H2" s="1" t="s">
        <v>96</v>
      </c>
    </row>
    <row r="3" spans="1:12" ht="18.75" x14ac:dyDescent="0.25">
      <c r="B3" s="2"/>
      <c r="C3" s="2"/>
      <c r="D3" s="2"/>
      <c r="E3" s="2"/>
      <c r="G3" s="2"/>
      <c r="H3" s="1" t="s">
        <v>6</v>
      </c>
    </row>
    <row r="4" spans="1:12" ht="18.75" x14ac:dyDescent="0.25">
      <c r="B4" s="2"/>
      <c r="C4" s="2"/>
      <c r="D4" s="2"/>
      <c r="E4" s="2"/>
      <c r="G4" s="2"/>
      <c r="H4" s="1" t="s">
        <v>119</v>
      </c>
    </row>
    <row r="5" spans="1:12" ht="18.75" x14ac:dyDescent="0.25">
      <c r="B5" s="2"/>
      <c r="C5" s="2"/>
      <c r="D5" s="2"/>
      <c r="E5" s="2"/>
      <c r="F5" s="2"/>
      <c r="G5" s="2"/>
      <c r="H5" s="1"/>
    </row>
    <row r="6" spans="1:12" ht="18.75" x14ac:dyDescent="0.25">
      <c r="A6" s="77" t="s">
        <v>9</v>
      </c>
      <c r="B6" s="77"/>
      <c r="C6" s="77"/>
      <c r="D6" s="77"/>
      <c r="E6" s="77"/>
      <c r="F6" s="77"/>
      <c r="G6" s="77"/>
      <c r="H6" s="77"/>
    </row>
    <row r="8" spans="1:12" ht="19.5" thickBot="1" x14ac:dyDescent="0.3">
      <c r="A8" s="40"/>
    </row>
    <row r="9" spans="1:12" ht="16.5" thickBot="1" x14ac:dyDescent="0.3">
      <c r="A9" s="75" t="s">
        <v>0</v>
      </c>
      <c r="B9" s="73" t="s">
        <v>1</v>
      </c>
      <c r="C9" s="73" t="s">
        <v>10</v>
      </c>
      <c r="D9" s="73" t="s">
        <v>11</v>
      </c>
      <c r="E9" s="73" t="s">
        <v>95</v>
      </c>
      <c r="F9" s="73" t="s">
        <v>35</v>
      </c>
      <c r="G9" s="78" t="s">
        <v>94</v>
      </c>
      <c r="H9" s="79"/>
    </row>
    <row r="10" spans="1:12" ht="48" thickBot="1" x14ac:dyDescent="0.3">
      <c r="A10" s="76"/>
      <c r="B10" s="74"/>
      <c r="C10" s="74"/>
      <c r="D10" s="74"/>
      <c r="E10" s="74"/>
      <c r="F10" s="74"/>
      <c r="G10" s="4" t="s">
        <v>14</v>
      </c>
      <c r="H10" s="4" t="s">
        <v>3</v>
      </c>
    </row>
    <row r="11" spans="1:12" ht="16.5" thickBot="1" x14ac:dyDescent="0.3">
      <c r="A11" s="38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12" ht="63.75" thickBot="1" x14ac:dyDescent="0.3">
      <c r="A12" s="49" t="s">
        <v>36</v>
      </c>
      <c r="B12" s="29" t="s">
        <v>93</v>
      </c>
      <c r="C12" s="34"/>
      <c r="D12" s="27"/>
      <c r="E12" s="10"/>
      <c r="F12" s="10">
        <f>SUM(F13:F14)</f>
        <v>6000</v>
      </c>
      <c r="G12" s="10">
        <f>SUM(G13:G14)</f>
        <v>0</v>
      </c>
      <c r="H12" s="10">
        <f>SUM(H13:H14)</f>
        <v>6000</v>
      </c>
      <c r="I12" s="71"/>
      <c r="J12" s="72"/>
      <c r="K12" s="72"/>
      <c r="L12" s="72"/>
    </row>
    <row r="13" spans="1:12" ht="15.75" x14ac:dyDescent="0.25">
      <c r="A13" s="45" t="s">
        <v>39</v>
      </c>
      <c r="B13" s="56" t="s">
        <v>102</v>
      </c>
      <c r="C13" s="47" t="s">
        <v>114</v>
      </c>
      <c r="D13" s="47">
        <v>10</v>
      </c>
      <c r="E13" s="48">
        <v>300</v>
      </c>
      <c r="F13" s="48">
        <f>D13*E13</f>
        <v>3000</v>
      </c>
      <c r="G13" s="48">
        <v>0</v>
      </c>
      <c r="H13" s="48">
        <f>F13</f>
        <v>3000</v>
      </c>
      <c r="I13" s="72"/>
      <c r="J13" s="72"/>
      <c r="K13" s="72"/>
      <c r="L13" s="72"/>
    </row>
    <row r="14" spans="1:12" ht="16.5" thickBot="1" x14ac:dyDescent="0.3">
      <c r="A14" s="41" t="s">
        <v>40</v>
      </c>
      <c r="B14" s="53" t="s">
        <v>103</v>
      </c>
      <c r="C14" s="43" t="s">
        <v>114</v>
      </c>
      <c r="D14" s="43">
        <v>10</v>
      </c>
      <c r="E14" s="44">
        <v>300</v>
      </c>
      <c r="F14" s="44">
        <f>D14*E14</f>
        <v>3000</v>
      </c>
      <c r="G14" s="44">
        <v>0</v>
      </c>
      <c r="H14" s="44">
        <f>F14</f>
        <v>3000</v>
      </c>
      <c r="I14" s="72"/>
      <c r="J14" s="72"/>
      <c r="K14" s="72"/>
      <c r="L14" s="72"/>
    </row>
    <row r="15" spans="1:12" ht="79.5" thickBot="1" x14ac:dyDescent="0.3">
      <c r="A15" s="49" t="s">
        <v>37</v>
      </c>
      <c r="B15" s="29" t="s">
        <v>90</v>
      </c>
      <c r="C15" s="27"/>
      <c r="D15" s="27"/>
      <c r="E15" s="10"/>
      <c r="F15" s="10">
        <f>SUM(F16:F17)</f>
        <v>31000</v>
      </c>
      <c r="G15" s="10">
        <f>SUM(G16:G16)</f>
        <v>0</v>
      </c>
      <c r="H15" s="10">
        <f>SUM(H16:H17)</f>
        <v>31000</v>
      </c>
    </row>
    <row r="16" spans="1:12" ht="63" x14ac:dyDescent="0.25">
      <c r="A16" s="45" t="s">
        <v>43</v>
      </c>
      <c r="B16" s="56" t="s">
        <v>107</v>
      </c>
      <c r="C16" s="61" t="s">
        <v>70</v>
      </c>
      <c r="D16" s="67">
        <v>20</v>
      </c>
      <c r="E16" s="68">
        <v>1500</v>
      </c>
      <c r="F16" s="68">
        <f t="shared" ref="F16:F17" si="0">D16*E16</f>
        <v>30000</v>
      </c>
      <c r="G16" s="68">
        <v>0</v>
      </c>
      <c r="H16" s="68">
        <f t="shared" ref="H16:H17" si="1">F16</f>
        <v>30000</v>
      </c>
    </row>
    <row r="17" spans="1:8" ht="16.5" thickBot="1" x14ac:dyDescent="0.3">
      <c r="A17" s="57" t="s">
        <v>116</v>
      </c>
      <c r="B17" s="58" t="s">
        <v>97</v>
      </c>
      <c r="C17" s="62" t="s">
        <v>108</v>
      </c>
      <c r="D17" s="69">
        <v>2</v>
      </c>
      <c r="E17" s="70">
        <v>500</v>
      </c>
      <c r="F17" s="70">
        <f t="shared" si="0"/>
        <v>1000</v>
      </c>
      <c r="G17" s="70">
        <v>0</v>
      </c>
      <c r="H17" s="70">
        <f t="shared" si="1"/>
        <v>1000</v>
      </c>
    </row>
    <row r="18" spans="1:8" ht="16.5" thickBot="1" x14ac:dyDescent="0.3">
      <c r="A18" s="49" t="s">
        <v>44</v>
      </c>
      <c r="B18" s="64" t="s">
        <v>12</v>
      </c>
      <c r="C18" s="27"/>
      <c r="D18" s="27"/>
      <c r="E18" s="10"/>
      <c r="F18" s="10">
        <f>SUM(F19:F22)</f>
        <v>24500</v>
      </c>
      <c r="G18" s="10">
        <f>SUM(G19:G22)</f>
        <v>4500</v>
      </c>
      <c r="H18" s="10">
        <f>SUM(H19:H22)</f>
        <v>20000</v>
      </c>
    </row>
    <row r="19" spans="1:8" ht="31.5" x14ac:dyDescent="0.25">
      <c r="A19" s="45" t="s">
        <v>45</v>
      </c>
      <c r="B19" s="56" t="s">
        <v>111</v>
      </c>
      <c r="C19" s="61" t="s">
        <v>91</v>
      </c>
      <c r="D19" s="61">
        <v>5</v>
      </c>
      <c r="E19" s="63">
        <v>280</v>
      </c>
      <c r="F19" s="63">
        <f>E19*D19</f>
        <v>1400</v>
      </c>
      <c r="G19" s="63">
        <f t="shared" ref="G19:G22" si="2">F19</f>
        <v>1400</v>
      </c>
      <c r="H19" s="63">
        <v>0</v>
      </c>
    </row>
    <row r="20" spans="1:8" ht="31.5" x14ac:dyDescent="0.25">
      <c r="A20" s="41" t="s">
        <v>46</v>
      </c>
      <c r="B20" s="53" t="s">
        <v>118</v>
      </c>
      <c r="C20" s="54" t="s">
        <v>70</v>
      </c>
      <c r="D20" s="54">
        <v>3</v>
      </c>
      <c r="E20" s="55">
        <v>700</v>
      </c>
      <c r="F20" s="55">
        <f>E20*D20</f>
        <v>2100</v>
      </c>
      <c r="G20" s="55">
        <f t="shared" si="2"/>
        <v>2100</v>
      </c>
      <c r="H20" s="55">
        <v>0</v>
      </c>
    </row>
    <row r="21" spans="1:8" ht="31.5" x14ac:dyDescent="0.25">
      <c r="A21" s="41" t="s">
        <v>117</v>
      </c>
      <c r="B21" s="53" t="s">
        <v>110</v>
      </c>
      <c r="C21" s="54" t="s">
        <v>70</v>
      </c>
      <c r="D21" s="54">
        <v>2000</v>
      </c>
      <c r="E21" s="55">
        <v>10</v>
      </c>
      <c r="F21" s="55">
        <f>D21*E21</f>
        <v>20000</v>
      </c>
      <c r="G21" s="55">
        <v>0</v>
      </c>
      <c r="H21" s="55">
        <v>20000</v>
      </c>
    </row>
    <row r="22" spans="1:8" ht="48" thickBot="1" x14ac:dyDescent="0.3">
      <c r="A22" s="41" t="s">
        <v>99</v>
      </c>
      <c r="B22" s="53" t="s">
        <v>109</v>
      </c>
      <c r="C22" s="54" t="s">
        <v>70</v>
      </c>
      <c r="D22" s="54">
        <v>10</v>
      </c>
      <c r="E22" s="55">
        <v>100</v>
      </c>
      <c r="F22" s="55">
        <f>D22*E22</f>
        <v>1000</v>
      </c>
      <c r="G22" s="55">
        <f t="shared" si="2"/>
        <v>1000</v>
      </c>
      <c r="H22" s="55">
        <v>0</v>
      </c>
    </row>
    <row r="23" spans="1:8" s="26" customFormat="1" ht="16.5" thickBot="1" x14ac:dyDescent="0.3">
      <c r="A23" s="49" t="s">
        <v>47</v>
      </c>
      <c r="B23" s="50" t="s">
        <v>13</v>
      </c>
      <c r="C23" s="51"/>
      <c r="D23" s="51"/>
      <c r="E23" s="52"/>
      <c r="F23" s="52">
        <f>SUM(F24:F28)</f>
        <v>86700</v>
      </c>
      <c r="G23" s="52">
        <f>SUM(G24:G28)</f>
        <v>45500</v>
      </c>
      <c r="H23" s="52">
        <f>SUM(H24:H28)</f>
        <v>41200</v>
      </c>
    </row>
    <row r="24" spans="1:8" ht="31.5" x14ac:dyDescent="0.25">
      <c r="A24" s="45" t="s">
        <v>48</v>
      </c>
      <c r="B24" s="46" t="s">
        <v>112</v>
      </c>
      <c r="C24" s="47" t="s">
        <v>16</v>
      </c>
      <c r="D24" s="47">
        <v>30</v>
      </c>
      <c r="E24" s="48">
        <v>1000</v>
      </c>
      <c r="F24" s="48">
        <f>E24*D24</f>
        <v>30000</v>
      </c>
      <c r="G24" s="48">
        <f>F24</f>
        <v>30000</v>
      </c>
      <c r="H24" s="48">
        <v>0</v>
      </c>
    </row>
    <row r="25" spans="1:8" ht="31.5" x14ac:dyDescent="0.25">
      <c r="A25" s="41" t="s">
        <v>61</v>
      </c>
      <c r="B25" s="42" t="s">
        <v>113</v>
      </c>
      <c r="C25" s="43" t="s">
        <v>16</v>
      </c>
      <c r="D25" s="43">
        <v>30</v>
      </c>
      <c r="E25" s="44">
        <v>250</v>
      </c>
      <c r="F25" s="44">
        <f>E25*D25</f>
        <v>7500</v>
      </c>
      <c r="G25" s="44">
        <f>F25</f>
        <v>7500</v>
      </c>
      <c r="H25" s="44">
        <v>0</v>
      </c>
    </row>
    <row r="26" spans="1:8" ht="15.75" x14ac:dyDescent="0.25">
      <c r="A26" s="41" t="s">
        <v>64</v>
      </c>
      <c r="B26" s="42" t="s">
        <v>98</v>
      </c>
      <c r="C26" s="43" t="s">
        <v>101</v>
      </c>
      <c r="D26" s="43">
        <v>2</v>
      </c>
      <c r="E26" s="44">
        <v>4000</v>
      </c>
      <c r="F26" s="44">
        <f>E26*D26</f>
        <v>8000</v>
      </c>
      <c r="G26" s="44">
        <f>F26</f>
        <v>8000</v>
      </c>
      <c r="H26" s="44">
        <v>0</v>
      </c>
    </row>
    <row r="27" spans="1:8" ht="47.25" x14ac:dyDescent="0.25">
      <c r="A27" s="41" t="s">
        <v>100</v>
      </c>
      <c r="B27" s="42" t="s">
        <v>115</v>
      </c>
      <c r="C27" s="43" t="s">
        <v>70</v>
      </c>
      <c r="D27" s="43">
        <v>20</v>
      </c>
      <c r="E27" s="44">
        <v>60</v>
      </c>
      <c r="F27" s="44">
        <f>D27*E27</f>
        <v>1200</v>
      </c>
      <c r="G27" s="44">
        <v>0</v>
      </c>
      <c r="H27" s="44">
        <v>1200</v>
      </c>
    </row>
    <row r="28" spans="1:8" ht="16.5" thickBot="1" x14ac:dyDescent="0.3">
      <c r="A28" s="57" t="s">
        <v>105</v>
      </c>
      <c r="B28" s="65" t="s">
        <v>106</v>
      </c>
      <c r="C28" s="59" t="s">
        <v>70</v>
      </c>
      <c r="D28" s="59">
        <v>2000</v>
      </c>
      <c r="E28" s="60">
        <v>20</v>
      </c>
      <c r="F28" s="60">
        <f>D28*E28</f>
        <v>40000</v>
      </c>
      <c r="G28" s="60">
        <v>0</v>
      </c>
      <c r="H28" s="60">
        <f>F28</f>
        <v>40000</v>
      </c>
    </row>
    <row r="29" spans="1:8" s="26" customFormat="1" ht="32.25" thickBot="1" x14ac:dyDescent="0.3">
      <c r="A29" s="49" t="s">
        <v>49</v>
      </c>
      <c r="B29" s="29" t="s">
        <v>92</v>
      </c>
      <c r="C29" s="27"/>
      <c r="D29" s="27"/>
      <c r="E29" s="10"/>
      <c r="F29" s="10">
        <f>SUM(F30:F30)</f>
        <v>10500</v>
      </c>
      <c r="G29" s="10">
        <f>SUM(G30:G30)</f>
        <v>0</v>
      </c>
      <c r="H29" s="10">
        <f>SUM(H30:H30)</f>
        <v>10500</v>
      </c>
    </row>
    <row r="30" spans="1:8" s="37" customFormat="1" ht="16.5" thickBot="1" x14ac:dyDescent="0.3">
      <c r="A30" s="45" t="s">
        <v>50</v>
      </c>
      <c r="B30" s="56" t="s">
        <v>104</v>
      </c>
      <c r="C30" s="47" t="s">
        <v>17</v>
      </c>
      <c r="D30" s="47">
        <v>30</v>
      </c>
      <c r="E30" s="48">
        <v>350</v>
      </c>
      <c r="F30" s="48">
        <f>E30*D30</f>
        <v>10500</v>
      </c>
      <c r="G30" s="48">
        <v>0</v>
      </c>
      <c r="H30" s="48">
        <f>F30</f>
        <v>10500</v>
      </c>
    </row>
    <row r="31" spans="1:8" ht="16.5" thickBot="1" x14ac:dyDescent="0.3">
      <c r="A31" s="35"/>
      <c r="B31" s="66" t="s">
        <v>38</v>
      </c>
      <c r="C31" s="17"/>
      <c r="D31" s="17"/>
      <c r="E31" s="33"/>
      <c r="F31" s="10">
        <f>F12+F15+F18+F23+F29</f>
        <v>158700</v>
      </c>
      <c r="G31" s="10">
        <f>G12+G15+G18+G23+G29</f>
        <v>50000</v>
      </c>
      <c r="H31" s="10">
        <f>H12+H15+H18+H23+H29</f>
        <v>108700</v>
      </c>
    </row>
    <row r="33" spans="1:1" ht="18.75" x14ac:dyDescent="0.25">
      <c r="A33" s="39"/>
    </row>
  </sheetData>
  <mergeCells count="9">
    <mergeCell ref="I12:L14"/>
    <mergeCell ref="B9:B10"/>
    <mergeCell ref="A9:A10"/>
    <mergeCell ref="A6:H6"/>
    <mergeCell ref="G9:H9"/>
    <mergeCell ref="F9:F10"/>
    <mergeCell ref="E9:E10"/>
    <mergeCell ref="D9:D10"/>
    <mergeCell ref="C9:C1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F45" sqref="F45"/>
    </sheetView>
  </sheetViews>
  <sheetFormatPr defaultRowHeight="15" x14ac:dyDescent="0.25"/>
  <cols>
    <col min="1" max="1" width="5.5703125" style="22" customWidth="1"/>
    <col min="2" max="2" width="32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</cols>
  <sheetData>
    <row r="1" spans="1:8" ht="18.75" x14ac:dyDescent="0.25">
      <c r="B1" s="2"/>
      <c r="C1" s="2"/>
      <c r="D1" s="2"/>
      <c r="E1" s="3"/>
      <c r="G1" s="2"/>
      <c r="H1" s="1" t="s">
        <v>4</v>
      </c>
    </row>
    <row r="2" spans="1:8" ht="18.75" x14ac:dyDescent="0.25">
      <c r="B2" s="2"/>
      <c r="C2" s="2"/>
      <c r="D2" s="2"/>
      <c r="E2" s="2"/>
      <c r="G2" s="2"/>
      <c r="H2" s="1" t="s">
        <v>5</v>
      </c>
    </row>
    <row r="3" spans="1:8" ht="18.75" x14ac:dyDescent="0.25">
      <c r="B3" s="2"/>
      <c r="C3" s="2"/>
      <c r="D3" s="2"/>
      <c r="E3" s="2"/>
      <c r="G3" s="2"/>
      <c r="H3" s="1" t="s">
        <v>6</v>
      </c>
    </row>
    <row r="4" spans="1:8" ht="18.75" x14ac:dyDescent="0.25">
      <c r="B4" s="2"/>
      <c r="C4" s="2"/>
      <c r="D4" s="2"/>
      <c r="E4" s="2"/>
      <c r="G4" s="2"/>
      <c r="H4" s="1" t="s">
        <v>7</v>
      </c>
    </row>
    <row r="5" spans="1:8" ht="18.75" x14ac:dyDescent="0.25">
      <c r="B5" s="2"/>
      <c r="C5" s="2"/>
      <c r="D5" s="2"/>
      <c r="E5" s="2"/>
      <c r="G5" s="2"/>
      <c r="H5" s="1" t="s">
        <v>8</v>
      </c>
    </row>
    <row r="6" spans="1:8" ht="18.75" x14ac:dyDescent="0.25">
      <c r="B6" s="2"/>
      <c r="C6" s="2"/>
      <c r="D6" s="2"/>
      <c r="E6" s="2"/>
      <c r="F6" s="2"/>
      <c r="G6" s="2"/>
      <c r="H6" s="1"/>
    </row>
    <row r="7" spans="1:8" ht="18.75" x14ac:dyDescent="0.25">
      <c r="A7" s="77" t="s">
        <v>9</v>
      </c>
      <c r="B7" s="77"/>
      <c r="C7" s="77"/>
      <c r="D7" s="77"/>
      <c r="E7" s="77"/>
      <c r="F7" s="77"/>
      <c r="G7" s="77"/>
      <c r="H7" s="77"/>
    </row>
    <row r="8" spans="1:8" ht="15.75" thickBot="1" x14ac:dyDescent="0.3"/>
    <row r="9" spans="1:8" ht="16.5" thickBot="1" x14ac:dyDescent="0.3">
      <c r="A9" s="75" t="s">
        <v>0</v>
      </c>
      <c r="B9" s="73" t="s">
        <v>1</v>
      </c>
      <c r="C9" s="73" t="s">
        <v>10</v>
      </c>
      <c r="D9" s="73" t="s">
        <v>11</v>
      </c>
      <c r="E9" s="73" t="s">
        <v>34</v>
      </c>
      <c r="F9" s="73" t="s">
        <v>35</v>
      </c>
      <c r="G9" s="78" t="s">
        <v>2</v>
      </c>
      <c r="H9" s="79"/>
    </row>
    <row r="10" spans="1:8" ht="48" thickBot="1" x14ac:dyDescent="0.3">
      <c r="A10" s="76"/>
      <c r="B10" s="74"/>
      <c r="C10" s="74"/>
      <c r="D10" s="74"/>
      <c r="E10" s="74"/>
      <c r="F10" s="74"/>
      <c r="G10" s="4" t="s">
        <v>14</v>
      </c>
      <c r="H10" s="4" t="s">
        <v>3</v>
      </c>
    </row>
    <row r="11" spans="1:8" ht="16.5" thickBot="1" x14ac:dyDescent="0.3">
      <c r="A11" s="2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48" thickBot="1" x14ac:dyDescent="0.3">
      <c r="A12" s="21">
        <v>1</v>
      </c>
      <c r="B12" s="29" t="s">
        <v>19</v>
      </c>
      <c r="C12" s="34"/>
      <c r="D12" s="27"/>
      <c r="E12" s="10"/>
      <c r="F12" s="10">
        <f>SUM(F13:F16)</f>
        <v>37000</v>
      </c>
      <c r="G12" s="10">
        <f>SUM(G13:G16)</f>
        <v>6000</v>
      </c>
      <c r="H12" s="10">
        <f>SUM(H13:H16)</f>
        <v>31000</v>
      </c>
    </row>
    <row r="13" spans="1:8" ht="16.5" thickBot="1" x14ac:dyDescent="0.3">
      <c r="A13" s="24" t="s">
        <v>39</v>
      </c>
      <c r="B13" s="32" t="s">
        <v>58</v>
      </c>
      <c r="C13" s="17" t="s">
        <v>15</v>
      </c>
      <c r="D13" s="17">
        <v>6</v>
      </c>
      <c r="E13" s="33">
        <v>1500</v>
      </c>
      <c r="F13" s="33">
        <f>D13*E13</f>
        <v>9000</v>
      </c>
      <c r="G13" s="33">
        <v>0</v>
      </c>
      <c r="H13" s="33">
        <f>F13</f>
        <v>9000</v>
      </c>
    </row>
    <row r="14" spans="1:8" ht="16.5" thickBot="1" x14ac:dyDescent="0.3">
      <c r="A14" s="24" t="s">
        <v>40</v>
      </c>
      <c r="B14" s="32" t="s">
        <v>23</v>
      </c>
      <c r="C14" s="17" t="s">
        <v>15</v>
      </c>
      <c r="D14" s="17">
        <v>6</v>
      </c>
      <c r="E14" s="33">
        <v>2000</v>
      </c>
      <c r="F14" s="33">
        <f>D14*E14</f>
        <v>12000</v>
      </c>
      <c r="G14" s="33">
        <v>0</v>
      </c>
      <c r="H14" s="33">
        <f>F14</f>
        <v>12000</v>
      </c>
    </row>
    <row r="15" spans="1:8" ht="16.5" thickBot="1" x14ac:dyDescent="0.3">
      <c r="A15" s="24" t="s">
        <v>41</v>
      </c>
      <c r="B15" s="32" t="s">
        <v>59</v>
      </c>
      <c r="C15" s="17" t="s">
        <v>15</v>
      </c>
      <c r="D15" s="17">
        <v>4</v>
      </c>
      <c r="E15" s="33">
        <v>2500</v>
      </c>
      <c r="F15" s="33">
        <f>D15*E15</f>
        <v>10000</v>
      </c>
      <c r="G15" s="33">
        <v>0</v>
      </c>
      <c r="H15" s="33">
        <f>F15</f>
        <v>10000</v>
      </c>
    </row>
    <row r="16" spans="1:8" ht="16.5" thickBot="1" x14ac:dyDescent="0.3">
      <c r="A16" s="24" t="s">
        <v>42</v>
      </c>
      <c r="B16" s="32" t="s">
        <v>60</v>
      </c>
      <c r="C16" s="17" t="s">
        <v>15</v>
      </c>
      <c r="D16" s="17">
        <v>4</v>
      </c>
      <c r="E16" s="33">
        <v>1500</v>
      </c>
      <c r="F16" s="33">
        <f>D16*E16</f>
        <v>6000</v>
      </c>
      <c r="G16" s="33">
        <f>F16</f>
        <v>6000</v>
      </c>
      <c r="H16" s="33">
        <v>0</v>
      </c>
    </row>
    <row r="17" spans="1:8" ht="16.5" thickBot="1" x14ac:dyDescent="0.3">
      <c r="A17" s="21">
        <v>2</v>
      </c>
      <c r="B17" s="29" t="s">
        <v>57</v>
      </c>
      <c r="C17" s="27"/>
      <c r="D17" s="27"/>
      <c r="E17" s="10"/>
      <c r="F17" s="10">
        <f>F18</f>
        <v>12000</v>
      </c>
      <c r="G17" s="10">
        <f>G18</f>
        <v>12000</v>
      </c>
      <c r="H17" s="10">
        <f>H18</f>
        <v>0</v>
      </c>
    </row>
    <row r="18" spans="1:8" ht="95.25" thickBot="1" x14ac:dyDescent="0.3">
      <c r="A18" s="24" t="s">
        <v>43</v>
      </c>
      <c r="B18" s="12" t="s">
        <v>25</v>
      </c>
      <c r="C18" s="4" t="s">
        <v>15</v>
      </c>
      <c r="D18" s="4">
        <v>6</v>
      </c>
      <c r="E18" s="5">
        <v>2000</v>
      </c>
      <c r="F18" s="5">
        <f>D18*E18</f>
        <v>12000</v>
      </c>
      <c r="G18" s="5">
        <f>F18</f>
        <v>12000</v>
      </c>
      <c r="H18" s="5">
        <v>0</v>
      </c>
    </row>
    <row r="19" spans="1:8" ht="16.5" thickBot="1" x14ac:dyDescent="0.3">
      <c r="A19" s="21" t="s">
        <v>44</v>
      </c>
      <c r="B19" s="29" t="s">
        <v>12</v>
      </c>
      <c r="C19" s="27"/>
      <c r="D19" s="27"/>
      <c r="E19" s="10"/>
      <c r="F19" s="10">
        <f>SUM(F20:F24)</f>
        <v>54450</v>
      </c>
      <c r="G19" s="10">
        <f>SUM(G20:G24)</f>
        <v>24450</v>
      </c>
      <c r="H19" s="10">
        <f>SUM(H20:H24)</f>
        <v>50000</v>
      </c>
    </row>
    <row r="20" spans="1:8" ht="16.5" thickBot="1" x14ac:dyDescent="0.3">
      <c r="A20" s="24" t="s">
        <v>45</v>
      </c>
      <c r="B20" s="31" t="s">
        <v>62</v>
      </c>
      <c r="C20" s="4" t="s">
        <v>16</v>
      </c>
      <c r="D20" s="4">
        <v>15</v>
      </c>
      <c r="E20" s="5">
        <v>130</v>
      </c>
      <c r="F20" s="5">
        <f>D20*E20</f>
        <v>1950</v>
      </c>
      <c r="G20" s="5">
        <f>F20</f>
        <v>1950</v>
      </c>
      <c r="H20" s="5">
        <v>0</v>
      </c>
    </row>
    <row r="21" spans="1:8" ht="16.5" thickBot="1" x14ac:dyDescent="0.3">
      <c r="A21" s="28" t="s">
        <v>46</v>
      </c>
      <c r="B21" s="31" t="s">
        <v>69</v>
      </c>
      <c r="C21" s="4" t="s">
        <v>70</v>
      </c>
      <c r="D21" s="4">
        <v>500</v>
      </c>
      <c r="E21" s="5">
        <v>15</v>
      </c>
      <c r="F21" s="5">
        <f>D21*E21</f>
        <v>7500</v>
      </c>
      <c r="G21" s="5">
        <f>F21</f>
        <v>7500</v>
      </c>
      <c r="H21" s="5">
        <v>0</v>
      </c>
    </row>
    <row r="22" spans="1:8" ht="16.5" thickBot="1" x14ac:dyDescent="0.3">
      <c r="A22" s="28" t="s">
        <v>67</v>
      </c>
      <c r="B22" s="31" t="s">
        <v>71</v>
      </c>
      <c r="C22" s="4" t="s">
        <v>70</v>
      </c>
      <c r="D22" s="4">
        <v>500</v>
      </c>
      <c r="E22" s="5">
        <v>15</v>
      </c>
      <c r="F22" s="5">
        <f>D22*E22</f>
        <v>7500</v>
      </c>
      <c r="G22" s="5">
        <f>F22</f>
        <v>7500</v>
      </c>
      <c r="H22" s="5">
        <v>0</v>
      </c>
    </row>
    <row r="23" spans="1:8" ht="16.5" thickBot="1" x14ac:dyDescent="0.3">
      <c r="A23" s="28" t="s">
        <v>68</v>
      </c>
      <c r="B23" s="31" t="s">
        <v>73</v>
      </c>
      <c r="C23" s="4" t="s">
        <v>70</v>
      </c>
      <c r="D23" s="4">
        <v>15</v>
      </c>
      <c r="E23" s="5">
        <v>500</v>
      </c>
      <c r="F23" s="5">
        <f>D23*E23</f>
        <v>7500</v>
      </c>
      <c r="G23" s="5">
        <f>F23</f>
        <v>7500</v>
      </c>
      <c r="H23" s="5"/>
    </row>
    <row r="24" spans="1:8" ht="16.5" thickBot="1" x14ac:dyDescent="0.3">
      <c r="A24" s="24" t="s">
        <v>72</v>
      </c>
      <c r="B24" s="31" t="s">
        <v>66</v>
      </c>
      <c r="C24" s="4" t="s">
        <v>16</v>
      </c>
      <c r="D24" s="4">
        <v>1</v>
      </c>
      <c r="E24" s="5">
        <v>30000</v>
      </c>
      <c r="F24" s="5">
        <f>E24</f>
        <v>30000</v>
      </c>
      <c r="G24" s="5">
        <v>0</v>
      </c>
      <c r="H24" s="5">
        <v>50000</v>
      </c>
    </row>
    <row r="25" spans="1:8" s="26" customFormat="1" ht="16.5" thickBot="1" x14ac:dyDescent="0.3">
      <c r="A25" s="21" t="s">
        <v>47</v>
      </c>
      <c r="B25" s="30" t="s">
        <v>13</v>
      </c>
      <c r="C25" s="25"/>
      <c r="D25" s="25"/>
      <c r="E25" s="18"/>
      <c r="F25" s="18">
        <f>SUM(F26:F29,)</f>
        <v>13075</v>
      </c>
      <c r="G25" s="18">
        <f>SUM(G26:G29,)</f>
        <v>13075</v>
      </c>
      <c r="H25" s="18">
        <f>SUM(H26:H29,)</f>
        <v>0</v>
      </c>
    </row>
    <row r="26" spans="1:8" ht="32.25" thickBot="1" x14ac:dyDescent="0.3">
      <c r="A26" s="24" t="s">
        <v>48</v>
      </c>
      <c r="B26" s="12" t="s">
        <v>26</v>
      </c>
      <c r="C26" s="4" t="s">
        <v>16</v>
      </c>
      <c r="D26" s="4">
        <v>5</v>
      </c>
      <c r="E26" s="5">
        <v>1500</v>
      </c>
      <c r="F26" s="5">
        <f>D26*E26</f>
        <v>7500</v>
      </c>
      <c r="G26" s="5">
        <f>F26</f>
        <v>7500</v>
      </c>
      <c r="H26" s="5">
        <v>0</v>
      </c>
    </row>
    <row r="27" spans="1:8" ht="16.5" thickBot="1" x14ac:dyDescent="0.3">
      <c r="A27" s="24" t="s">
        <v>61</v>
      </c>
      <c r="B27" s="12" t="s">
        <v>27</v>
      </c>
      <c r="C27" s="17" t="s">
        <v>16</v>
      </c>
      <c r="D27" s="4">
        <v>1</v>
      </c>
      <c r="E27" s="5">
        <v>2700</v>
      </c>
      <c r="F27" s="5">
        <f>E27</f>
        <v>2700</v>
      </c>
      <c r="G27" s="5">
        <f>F27</f>
        <v>2700</v>
      </c>
      <c r="H27" s="5">
        <v>0</v>
      </c>
    </row>
    <row r="28" spans="1:8" ht="16.5" thickBot="1" x14ac:dyDescent="0.3">
      <c r="A28" s="24" t="s">
        <v>64</v>
      </c>
      <c r="B28" s="31" t="s">
        <v>63</v>
      </c>
      <c r="C28" s="4" t="s">
        <v>16</v>
      </c>
      <c r="D28" s="4">
        <v>15</v>
      </c>
      <c r="E28" s="5">
        <v>25</v>
      </c>
      <c r="F28" s="5">
        <f>D28*E28</f>
        <v>375</v>
      </c>
      <c r="G28" s="5">
        <f>F28</f>
        <v>375</v>
      </c>
      <c r="H28" s="5">
        <v>0</v>
      </c>
    </row>
    <row r="29" spans="1:8" ht="16.5" thickBot="1" x14ac:dyDescent="0.3">
      <c r="A29" s="36" t="s">
        <v>74</v>
      </c>
      <c r="B29" s="31" t="s">
        <v>65</v>
      </c>
      <c r="C29" s="4" t="s">
        <v>16</v>
      </c>
      <c r="D29" s="4">
        <v>100</v>
      </c>
      <c r="E29" s="5">
        <v>25</v>
      </c>
      <c r="F29" s="5">
        <f>D29*E29</f>
        <v>2500</v>
      </c>
      <c r="G29" s="5">
        <f>F29</f>
        <v>2500</v>
      </c>
      <c r="H29" s="5">
        <v>0</v>
      </c>
    </row>
    <row r="30" spans="1:8" ht="16.5" thickBot="1" x14ac:dyDescent="0.3">
      <c r="A30" s="21" t="s">
        <v>49</v>
      </c>
      <c r="B30" s="30" t="s">
        <v>75</v>
      </c>
      <c r="C30" s="4"/>
      <c r="D30" s="4"/>
      <c r="E30" s="5"/>
      <c r="F30" s="18">
        <f>SUM(F31:F35)</f>
        <v>47600</v>
      </c>
      <c r="G30" s="18">
        <f>SUM(G31:G35)</f>
        <v>23800</v>
      </c>
      <c r="H30" s="18">
        <f>SUM(H31:H35)</f>
        <v>23800</v>
      </c>
    </row>
    <row r="31" spans="1:8" ht="16.5" thickBot="1" x14ac:dyDescent="0.3">
      <c r="A31" s="28" t="s">
        <v>50</v>
      </c>
      <c r="B31" s="31" t="s">
        <v>87</v>
      </c>
      <c r="C31" s="4" t="s">
        <v>16</v>
      </c>
      <c r="D31" s="4">
        <v>2</v>
      </c>
      <c r="E31" s="5">
        <v>6500</v>
      </c>
      <c r="F31" s="5">
        <f>D31*E31</f>
        <v>13000</v>
      </c>
      <c r="G31" s="5">
        <f>F31/2</f>
        <v>6500</v>
      </c>
      <c r="H31" s="5">
        <f>F31/2</f>
        <v>6500</v>
      </c>
    </row>
    <row r="32" spans="1:8" ht="16.5" thickBot="1" x14ac:dyDescent="0.3">
      <c r="A32" s="28" t="s">
        <v>79</v>
      </c>
      <c r="B32" s="31" t="s">
        <v>88</v>
      </c>
      <c r="C32" s="4" t="s">
        <v>16</v>
      </c>
      <c r="D32" s="4">
        <v>3</v>
      </c>
      <c r="E32" s="5">
        <v>5700</v>
      </c>
      <c r="F32" s="5">
        <f>D32*E32</f>
        <v>17100</v>
      </c>
      <c r="G32" s="5">
        <f>F32/2</f>
        <v>8550</v>
      </c>
      <c r="H32" s="5">
        <f>F32/2</f>
        <v>8550</v>
      </c>
    </row>
    <row r="33" spans="1:8" ht="32.25" thickBot="1" x14ac:dyDescent="0.3">
      <c r="A33" s="28" t="s">
        <v>80</v>
      </c>
      <c r="B33" s="31" t="s">
        <v>89</v>
      </c>
      <c r="C33" s="4" t="s">
        <v>16</v>
      </c>
      <c r="D33" s="4">
        <v>1</v>
      </c>
      <c r="E33" s="5">
        <v>5500</v>
      </c>
      <c r="F33" s="5">
        <f>D33*E33</f>
        <v>5500</v>
      </c>
      <c r="G33" s="5">
        <f>F33/2</f>
        <v>2750</v>
      </c>
      <c r="H33" s="5">
        <f>F33/2</f>
        <v>2750</v>
      </c>
    </row>
    <row r="34" spans="1:8" ht="16.5" thickBot="1" x14ac:dyDescent="0.3">
      <c r="A34" s="28" t="s">
        <v>81</v>
      </c>
      <c r="B34" s="31" t="s">
        <v>76</v>
      </c>
      <c r="C34" s="4" t="s">
        <v>16</v>
      </c>
      <c r="D34" s="4">
        <v>1</v>
      </c>
      <c r="E34" s="5">
        <v>6000</v>
      </c>
      <c r="F34" s="5">
        <f>D34*E34</f>
        <v>6000</v>
      </c>
      <c r="G34" s="5">
        <f>F34/2</f>
        <v>3000</v>
      </c>
      <c r="H34" s="5">
        <f>F34/2</f>
        <v>3000</v>
      </c>
    </row>
    <row r="35" spans="1:8" ht="16.5" thickBot="1" x14ac:dyDescent="0.3">
      <c r="A35" s="28" t="s">
        <v>86</v>
      </c>
      <c r="B35" s="31" t="s">
        <v>77</v>
      </c>
      <c r="C35" s="4" t="s">
        <v>16</v>
      </c>
      <c r="D35" s="4">
        <v>1</v>
      </c>
      <c r="E35" s="5">
        <v>6000</v>
      </c>
      <c r="F35" s="5">
        <f>D35*E35</f>
        <v>6000</v>
      </c>
      <c r="G35" s="5">
        <f>F35/2</f>
        <v>3000</v>
      </c>
      <c r="H35" s="5">
        <f>F35/2</f>
        <v>3000</v>
      </c>
    </row>
    <row r="36" spans="1:8" s="26" customFormat="1" ht="16.5" thickBot="1" x14ac:dyDescent="0.3">
      <c r="A36" s="21" t="s">
        <v>51</v>
      </c>
      <c r="B36" s="30" t="s">
        <v>78</v>
      </c>
      <c r="C36" s="25"/>
      <c r="D36" s="25"/>
      <c r="E36" s="18"/>
      <c r="F36" s="18">
        <f>SUM(F37:F40)</f>
        <v>80000</v>
      </c>
      <c r="G36" s="18">
        <f>SUM(G37:G40)</f>
        <v>20000</v>
      </c>
      <c r="H36" s="18">
        <f>SUM(H37:H40)</f>
        <v>60000</v>
      </c>
    </row>
    <row r="37" spans="1:8" s="37" customFormat="1" ht="16.5" thickBot="1" x14ac:dyDescent="0.3">
      <c r="A37" s="28" t="s">
        <v>52</v>
      </c>
      <c r="B37" s="31" t="s">
        <v>82</v>
      </c>
      <c r="C37" s="4" t="s">
        <v>16</v>
      </c>
      <c r="D37" s="4">
        <v>1</v>
      </c>
      <c r="E37" s="5">
        <v>30000</v>
      </c>
      <c r="F37" s="5">
        <f>D37*E37</f>
        <v>30000</v>
      </c>
      <c r="G37" s="5">
        <v>0</v>
      </c>
      <c r="H37" s="5">
        <f>F37</f>
        <v>30000</v>
      </c>
    </row>
    <row r="38" spans="1:8" s="37" customFormat="1" ht="16.5" thickBot="1" x14ac:dyDescent="0.3">
      <c r="A38" s="28" t="s">
        <v>53</v>
      </c>
      <c r="B38" s="31" t="s">
        <v>85</v>
      </c>
      <c r="C38" s="4" t="s">
        <v>16</v>
      </c>
      <c r="D38" s="4">
        <v>3</v>
      </c>
      <c r="E38" s="5">
        <v>10000</v>
      </c>
      <c r="F38" s="5">
        <f>D38*E38</f>
        <v>30000</v>
      </c>
      <c r="G38" s="5">
        <v>0</v>
      </c>
      <c r="H38" s="5">
        <f>F38</f>
        <v>30000</v>
      </c>
    </row>
    <row r="39" spans="1:8" s="37" customFormat="1" ht="16.5" thickBot="1" x14ac:dyDescent="0.3">
      <c r="A39" s="28" t="s">
        <v>54</v>
      </c>
      <c r="B39" s="31" t="s">
        <v>84</v>
      </c>
      <c r="C39" s="4" t="s">
        <v>16</v>
      </c>
      <c r="D39" s="4">
        <v>1</v>
      </c>
      <c r="E39" s="5">
        <v>10000</v>
      </c>
      <c r="F39" s="5">
        <f>D39*E39</f>
        <v>10000</v>
      </c>
      <c r="G39" s="5">
        <f>F39</f>
        <v>10000</v>
      </c>
      <c r="H39" s="5">
        <v>0</v>
      </c>
    </row>
    <row r="40" spans="1:8" s="37" customFormat="1" ht="16.5" thickBot="1" x14ac:dyDescent="0.3">
      <c r="A40" s="28" t="s">
        <v>55</v>
      </c>
      <c r="B40" s="31" t="s">
        <v>83</v>
      </c>
      <c r="C40" s="4" t="s">
        <v>16</v>
      </c>
      <c r="D40" s="4">
        <v>1</v>
      </c>
      <c r="E40" s="5">
        <v>10000</v>
      </c>
      <c r="F40" s="5">
        <f>D40*E40</f>
        <v>10000</v>
      </c>
      <c r="G40" s="5">
        <f>F40</f>
        <v>10000</v>
      </c>
      <c r="H40" s="5">
        <v>0</v>
      </c>
    </row>
    <row r="41" spans="1:8" ht="16.5" thickBot="1" x14ac:dyDescent="0.3">
      <c r="A41" s="35"/>
      <c r="B41" s="23" t="s">
        <v>38</v>
      </c>
      <c r="C41" s="4"/>
      <c r="D41" s="4"/>
      <c r="E41" s="5"/>
      <c r="F41" s="18">
        <f>F25+F19+F17+F12+F36+F30</f>
        <v>244125</v>
      </c>
      <c r="G41" s="18">
        <f>G25+G19+G17+G12+G36+G30</f>
        <v>99325</v>
      </c>
      <c r="H41" s="18">
        <f>H25+H19+H17+H12+H36+H30</f>
        <v>164800</v>
      </c>
    </row>
  </sheetData>
  <mergeCells count="8">
    <mergeCell ref="G9:H9"/>
    <mergeCell ref="A7:H7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28" zoomScaleNormal="100" workbookViewId="0">
      <selection activeCell="B30" sqref="B30"/>
    </sheetView>
  </sheetViews>
  <sheetFormatPr defaultRowHeight="15" x14ac:dyDescent="0.25"/>
  <cols>
    <col min="1" max="1" width="5" style="7" customWidth="1"/>
    <col min="2" max="2" width="31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  <col min="9" max="9" width="14.7109375" customWidth="1"/>
  </cols>
  <sheetData>
    <row r="1" spans="1:9" ht="18.75" x14ac:dyDescent="0.25">
      <c r="B1" s="2"/>
      <c r="C1" s="2"/>
      <c r="D1" s="2"/>
      <c r="E1" s="3"/>
      <c r="G1" s="2"/>
      <c r="H1" s="1" t="s">
        <v>4</v>
      </c>
    </row>
    <row r="2" spans="1:9" ht="18.75" x14ac:dyDescent="0.25">
      <c r="B2" s="2"/>
      <c r="C2" s="2"/>
      <c r="D2" s="2"/>
      <c r="E2" s="2"/>
      <c r="G2" s="2"/>
      <c r="H2" s="1" t="s">
        <v>5</v>
      </c>
    </row>
    <row r="3" spans="1:9" ht="18.75" x14ac:dyDescent="0.25">
      <c r="B3" s="2"/>
      <c r="C3" s="2"/>
      <c r="D3" s="2"/>
      <c r="E3" s="2"/>
      <c r="G3" s="2"/>
      <c r="H3" s="1" t="s">
        <v>6</v>
      </c>
    </row>
    <row r="4" spans="1:9" ht="18.75" x14ac:dyDescent="0.25">
      <c r="B4" s="2"/>
      <c r="C4" s="2"/>
      <c r="D4" s="2"/>
      <c r="E4" s="2"/>
      <c r="G4" s="2"/>
      <c r="H4" s="1" t="s">
        <v>7</v>
      </c>
    </row>
    <row r="5" spans="1:9" ht="18.75" x14ac:dyDescent="0.25">
      <c r="B5" s="2"/>
      <c r="C5" s="2"/>
      <c r="D5" s="2"/>
      <c r="E5" s="2"/>
      <c r="G5" s="2"/>
      <c r="H5" s="1" t="s">
        <v>8</v>
      </c>
    </row>
    <row r="6" spans="1:9" ht="18.75" x14ac:dyDescent="0.25">
      <c r="B6" s="2"/>
      <c r="C6" s="2"/>
      <c r="D6" s="2"/>
      <c r="E6" s="2"/>
      <c r="F6" s="2"/>
      <c r="G6" s="2"/>
      <c r="H6" s="1"/>
    </row>
    <row r="7" spans="1:9" ht="18.75" x14ac:dyDescent="0.25">
      <c r="A7" s="77" t="s">
        <v>9</v>
      </c>
      <c r="B7" s="77"/>
      <c r="C7" s="77"/>
      <c r="D7" s="77"/>
      <c r="E7" s="77"/>
      <c r="F7" s="77"/>
      <c r="G7" s="77"/>
      <c r="H7" s="77"/>
      <c r="I7" s="6"/>
    </row>
    <row r="8" spans="1:9" ht="15.75" thickBot="1" x14ac:dyDescent="0.3"/>
    <row r="9" spans="1:9" ht="16.5" thickBot="1" x14ac:dyDescent="0.3">
      <c r="A9" s="75" t="s">
        <v>0</v>
      </c>
      <c r="B9" s="75" t="s">
        <v>1</v>
      </c>
      <c r="C9" s="73" t="s">
        <v>10</v>
      </c>
      <c r="D9" s="73" t="s">
        <v>11</v>
      </c>
      <c r="E9" s="73" t="s">
        <v>34</v>
      </c>
      <c r="F9" s="73" t="s">
        <v>35</v>
      </c>
      <c r="G9" s="78" t="s">
        <v>2</v>
      </c>
      <c r="H9" s="79"/>
    </row>
    <row r="10" spans="1:9" ht="48" thickBot="1" x14ac:dyDescent="0.3">
      <c r="A10" s="76"/>
      <c r="B10" s="76"/>
      <c r="C10" s="74"/>
      <c r="D10" s="74"/>
      <c r="E10" s="74"/>
      <c r="F10" s="74"/>
      <c r="G10" s="4" t="s">
        <v>14</v>
      </c>
      <c r="H10" s="4" t="s">
        <v>3</v>
      </c>
    </row>
    <row r="11" spans="1:9" ht="16.5" thickBot="1" x14ac:dyDescent="0.3">
      <c r="A11" s="14">
        <v>1</v>
      </c>
      <c r="B11" s="15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9" ht="48" thickBot="1" x14ac:dyDescent="0.3">
      <c r="A12" s="21" t="s">
        <v>36</v>
      </c>
      <c r="B12" s="11" t="s">
        <v>19</v>
      </c>
      <c r="C12" s="8"/>
      <c r="D12" s="9"/>
      <c r="E12" s="16"/>
      <c r="F12" s="10">
        <f>SUM(F13:F16)</f>
        <v>38200</v>
      </c>
      <c r="G12" s="10">
        <f>SUM(G13:G16)</f>
        <v>17200</v>
      </c>
      <c r="H12" s="10">
        <f>SUM(H13:H16)</f>
        <v>21000</v>
      </c>
    </row>
    <row r="13" spans="1:9" ht="21.75" customHeight="1" thickBot="1" x14ac:dyDescent="0.3">
      <c r="A13" s="20" t="s">
        <v>39</v>
      </c>
      <c r="B13" s="12" t="s">
        <v>22</v>
      </c>
      <c r="C13" s="4" t="s">
        <v>15</v>
      </c>
      <c r="D13" s="4">
        <v>5</v>
      </c>
      <c r="E13" s="5">
        <v>2000</v>
      </c>
      <c r="F13" s="5">
        <f>E13*D13</f>
        <v>10000</v>
      </c>
      <c r="G13" s="5">
        <f>F13</f>
        <v>10000</v>
      </c>
      <c r="H13" s="5">
        <v>0</v>
      </c>
    </row>
    <row r="14" spans="1:9" ht="26.25" customHeight="1" thickBot="1" x14ac:dyDescent="0.3">
      <c r="A14" s="20" t="s">
        <v>40</v>
      </c>
      <c r="B14" s="12" t="s">
        <v>20</v>
      </c>
      <c r="C14" s="4" t="s">
        <v>15</v>
      </c>
      <c r="D14" s="4">
        <v>6</v>
      </c>
      <c r="E14" s="5">
        <v>1200</v>
      </c>
      <c r="F14" s="5">
        <f>E14*D14</f>
        <v>7200</v>
      </c>
      <c r="G14" s="5">
        <v>7200</v>
      </c>
      <c r="H14" s="5">
        <v>0</v>
      </c>
    </row>
    <row r="15" spans="1:9" ht="32.25" thickBot="1" x14ac:dyDescent="0.3">
      <c r="A15" s="20" t="s">
        <v>41</v>
      </c>
      <c r="B15" s="12" t="s">
        <v>21</v>
      </c>
      <c r="C15" s="4" t="s">
        <v>15</v>
      </c>
      <c r="D15" s="4">
        <v>6</v>
      </c>
      <c r="E15" s="5">
        <v>2000</v>
      </c>
      <c r="F15" s="5">
        <f>E15*D15</f>
        <v>12000</v>
      </c>
      <c r="G15" s="5">
        <v>0</v>
      </c>
      <c r="H15" s="5">
        <f>F15</f>
        <v>12000</v>
      </c>
    </row>
    <row r="16" spans="1:9" ht="23.25" customHeight="1" thickBot="1" x14ac:dyDescent="0.3">
      <c r="A16" s="20" t="s">
        <v>42</v>
      </c>
      <c r="B16" s="12" t="s">
        <v>23</v>
      </c>
      <c r="C16" s="4" t="s">
        <v>15</v>
      </c>
      <c r="D16" s="4">
        <v>6</v>
      </c>
      <c r="E16" s="5">
        <v>1500</v>
      </c>
      <c r="F16" s="5">
        <f>E16*D16</f>
        <v>9000</v>
      </c>
      <c r="G16" s="5">
        <v>0</v>
      </c>
      <c r="H16" s="5">
        <v>9000</v>
      </c>
    </row>
    <row r="17" spans="1:8" ht="22.5" customHeight="1" thickBot="1" x14ac:dyDescent="0.3">
      <c r="A17" s="21" t="s">
        <v>37</v>
      </c>
      <c r="B17" s="11" t="s">
        <v>24</v>
      </c>
      <c r="C17" s="9"/>
      <c r="D17" s="9"/>
      <c r="E17" s="10"/>
      <c r="F17" s="10">
        <f>F18</f>
        <v>30000</v>
      </c>
      <c r="G17" s="10">
        <f>G18</f>
        <v>0</v>
      </c>
      <c r="H17" s="10">
        <f>H18</f>
        <v>30000</v>
      </c>
    </row>
    <row r="18" spans="1:8" ht="95.25" thickBot="1" x14ac:dyDescent="0.3">
      <c r="A18" s="20" t="s">
        <v>43</v>
      </c>
      <c r="B18" s="12" t="s">
        <v>25</v>
      </c>
      <c r="C18" s="4" t="s">
        <v>15</v>
      </c>
      <c r="D18" s="4">
        <v>6</v>
      </c>
      <c r="E18" s="5">
        <v>5000</v>
      </c>
      <c r="F18" s="5">
        <v>30000</v>
      </c>
      <c r="G18" s="5">
        <v>0</v>
      </c>
      <c r="H18" s="5">
        <v>30000</v>
      </c>
    </row>
    <row r="19" spans="1:8" ht="27" customHeight="1" thickBot="1" x14ac:dyDescent="0.3">
      <c r="A19" s="21" t="s">
        <v>44</v>
      </c>
      <c r="B19" s="11" t="s">
        <v>13</v>
      </c>
      <c r="C19" s="8"/>
      <c r="D19" s="9"/>
      <c r="E19" s="10"/>
      <c r="F19" s="10">
        <f>SUM(F20:F21)</f>
        <v>10200</v>
      </c>
      <c r="G19" s="10">
        <f>SUM(G20:G21)</f>
        <v>0</v>
      </c>
      <c r="H19" s="10">
        <f>SUM(H20:H21)</f>
        <v>10200</v>
      </c>
    </row>
    <row r="20" spans="1:8" ht="34.5" customHeight="1" thickBot="1" x14ac:dyDescent="0.3">
      <c r="A20" s="20" t="s">
        <v>45</v>
      </c>
      <c r="B20" s="12" t="s">
        <v>26</v>
      </c>
      <c r="C20" s="4" t="s">
        <v>16</v>
      </c>
      <c r="D20" s="4">
        <v>5</v>
      </c>
      <c r="E20" s="5">
        <v>1500</v>
      </c>
      <c r="F20" s="5">
        <f>D20*E20</f>
        <v>7500</v>
      </c>
      <c r="G20" s="5">
        <v>0</v>
      </c>
      <c r="H20" s="5">
        <f>F20</f>
        <v>7500</v>
      </c>
    </row>
    <row r="21" spans="1:8" ht="21.75" customHeight="1" thickBot="1" x14ac:dyDescent="0.3">
      <c r="A21" s="20" t="s">
        <v>46</v>
      </c>
      <c r="B21" s="12" t="s">
        <v>27</v>
      </c>
      <c r="C21" s="17" t="s">
        <v>16</v>
      </c>
      <c r="D21" s="4">
        <v>1</v>
      </c>
      <c r="E21" s="5">
        <v>2700</v>
      </c>
      <c r="F21" s="5">
        <f>E21</f>
        <v>2700</v>
      </c>
      <c r="G21" s="5">
        <v>0</v>
      </c>
      <c r="H21" s="5">
        <f>F21</f>
        <v>2700</v>
      </c>
    </row>
    <row r="22" spans="1:8" ht="21" customHeight="1" thickBot="1" x14ac:dyDescent="0.3">
      <c r="A22" s="21" t="s">
        <v>47</v>
      </c>
      <c r="B22" s="11" t="s">
        <v>12</v>
      </c>
      <c r="C22" s="8"/>
      <c r="D22" s="9"/>
      <c r="E22" s="10"/>
      <c r="F22" s="10">
        <f>F23</f>
        <v>6000</v>
      </c>
      <c r="G22" s="10">
        <f>G23</f>
        <v>0</v>
      </c>
      <c r="H22" s="10">
        <f>H23</f>
        <v>6000</v>
      </c>
    </row>
    <row r="23" spans="1:8" ht="21" customHeight="1" thickBot="1" x14ac:dyDescent="0.3">
      <c r="A23" s="20" t="s">
        <v>48</v>
      </c>
      <c r="B23" s="12" t="s">
        <v>31</v>
      </c>
      <c r="C23" s="4" t="s">
        <v>16</v>
      </c>
      <c r="D23" s="4">
        <v>400</v>
      </c>
      <c r="E23" s="5">
        <v>15</v>
      </c>
      <c r="F23" s="5">
        <v>6000</v>
      </c>
      <c r="G23" s="5">
        <v>0</v>
      </c>
      <c r="H23" s="5">
        <v>6000</v>
      </c>
    </row>
    <row r="24" spans="1:8" ht="21.75" customHeight="1" thickBot="1" x14ac:dyDescent="0.3">
      <c r="A24" s="21" t="s">
        <v>49</v>
      </c>
      <c r="B24" s="12" t="s">
        <v>32</v>
      </c>
      <c r="C24" s="4"/>
      <c r="D24" s="4"/>
      <c r="E24" s="5"/>
      <c r="F24" s="18">
        <f>F25</f>
        <v>10000</v>
      </c>
      <c r="G24" s="18">
        <f>G25</f>
        <v>0</v>
      </c>
      <c r="H24" s="18">
        <f>H25</f>
        <v>10000</v>
      </c>
    </row>
    <row r="25" spans="1:8" ht="32.25" thickBot="1" x14ac:dyDescent="0.3">
      <c r="A25" s="20" t="s">
        <v>50</v>
      </c>
      <c r="B25" s="12" t="s">
        <v>33</v>
      </c>
      <c r="C25" s="4" t="s">
        <v>17</v>
      </c>
      <c r="D25" s="4">
        <v>5</v>
      </c>
      <c r="E25" s="5">
        <v>2000</v>
      </c>
      <c r="F25" s="5">
        <f>D25*E25</f>
        <v>10000</v>
      </c>
      <c r="G25" s="5">
        <v>0</v>
      </c>
      <c r="H25" s="5">
        <f>F25</f>
        <v>10000</v>
      </c>
    </row>
    <row r="26" spans="1:8" ht="21.75" customHeight="1" thickBot="1" x14ac:dyDescent="0.3">
      <c r="A26" s="21" t="s">
        <v>51</v>
      </c>
      <c r="B26" s="11" t="s">
        <v>18</v>
      </c>
      <c r="C26" s="8"/>
      <c r="D26" s="9"/>
      <c r="E26" s="10"/>
      <c r="F26" s="10">
        <f>SUM(F27:F30)</f>
        <v>60000</v>
      </c>
      <c r="G26" s="10">
        <f>SUM(G27:G30)</f>
        <v>60000</v>
      </c>
      <c r="H26" s="10">
        <f>SUM(H27:H30)</f>
        <v>0</v>
      </c>
    </row>
    <row r="27" spans="1:8" ht="21" customHeight="1" thickBot="1" x14ac:dyDescent="0.3">
      <c r="A27" s="20" t="s">
        <v>52</v>
      </c>
      <c r="B27" s="12" t="s">
        <v>28</v>
      </c>
      <c r="C27" s="4" t="s">
        <v>16</v>
      </c>
      <c r="D27" s="4">
        <v>5</v>
      </c>
      <c r="E27" s="5">
        <v>5000</v>
      </c>
      <c r="F27" s="5">
        <f>E27*D27</f>
        <v>25000</v>
      </c>
      <c r="G27" s="5">
        <v>25000</v>
      </c>
      <c r="H27" s="5">
        <v>0</v>
      </c>
    </row>
    <row r="28" spans="1:8" ht="24.75" customHeight="1" thickBot="1" x14ac:dyDescent="0.3">
      <c r="A28" s="20" t="s">
        <v>53</v>
      </c>
      <c r="B28" s="12" t="s">
        <v>29</v>
      </c>
      <c r="C28" s="4" t="s">
        <v>16</v>
      </c>
      <c r="D28" s="4">
        <v>5</v>
      </c>
      <c r="E28" s="5">
        <v>3000</v>
      </c>
      <c r="F28" s="5">
        <f>E28*D28</f>
        <v>15000</v>
      </c>
      <c r="G28" s="5">
        <v>15000</v>
      </c>
      <c r="H28" s="5">
        <v>0</v>
      </c>
    </row>
    <row r="29" spans="1:8" ht="21.75" customHeight="1" thickBot="1" x14ac:dyDescent="0.3">
      <c r="A29" s="20" t="s">
        <v>54</v>
      </c>
      <c r="B29" s="12" t="s">
        <v>30</v>
      </c>
      <c r="C29" s="4" t="s">
        <v>16</v>
      </c>
      <c r="D29" s="4">
        <v>5</v>
      </c>
      <c r="E29" s="5">
        <v>2000</v>
      </c>
      <c r="F29" s="5">
        <f>E29*D29</f>
        <v>10000</v>
      </c>
      <c r="G29" s="5">
        <v>10000</v>
      </c>
      <c r="H29" s="5">
        <v>0</v>
      </c>
    </row>
    <row r="30" spans="1:8" ht="32.25" thickBot="1" x14ac:dyDescent="0.3">
      <c r="A30" s="20" t="s">
        <v>55</v>
      </c>
      <c r="B30" s="12" t="s">
        <v>56</v>
      </c>
      <c r="C30" s="4" t="s">
        <v>16</v>
      </c>
      <c r="D30" s="4">
        <v>5</v>
      </c>
      <c r="E30" s="5">
        <v>2000</v>
      </c>
      <c r="F30" s="5">
        <v>10000</v>
      </c>
      <c r="G30" s="5">
        <v>10000</v>
      </c>
      <c r="H30" s="5">
        <v>0</v>
      </c>
    </row>
    <row r="31" spans="1:8" ht="21" customHeight="1" thickBot="1" x14ac:dyDescent="0.3">
      <c r="A31" s="13"/>
      <c r="B31" s="19" t="s">
        <v>38</v>
      </c>
      <c r="C31" s="4"/>
      <c r="D31" s="4"/>
      <c r="E31" s="5"/>
      <c r="F31" s="18">
        <f>F26+F22+F19+F17+F12+F24</f>
        <v>154400</v>
      </c>
      <c r="G31" s="18">
        <f>G26+G22+G19+G17+G12+G24</f>
        <v>77200</v>
      </c>
      <c r="H31" s="18">
        <f>H26+H22+H19+H17+H12+H24</f>
        <v>77200</v>
      </c>
    </row>
  </sheetData>
  <mergeCells count="8">
    <mergeCell ref="A7:H7"/>
    <mergeCell ref="F9:F10"/>
    <mergeCell ref="G9:H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32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abSelected="1" workbookViewId="0">
      <selection activeCell="H4" sqref="H4"/>
    </sheetView>
  </sheetViews>
  <sheetFormatPr defaultRowHeight="15" x14ac:dyDescent="0.25"/>
  <cols>
    <col min="1" max="1" width="38.42578125" customWidth="1"/>
  </cols>
  <sheetData>
    <row r="1" spans="1:6" ht="17.25" thickTop="1" thickBot="1" x14ac:dyDescent="0.3">
      <c r="A1" s="88" t="s">
        <v>120</v>
      </c>
      <c r="B1" s="89"/>
      <c r="C1" s="89"/>
      <c r="D1" s="89"/>
      <c r="E1" s="89"/>
      <c r="F1" s="90"/>
    </row>
    <row r="2" spans="1:6" ht="33" thickTop="1" thickBot="1" x14ac:dyDescent="0.3">
      <c r="A2" s="80" t="s">
        <v>121</v>
      </c>
      <c r="B2" s="81">
        <v>44522</v>
      </c>
      <c r="C2" s="81">
        <v>44523</v>
      </c>
      <c r="D2" s="81">
        <v>44524</v>
      </c>
      <c r="E2" s="81">
        <v>44525</v>
      </c>
      <c r="F2" s="82" t="s">
        <v>122</v>
      </c>
    </row>
    <row r="3" spans="1:6" ht="17.25" thickTop="1" thickBot="1" x14ac:dyDescent="0.3">
      <c r="A3" s="84" t="s">
        <v>123</v>
      </c>
      <c r="B3" s="85">
        <v>5</v>
      </c>
      <c r="C3" s="85">
        <v>2</v>
      </c>
      <c r="D3" s="85">
        <v>2</v>
      </c>
      <c r="E3" s="85">
        <v>0</v>
      </c>
      <c r="F3" s="91">
        <v>9</v>
      </c>
    </row>
    <row r="4" spans="1:6" ht="16.5" customHeight="1" thickBot="1" x14ac:dyDescent="0.3">
      <c r="A4" s="84" t="s">
        <v>124</v>
      </c>
      <c r="B4" s="85">
        <v>9</v>
      </c>
      <c r="C4" s="85">
        <v>1</v>
      </c>
      <c r="D4" s="85">
        <v>3</v>
      </c>
      <c r="E4" s="85">
        <v>1</v>
      </c>
      <c r="F4" s="91">
        <v>14</v>
      </c>
    </row>
    <row r="5" spans="1:6" ht="15.75" customHeight="1" thickBot="1" x14ac:dyDescent="0.3">
      <c r="A5" s="84" t="s">
        <v>125</v>
      </c>
      <c r="B5" s="85">
        <v>18</v>
      </c>
      <c r="C5" s="85">
        <v>0</v>
      </c>
      <c r="D5" s="85">
        <v>3</v>
      </c>
      <c r="E5" s="85">
        <v>0</v>
      </c>
      <c r="F5" s="91">
        <v>21</v>
      </c>
    </row>
    <row r="6" spans="1:6" ht="16.5" customHeight="1" thickBot="1" x14ac:dyDescent="0.3">
      <c r="A6" s="84" t="s">
        <v>126</v>
      </c>
      <c r="B6" s="85">
        <v>17</v>
      </c>
      <c r="C6" s="85">
        <v>9</v>
      </c>
      <c r="D6" s="85">
        <v>3</v>
      </c>
      <c r="E6" s="85">
        <v>83</v>
      </c>
      <c r="F6" s="91">
        <v>112</v>
      </c>
    </row>
    <row r="7" spans="1:6" ht="13.5" customHeight="1" thickBot="1" x14ac:dyDescent="0.3">
      <c r="A7" s="84" t="s">
        <v>127</v>
      </c>
      <c r="B7" s="85">
        <v>30</v>
      </c>
      <c r="C7" s="85">
        <v>22</v>
      </c>
      <c r="D7" s="85">
        <v>9</v>
      </c>
      <c r="E7" s="85">
        <v>62</v>
      </c>
      <c r="F7" s="91">
        <v>123</v>
      </c>
    </row>
    <row r="8" spans="1:6" ht="18.75" customHeight="1" thickBot="1" x14ac:dyDescent="0.3">
      <c r="A8" s="84" t="s">
        <v>128</v>
      </c>
      <c r="B8" s="85">
        <v>16</v>
      </c>
      <c r="C8" s="85">
        <v>9</v>
      </c>
      <c r="D8" s="85">
        <v>13</v>
      </c>
      <c r="E8" s="85">
        <v>55</v>
      </c>
      <c r="F8" s="91">
        <v>93</v>
      </c>
    </row>
    <row r="9" spans="1:6" ht="14.25" customHeight="1" thickBot="1" x14ac:dyDescent="0.3">
      <c r="A9" s="84" t="s">
        <v>129</v>
      </c>
      <c r="B9" s="85">
        <v>83</v>
      </c>
      <c r="C9" s="85">
        <v>38</v>
      </c>
      <c r="D9" s="85">
        <v>49</v>
      </c>
      <c r="E9" s="85">
        <v>169</v>
      </c>
      <c r="F9" s="91">
        <v>339</v>
      </c>
    </row>
    <row r="10" spans="1:6" ht="17.25" customHeight="1" thickBot="1" x14ac:dyDescent="0.3">
      <c r="A10" s="84" t="s">
        <v>130</v>
      </c>
      <c r="B10" s="85">
        <v>0</v>
      </c>
      <c r="C10" s="85">
        <v>0</v>
      </c>
      <c r="D10" s="85">
        <v>0</v>
      </c>
      <c r="E10" s="85">
        <v>1</v>
      </c>
      <c r="F10" s="91">
        <v>1</v>
      </c>
    </row>
    <row r="11" spans="1:6" ht="15" customHeight="1" thickBot="1" x14ac:dyDescent="0.3">
      <c r="A11" s="84" t="s">
        <v>131</v>
      </c>
      <c r="B11" s="85">
        <v>0</v>
      </c>
      <c r="C11" s="85">
        <v>0</v>
      </c>
      <c r="D11" s="85">
        <v>0</v>
      </c>
      <c r="E11" s="85">
        <v>0</v>
      </c>
      <c r="F11" s="91">
        <v>0</v>
      </c>
    </row>
    <row r="12" spans="1:6" ht="15.75" customHeight="1" thickBot="1" x14ac:dyDescent="0.3">
      <c r="A12" s="84" t="s">
        <v>132</v>
      </c>
      <c r="B12" s="85">
        <v>1</v>
      </c>
      <c r="C12" s="85">
        <v>0</v>
      </c>
      <c r="D12" s="85">
        <v>0</v>
      </c>
      <c r="E12" s="85">
        <v>2</v>
      </c>
      <c r="F12" s="91">
        <v>3</v>
      </c>
    </row>
    <row r="13" spans="1:6" ht="16.5" customHeight="1" thickBot="1" x14ac:dyDescent="0.3">
      <c r="A13" s="84" t="s">
        <v>133</v>
      </c>
      <c r="B13" s="85">
        <v>0</v>
      </c>
      <c r="C13" s="85">
        <v>1</v>
      </c>
      <c r="D13" s="85">
        <v>0</v>
      </c>
      <c r="E13" s="85">
        <v>0</v>
      </c>
      <c r="F13" s="91">
        <v>1</v>
      </c>
    </row>
    <row r="14" spans="1:6" ht="16.5" customHeight="1" thickBot="1" x14ac:dyDescent="0.3">
      <c r="A14" s="84" t="s">
        <v>134</v>
      </c>
      <c r="B14" s="85">
        <v>0</v>
      </c>
      <c r="C14" s="85">
        <v>0</v>
      </c>
      <c r="D14" s="85">
        <v>0</v>
      </c>
      <c r="E14" s="85">
        <v>8</v>
      </c>
      <c r="F14" s="91">
        <v>8</v>
      </c>
    </row>
    <row r="15" spans="1:6" ht="15.75" customHeight="1" thickBot="1" x14ac:dyDescent="0.3">
      <c r="A15" s="84" t="s">
        <v>135</v>
      </c>
      <c r="B15" s="85">
        <v>6</v>
      </c>
      <c r="C15" s="85">
        <v>0</v>
      </c>
      <c r="D15" s="85">
        <v>0</v>
      </c>
      <c r="E15" s="85">
        <v>3</v>
      </c>
      <c r="F15" s="91">
        <v>9</v>
      </c>
    </row>
    <row r="16" spans="1:6" ht="19.5" customHeight="1" thickBot="1" x14ac:dyDescent="0.3">
      <c r="A16" s="84" t="s">
        <v>136</v>
      </c>
      <c r="B16" s="85">
        <v>9</v>
      </c>
      <c r="C16" s="85">
        <v>0</v>
      </c>
      <c r="D16" s="85">
        <v>0</v>
      </c>
      <c r="E16" s="85">
        <v>2</v>
      </c>
      <c r="F16" s="91">
        <v>11</v>
      </c>
    </row>
    <row r="17" spans="1:6" ht="20.25" customHeight="1" thickBot="1" x14ac:dyDescent="0.3">
      <c r="A17" s="84" t="s">
        <v>137</v>
      </c>
      <c r="B17" s="85">
        <v>1</v>
      </c>
      <c r="C17" s="85">
        <v>0</v>
      </c>
      <c r="D17" s="85">
        <v>0</v>
      </c>
      <c r="E17" s="85">
        <v>1</v>
      </c>
      <c r="F17" s="91">
        <v>2</v>
      </c>
    </row>
    <row r="18" spans="1:6" ht="18" customHeight="1" thickBot="1" x14ac:dyDescent="0.3">
      <c r="A18" s="84" t="s">
        <v>138</v>
      </c>
      <c r="B18" s="85">
        <v>3</v>
      </c>
      <c r="C18" s="85">
        <v>5</v>
      </c>
      <c r="D18" s="85">
        <v>4</v>
      </c>
      <c r="E18" s="85">
        <v>5</v>
      </c>
      <c r="F18" s="91">
        <v>17</v>
      </c>
    </row>
    <row r="19" spans="1:6" ht="15" customHeight="1" thickBot="1" x14ac:dyDescent="0.3">
      <c r="A19" s="84" t="s">
        <v>139</v>
      </c>
      <c r="B19" s="85">
        <v>70</v>
      </c>
      <c r="C19" s="85">
        <v>0</v>
      </c>
      <c r="D19" s="85">
        <v>0</v>
      </c>
      <c r="E19" s="85">
        <v>0</v>
      </c>
      <c r="F19" s="91">
        <v>70</v>
      </c>
    </row>
    <row r="20" spans="1:6" ht="15.75" customHeight="1" thickBot="1" x14ac:dyDescent="0.3">
      <c r="A20" s="84" t="s">
        <v>140</v>
      </c>
      <c r="B20" s="85">
        <v>0</v>
      </c>
      <c r="C20" s="85">
        <v>0</v>
      </c>
      <c r="D20" s="85">
        <v>0</v>
      </c>
      <c r="E20" s="85">
        <v>2</v>
      </c>
      <c r="F20" s="91">
        <v>2</v>
      </c>
    </row>
    <row r="21" spans="1:6" ht="16.5" thickBot="1" x14ac:dyDescent="0.3">
      <c r="A21" s="84" t="s">
        <v>141</v>
      </c>
      <c r="B21" s="85">
        <v>1</v>
      </c>
      <c r="C21" s="85">
        <v>0</v>
      </c>
      <c r="D21" s="85">
        <v>1</v>
      </c>
      <c r="E21" s="85">
        <v>8</v>
      </c>
      <c r="F21" s="91">
        <v>10</v>
      </c>
    </row>
    <row r="22" spans="1:6" ht="12.75" customHeight="1" thickBot="1" x14ac:dyDescent="0.3">
      <c r="A22" s="84" t="s">
        <v>142</v>
      </c>
      <c r="B22" s="85">
        <v>6</v>
      </c>
      <c r="C22" s="85">
        <v>0</v>
      </c>
      <c r="D22" s="85">
        <v>0</v>
      </c>
      <c r="E22" s="85">
        <v>1</v>
      </c>
      <c r="F22" s="91">
        <v>7</v>
      </c>
    </row>
    <row r="23" spans="1:6" ht="17.25" customHeight="1" thickBot="1" x14ac:dyDescent="0.3">
      <c r="A23" s="84" t="s">
        <v>143</v>
      </c>
      <c r="B23" s="85">
        <v>43</v>
      </c>
      <c r="C23" s="85">
        <v>33</v>
      </c>
      <c r="D23" s="85">
        <v>50</v>
      </c>
      <c r="E23" s="85">
        <v>46</v>
      </c>
      <c r="F23" s="91">
        <v>172</v>
      </c>
    </row>
    <row r="24" spans="1:6" ht="15" customHeight="1" thickBot="1" x14ac:dyDescent="0.3">
      <c r="A24" s="84" t="s">
        <v>144</v>
      </c>
      <c r="B24" s="85">
        <v>11</v>
      </c>
      <c r="C24" s="85">
        <v>10</v>
      </c>
      <c r="D24" s="85">
        <v>4</v>
      </c>
      <c r="E24" s="85">
        <v>11</v>
      </c>
      <c r="F24" s="91">
        <v>36</v>
      </c>
    </row>
    <row r="25" spans="1:6" ht="16.5" thickBot="1" x14ac:dyDescent="0.3">
      <c r="A25" s="84" t="s">
        <v>145</v>
      </c>
      <c r="B25" s="85">
        <v>22</v>
      </c>
      <c r="C25" s="85">
        <v>10</v>
      </c>
      <c r="D25" s="85">
        <v>7</v>
      </c>
      <c r="E25" s="85">
        <v>20</v>
      </c>
      <c r="F25" s="91">
        <v>59</v>
      </c>
    </row>
    <row r="26" spans="1:6" ht="15.75" customHeight="1" thickBot="1" x14ac:dyDescent="0.3">
      <c r="A26" s="84" t="s">
        <v>146</v>
      </c>
      <c r="B26" s="85">
        <v>8</v>
      </c>
      <c r="C26" s="85">
        <v>10</v>
      </c>
      <c r="D26" s="85">
        <v>11</v>
      </c>
      <c r="E26" s="85">
        <v>12</v>
      </c>
      <c r="F26" s="91">
        <v>41</v>
      </c>
    </row>
    <row r="27" spans="1:6" ht="18.75" customHeight="1" thickBot="1" x14ac:dyDescent="0.3">
      <c r="A27" s="84" t="s">
        <v>147</v>
      </c>
      <c r="B27" s="86"/>
      <c r="C27" s="86"/>
      <c r="D27" s="85">
        <v>1</v>
      </c>
      <c r="E27" s="85">
        <v>4</v>
      </c>
      <c r="F27" s="91">
        <v>5</v>
      </c>
    </row>
    <row r="28" spans="1:6" ht="16.5" thickBot="1" x14ac:dyDescent="0.3">
      <c r="A28" s="83"/>
      <c r="B28" s="87"/>
      <c r="C28" s="87"/>
      <c r="D28" s="87"/>
      <c r="E28" s="87"/>
      <c r="F28" s="91">
        <v>1165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новый вариант</vt:lpstr>
      <vt:lpstr>старый вариант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BooK</cp:lastModifiedBy>
  <cp:lastPrinted>2019-02-05T08:21:24Z</cp:lastPrinted>
  <dcterms:created xsi:type="dcterms:W3CDTF">2019-01-24T05:23:22Z</dcterms:created>
  <dcterms:modified xsi:type="dcterms:W3CDTF">2021-11-25T15:03:10Z</dcterms:modified>
</cp:coreProperties>
</file>