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P38" i="1" l="1"/>
  <c r="P17" i="1"/>
  <c r="P37" i="1" l="1"/>
  <c r="T37" i="1" s="1"/>
  <c r="E16" i="1"/>
  <c r="F16" i="1" s="1"/>
  <c r="H16" i="1"/>
  <c r="P16" i="1"/>
  <c r="P15" i="1"/>
  <c r="H15" i="1"/>
  <c r="E15" i="1"/>
  <c r="F15" i="1" s="1"/>
  <c r="H14" i="1"/>
  <c r="F14" i="1"/>
  <c r="P14" i="1"/>
  <c r="P10" i="1"/>
  <c r="P9" i="1"/>
  <c r="P8" i="1"/>
  <c r="P12" i="1"/>
  <c r="P13" i="1"/>
  <c r="P11" i="1"/>
  <c r="H8" i="1"/>
  <c r="H7" i="1"/>
  <c r="P7" i="1"/>
  <c r="P6" i="1"/>
  <c r="H6" i="1"/>
  <c r="E6" i="1"/>
  <c r="F6" i="1" s="1"/>
  <c r="H5" i="1"/>
  <c r="E5" i="1"/>
  <c r="F5" i="1" s="1"/>
  <c r="F57" i="1" l="1"/>
  <c r="H57" i="1"/>
  <c r="P5" i="1"/>
  <c r="P57" i="1" s="1"/>
</calcChain>
</file>

<file path=xl/sharedStrings.xml><?xml version="1.0" encoding="utf-8"?>
<sst xmlns="http://schemas.openxmlformats.org/spreadsheetml/2006/main" count="217" uniqueCount="159">
  <si>
    <t>Наименование</t>
  </si>
  <si>
    <t>Кол-во</t>
  </si>
  <si>
    <t>Описание</t>
  </si>
  <si>
    <t>№
п/п</t>
  </si>
  <si>
    <t>Стул складной "Walt" пластиковый на металлокаркасе</t>
  </si>
  <si>
    <t>Поставщик</t>
  </si>
  <si>
    <t xml:space="preserve">ООО "АБСОЛЮТ ПРЕМЬЕР"
www.skladstol.ru </t>
  </si>
  <si>
    <t>шт.</t>
  </si>
  <si>
    <t>Цена, руб.</t>
  </si>
  <si>
    <t>Стоимость, руб.</t>
  </si>
  <si>
    <t>Источник
финансирования</t>
  </si>
  <si>
    <t>Стол книжка складной пластиковый. Сложение "чемодан"</t>
  </si>
  <si>
    <t>Использование
в работе НКО</t>
  </si>
  <si>
    <t>Использование
на форуме</t>
  </si>
  <si>
    <t>Цвет металлокаркаса: Тёмно-серый
Цвет столешницы: Белый</t>
  </si>
  <si>
    <t>Объём</t>
  </si>
  <si>
    <t>Общий
объём</t>
  </si>
  <si>
    <t>Общий
вес</t>
  </si>
  <si>
    <t>Габариты
(ВхШхГ)</t>
  </si>
  <si>
    <t>0,76*0,43*0,45м</t>
  </si>
  <si>
    <t>Вес, кг</t>
  </si>
  <si>
    <t>Цвет металлокаркаса: Черный
Цвет сиденья: Белый</t>
  </si>
  <si>
    <t>1,83*0,76*0,40м</t>
  </si>
  <si>
    <t>Крайний
срок оплаты</t>
  </si>
  <si>
    <t>ИТОГО:</t>
  </si>
  <si>
    <t>Шатёр-тент "Звезда" 10х10м</t>
  </si>
  <si>
    <t>В комплект шатра входят: 
каркас-стойка, купол, комплект крепления к грунту и инструмент для извлечения кольев из грунта.
Площадь шатра 65 м.кв.</t>
  </si>
  <si>
    <t>Шатёр "Гексагональ" 15х13м</t>
  </si>
  <si>
    <t>Форма — Шестигранник
Площадь — 163 м2
Вместимость — 110 человек</t>
  </si>
  <si>
    <t>Транспортировочные характеристики</t>
  </si>
  <si>
    <t>Шатёр "Дюна" 6х6м</t>
  </si>
  <si>
    <t>Форма — Квадрат
Площадь — 36 м2
Вместимость — 25 человек</t>
  </si>
  <si>
    <t>Раздвижная стена с полумесяцем для шатра "Дюна"</t>
  </si>
  <si>
    <t>Глухая стена для шатра "Дюна"</t>
  </si>
  <si>
    <t>Глухая стена для шатра "Гексагональ"</t>
  </si>
  <si>
    <t>Раздвижная стена с полумесяцем для шатра "Гексагональ"</t>
  </si>
  <si>
    <t>8-926-230-60-28
8-800-555-31-20
www.tentcom.ru
143006, Московская область, Одинцовский р-н, г. Одинцово</t>
  </si>
  <si>
    <t>Сценический комплекс СК8х6АП1 (арочная)</t>
  </si>
  <si>
    <t>Подиум 8х6м + 2 крыла 1х2м,
Крыша арочная 8х6х4,47м + 2 портала 1х3,25м, тент RAL 7035</t>
  </si>
  <si>
    <t>компл.</t>
  </si>
  <si>
    <t>ООО "ТЕХНОКОМ"
197183, г. Санкт-Петербург, 
ул. Рубежная, д.6, стр.7
8-800-775-25-18
mail@stagecraft.ru
www.stagecraft.ru</t>
  </si>
  <si>
    <t>65" (163 см) Телевизор LED Xiaomi Mi TV 4S 65 черный</t>
  </si>
  <si>
    <t>17.3" Ноутбук HP Laptop 17-ca2045ur черный</t>
  </si>
  <si>
    <t>0,27*0,42*0,025м</t>
  </si>
  <si>
    <t>0,83*1,45*0,08м</t>
  </si>
  <si>
    <t>8-800-77-07-999
www.dns-shop.ru</t>
  </si>
  <si>
    <t>Проживание участников на базе отдыха "Лагуна"</t>
  </si>
  <si>
    <t>234 места
(117 номеров различной категории)
В стоимость включены завтраки (шведский стол) и посещение аквацентра</t>
  </si>
  <si>
    <t>дней</t>
  </si>
  <si>
    <t>Собственные
средства</t>
  </si>
  <si>
    <t>Спонсоры</t>
  </si>
  <si>
    <t>Грант</t>
  </si>
  <si>
    <t>%</t>
  </si>
  <si>
    <t>руб.</t>
  </si>
  <si>
    <t>"Лагуна"</t>
  </si>
  <si>
    <t>Питание участников</t>
  </si>
  <si>
    <t>Обед, ужин (шведский стол),
250 человек</t>
  </si>
  <si>
    <t>ООО "ГОЛУБАЯ ЛАГУНА"
8-800-222-58-03</t>
  </si>
  <si>
    <t>Транспортные услуги (автобус 45 мест)</t>
  </si>
  <si>
    <t>часы</t>
  </si>
  <si>
    <t>4 автобуса по 45 мест 2 дня по 8 часов (трансферы с аэропорта - туда и обратно)</t>
  </si>
  <si>
    <t>ИП Царева Мария Валериевна 8-914-628-14-42</t>
  </si>
  <si>
    <t xml:space="preserve">Проектор </t>
  </si>
  <si>
    <t xml:space="preserve">Пауки </t>
  </si>
  <si>
    <t>6 репортажей длительностью до 3 минут с выходом не менее 5 раз в день</t>
  </si>
  <si>
    <t>Баннеры 3 на 6</t>
  </si>
  <si>
    <t>Баннеры 2 на 3</t>
  </si>
  <si>
    <t>OOO "РПК БИМ"</t>
  </si>
  <si>
    <t>Экран проекционный</t>
  </si>
  <si>
    <t xml:space="preserve">Услуги информационного освещения на телеканале "41 регион" </t>
  </si>
  <si>
    <t xml:space="preserve">Услуги информационного освещения на телеканале "ВГТРК Камчатка" </t>
  </si>
  <si>
    <t xml:space="preserve">Указатели </t>
  </si>
  <si>
    <t>Футболка участников форума "Эко Добро"</t>
  </si>
  <si>
    <t>Футболка волонтеров форума "Эко Добро"</t>
  </si>
  <si>
    <t>Бомбер "Эко Добро"</t>
  </si>
  <si>
    <t>Футболька ХБ  светло зеленого цвета с лого форума</t>
  </si>
  <si>
    <t>Футболка ХБ желтого цвета с лого форума</t>
  </si>
  <si>
    <t>Футболка ХБ белого цвета с лого форума</t>
  </si>
  <si>
    <t>Рюкзаки "Эко Добро"</t>
  </si>
  <si>
    <t>Кепки форума "Эко Добро"</t>
  </si>
  <si>
    <t>Рюкзаки зеленого цвета с белым лого форума</t>
  </si>
  <si>
    <t>Кепки зеленого цвета с белым лого форума</t>
  </si>
  <si>
    <t>Бомбер зеленого цвета с белым лого форума</t>
  </si>
  <si>
    <t>Тел.: +7 (495) 41-41-41-7</t>
  </si>
  <si>
    <t>Москва, ул. Песчаная, д.12</t>
  </si>
  <si>
    <t>Футболка организаторов форума "Эко Добро"</t>
  </si>
  <si>
    <t>шт</t>
  </si>
  <si>
    <t>Пошив футболок на заказ - производство футболок оптом и нанесение принтов на готовые футболки (zuevfactory.ru)</t>
  </si>
  <si>
    <t>Основные баннеры с логотипом Форума с указанием партнеров с конструкцией</t>
  </si>
  <si>
    <t>Баннер в образовательные площадки с лого форума с конструкцией с конструкцией</t>
  </si>
  <si>
    <t>На каждой образовательной площадке 5 шт с наименованием форм работы по 2 на каждую с конструкцией</t>
  </si>
  <si>
    <t>Пласиковые указатели с цветной печатью, на пластиковой стойке: большая сцена, малая сцена, бассейн, парковка, зона регистрации, организаторы, служба информации, 5 шатров для мастерклассов</t>
  </si>
  <si>
    <t>Флаги (виндер, парус)</t>
  </si>
  <si>
    <t>Блокноты из картона на пружине с ручкой с белым лого</t>
  </si>
  <si>
    <t xml:space="preserve">Флагшток сервис г. Москва, ул. Выборгская, дом 16, строение 1, 3 этаж, офис 313А, Россия    8 (495) 410-23-68
Москва +7 (495) 143-23-68
</t>
  </si>
  <si>
    <t>Флаги для разметки зон с лого форуа в двух цветовых гаммах (белый и зеленый) Парус - 55*200, полиэфирный шелк</t>
  </si>
  <si>
    <t>Видеопроектор мультимедийный Acer X1326AWH (MR.JR911.001)</t>
  </si>
  <si>
    <t>Блокноты и ручки  "Эко Добро"</t>
  </si>
  <si>
    <t>М-Видео https://www.mvideo.ru/products/videoproektor-multimediinyi-acer-x1326awh-mr-jr911-001-30052836/reviews</t>
  </si>
  <si>
    <t>Экран для видеопроектора Brauberg на треноге 150х200см (236732)</t>
  </si>
  <si>
    <t>М-Видео https://www.mvideo.ru/products/ekran-dlya-videoproektora-brauberg-na-trenoge-150h200sm-236732-30055639</t>
  </si>
  <si>
    <t>Пульт для презентаций CANYON CNS-CP03</t>
  </si>
  <si>
    <t>DNS https://www.dns-shop.ru/product/19fdc79834541b80/pult-dla-prezentacij-canyon-cns-cp03/</t>
  </si>
  <si>
    <t>Услуги по техническому обеспечению площадок</t>
  </si>
  <si>
    <t xml:space="preserve">Услуги аренды сценического комплекса с LED экраном </t>
  </si>
  <si>
    <t>Компания «Петипа» г. Петропавловск-Камчатский, просп. 50 лет Октября, дом 9, корпус 1.
Телефон: 8-415-223-25-21
Email: info@petipa.ru</t>
  </si>
  <si>
    <t>Крытый сборно-разброный комплекс 6*8 5 дней с услугой сборки, оборудованием, обслуживанием (свет, звук)</t>
  </si>
  <si>
    <t>Установка аппаратуры (проекторы, экраны, телевизоры, звуковой аппаратуры, включая, звук и свет на сцене - итого 5 шатров)</t>
  </si>
  <si>
    <t>5 точек</t>
  </si>
  <si>
    <t>сцена, звук, свет, экран</t>
  </si>
  <si>
    <t>Медиа-холдинг</t>
  </si>
  <si>
    <t>Бумага писчая "Светокопи"</t>
  </si>
  <si>
    <t>Услуги по организации волонтерского сопровождения Форума</t>
  </si>
  <si>
    <t>АНО "Ресурсный центр добровольчества Камчатского края", 8-963-833-33-36</t>
  </si>
  <si>
    <t xml:space="preserve">Услуги ведения вечерних программ </t>
  </si>
  <si>
    <t>ИП Кулешова Анна Владимировна</t>
  </si>
  <si>
    <t>Услуги репортажной фото съемки (2 чел)</t>
  </si>
  <si>
    <t>Услуги видео съемки (2 чел)</t>
  </si>
  <si>
    <t>Шарапин, Демченко</t>
  </si>
  <si>
    <t>5 рабочих дней с 9.00 до 23.00 и видеомонтаж</t>
  </si>
  <si>
    <t>5 программ  вечерних с 21.00 до 23.00 и обработка в тот же день</t>
  </si>
  <si>
    <t>Услуги по подключению к интернету, создание прямого подключения, обеспечение бепребойной связи настройка веб камер</t>
  </si>
  <si>
    <t>5 рабочих дней , 5 сотрудников, обеспечивающих работу обазовательных площадок</t>
  </si>
  <si>
    <t>ООО "Мимоза"</t>
  </si>
  <si>
    <t>человеко-дней</t>
  </si>
  <si>
    <t>Набор волонтеров, проведение обучающих занятий, распределение функций, контроль за испонением функционала (тим-лидеры, служба протокола, служба по работе с участниками, служба по обеспечению работы образовательных модулей, служба по работе с экспертами) - 3 сотрудников</t>
  </si>
  <si>
    <t>⠀+7 (495) 969-27-37    sale@art-holding.su</t>
  </si>
  <si>
    <t>Проезд участников до места проведения форума и обратно</t>
  </si>
  <si>
    <t>Осуществляется за счет отпраляющей стороны (в среднем по 40 000 за перелет) 150 участников из 85 регионов</t>
  </si>
  <si>
    <t>чел</t>
  </si>
  <si>
    <t>Оплата услуг связи</t>
  </si>
  <si>
    <t>Бухгалтерские услуги по ведению проекта</t>
  </si>
  <si>
    <t>Оплата проезда спикеров и экспертов, команды форума</t>
  </si>
  <si>
    <t>В среднем 30 человек из расчета 40 000 рублей за дорогу туда и оьратно эконом классом</t>
  </si>
  <si>
    <t xml:space="preserve">Оплата проезда Вип-гостей </t>
  </si>
  <si>
    <t xml:space="preserve">2 человек из расчета 125 000 за человека туда и обратно </t>
  </si>
  <si>
    <t>Необходимость обеспечения услугами связи и высоко скоростным интернетом с отдельной точкой вай-фай</t>
  </si>
  <si>
    <t>ООО "Ростелеком"</t>
  </si>
  <si>
    <t>Бумага для флипчартов (блокноты)</t>
  </si>
  <si>
    <t>Необходимы для проведения нетворкинг сессий из расчета 5 образоват шатров, 5 флипчартов, 5 дней</t>
  </si>
  <si>
    <t>Холдиноговая компания "Новая книга"</t>
  </si>
  <si>
    <t>Необходима для текущей деятельноти, подготовки ведомостей выдачи, спиской, приказов и иной печатной документации (1 коробка- 5 пачек)</t>
  </si>
  <si>
    <t>⠀Холдинговая компания "Новая книга"</t>
  </si>
  <si>
    <t>Флипчарт</t>
  </si>
  <si>
    <t>Необходимы для проведения нетворкинг сессий из расчета 5 образоват шатров, 5 флипчартов</t>
  </si>
  <si>
    <t>Холдинговая компания "Новая книга"</t>
  </si>
  <si>
    <t>Маркеры для доски / флипчарта</t>
  </si>
  <si>
    <t>Наборы маркеров к флипчартам для проведения нетворкингов и страт сессий по 1 комплекту к доске</t>
  </si>
  <si>
    <t>5 автобусов по 45 мест, 3 дня по 4 часа для выездов на эко акции</t>
  </si>
  <si>
    <t xml:space="preserve">Оплата услуг консалтинговой комании  "Эврико" </t>
  </si>
  <si>
    <t>Мадлен Батурина и 2 помощника - работа по проведению игр на командообразование, стратигическое мышление, проектный менджмент</t>
  </si>
  <si>
    <t>3 мес</t>
  </si>
  <si>
    <t>Ведение бухгалтерского учета и составление отчетности</t>
  </si>
  <si>
    <t>Юридическое сопровождение, заключение договоров</t>
  </si>
  <si>
    <t xml:space="preserve">Юридические услуги </t>
  </si>
  <si>
    <t xml:space="preserve">Оплата работы комнады проекта </t>
  </si>
  <si>
    <t>Создание программы форума, работа с участниками, с волонтерами, организация взаимодействия и формирование инфраструктуры для проведения форума</t>
  </si>
  <si>
    <t>4 месяца</t>
  </si>
  <si>
    <t>2 орг сбора, 2 дня подготовки площадок, 5 дней форумной компании, 1 день подведение итогов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</si>
</sst>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43525A"/>
      <name val="Inherit"/>
    </font>
    <font>
      <sz val="14"/>
      <color rgb="FF43525A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4" fillId="2" borderId="0" xfId="1" applyFill="1"/>
    <xf numFmtId="0" fontId="1" fillId="2" borderId="1" xfId="0" applyFont="1" applyFill="1" applyBorder="1" applyAlignment="1">
      <alignment horizontal="center" vertical="top"/>
    </xf>
    <xf numFmtId="0" fontId="4" fillId="0" borderId="0" xfId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top"/>
    </xf>
    <xf numFmtId="0" fontId="4" fillId="0" borderId="0" xfId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3" fontId="1" fillId="3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uevfactory.ru/poshiv_futbolok_optom" TargetMode="External"/><Relationship Id="rId2" Type="http://schemas.openxmlformats.org/officeDocument/2006/relationships/hyperlink" Target="https://zuevfactory.ru/poshiv_futbolok_optom" TargetMode="External"/><Relationship Id="rId1" Type="http://schemas.openxmlformats.org/officeDocument/2006/relationships/hyperlink" Target="tel:+7495414141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mvideo.ru/products/ekran-dlya-videoproektora-brauberg-na-trenoge-150h200sm-236732-30055639" TargetMode="External"/><Relationship Id="rId4" Type="http://schemas.openxmlformats.org/officeDocument/2006/relationships/hyperlink" Target="tel:+7%20(495)%20969-27-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3"/>
  <sheetViews>
    <sheetView tabSelected="1" topLeftCell="A53" workbookViewId="0">
      <selection activeCell="Q56" sqref="Q56"/>
    </sheetView>
  </sheetViews>
  <sheetFormatPr defaultRowHeight="14.4" x14ac:dyDescent="0.3"/>
  <cols>
    <col min="1" max="1" width="6.88671875" style="1" customWidth="1"/>
    <col min="2" max="2" width="55.33203125" style="1" customWidth="1"/>
    <col min="3" max="3" width="35.33203125" style="8" customWidth="1"/>
    <col min="4" max="4" width="16" style="8" customWidth="1"/>
    <col min="5" max="5" width="15" style="8" customWidth="1"/>
    <col min="6" max="6" width="12" style="8" customWidth="1"/>
    <col min="7" max="7" width="10.88671875" style="8" customWidth="1"/>
    <col min="8" max="8" width="11.44140625" style="8" customWidth="1"/>
    <col min="9" max="9" width="32.44140625" style="8" customWidth="1"/>
    <col min="10" max="10" width="23.109375" style="8" customWidth="1"/>
    <col min="11" max="11" width="18.5546875" style="8" customWidth="1"/>
    <col min="12" max="13" width="10.6640625" style="8" customWidth="1"/>
    <col min="14" max="14" width="18" style="15" customWidth="1"/>
    <col min="15" max="15" width="17.5546875" style="10" customWidth="1"/>
    <col min="16" max="16" width="18.109375" style="10" customWidth="1"/>
    <col min="17" max="17" width="6.44140625" style="10" customWidth="1"/>
    <col min="18" max="18" width="15.44140625" style="1" customWidth="1"/>
    <col min="19" max="19" width="8.109375" style="1" customWidth="1"/>
    <col min="20" max="21" width="16.44140625" style="1" customWidth="1"/>
    <col min="22" max="22" width="7" style="1" customWidth="1"/>
    <col min="23" max="23" width="15.33203125" style="1" customWidth="1"/>
    <col min="24" max="25" width="9.109375" style="1"/>
  </cols>
  <sheetData>
    <row r="1" spans="1:25" ht="15" customHeight="1" x14ac:dyDescent="0.3">
      <c r="A1" s="31" t="s">
        <v>3</v>
      </c>
      <c r="B1" s="35" t="s">
        <v>0</v>
      </c>
      <c r="C1" s="35" t="s">
        <v>2</v>
      </c>
      <c r="D1" s="34" t="s">
        <v>29</v>
      </c>
      <c r="E1" s="34"/>
      <c r="F1" s="34"/>
      <c r="G1" s="34"/>
      <c r="H1" s="34"/>
      <c r="I1" s="35" t="s">
        <v>5</v>
      </c>
      <c r="J1" s="31" t="s">
        <v>13</v>
      </c>
      <c r="K1" s="31" t="s">
        <v>12</v>
      </c>
      <c r="L1" s="55" t="s">
        <v>1</v>
      </c>
      <c r="M1" s="56"/>
      <c r="N1" s="31" t="s">
        <v>23</v>
      </c>
      <c r="O1" s="35" t="s">
        <v>8</v>
      </c>
      <c r="P1" s="35" t="s">
        <v>9</v>
      </c>
      <c r="Q1" s="47" t="s">
        <v>10</v>
      </c>
      <c r="R1" s="48"/>
      <c r="S1" s="48"/>
      <c r="T1" s="48"/>
      <c r="U1" s="48"/>
      <c r="V1" s="48"/>
      <c r="W1" s="49"/>
    </row>
    <row r="2" spans="1:25" ht="15" customHeight="1" x14ac:dyDescent="0.3">
      <c r="A2" s="32"/>
      <c r="B2" s="36"/>
      <c r="C2" s="36"/>
      <c r="D2" s="31" t="s">
        <v>18</v>
      </c>
      <c r="E2" s="35" t="s">
        <v>15</v>
      </c>
      <c r="F2" s="31" t="s">
        <v>16</v>
      </c>
      <c r="G2" s="31" t="s">
        <v>20</v>
      </c>
      <c r="H2" s="31" t="s">
        <v>17</v>
      </c>
      <c r="I2" s="36"/>
      <c r="J2" s="32"/>
      <c r="K2" s="32"/>
      <c r="L2" s="57"/>
      <c r="M2" s="58"/>
      <c r="N2" s="32"/>
      <c r="O2" s="36"/>
      <c r="P2" s="36"/>
      <c r="Q2" s="50"/>
      <c r="R2" s="51"/>
      <c r="S2" s="51"/>
      <c r="T2" s="51"/>
      <c r="U2" s="51"/>
      <c r="V2" s="51"/>
      <c r="W2" s="52"/>
    </row>
    <row r="3" spans="1:25" ht="15" customHeight="1" x14ac:dyDescent="0.3">
      <c r="A3" s="32"/>
      <c r="B3" s="36"/>
      <c r="C3" s="36"/>
      <c r="D3" s="32"/>
      <c r="E3" s="36"/>
      <c r="F3" s="32"/>
      <c r="G3" s="32"/>
      <c r="H3" s="32"/>
      <c r="I3" s="36"/>
      <c r="J3" s="32"/>
      <c r="K3" s="32"/>
      <c r="L3" s="57"/>
      <c r="M3" s="58"/>
      <c r="N3" s="32"/>
      <c r="O3" s="36"/>
      <c r="P3" s="36"/>
      <c r="Q3" s="45" t="s">
        <v>49</v>
      </c>
      <c r="R3" s="46"/>
      <c r="S3" s="38" t="s">
        <v>50</v>
      </c>
      <c r="T3" s="38"/>
      <c r="U3" s="38"/>
      <c r="V3" s="53" t="s">
        <v>51</v>
      </c>
      <c r="W3" s="54"/>
    </row>
    <row r="4" spans="1:25" x14ac:dyDescent="0.3">
      <c r="A4" s="33"/>
      <c r="B4" s="37"/>
      <c r="C4" s="37"/>
      <c r="D4" s="33"/>
      <c r="E4" s="37"/>
      <c r="F4" s="33"/>
      <c r="G4" s="33"/>
      <c r="H4" s="33"/>
      <c r="I4" s="37"/>
      <c r="J4" s="33"/>
      <c r="K4" s="33"/>
      <c r="L4" s="59"/>
      <c r="M4" s="60"/>
      <c r="N4" s="33"/>
      <c r="O4" s="37"/>
      <c r="P4" s="37"/>
      <c r="Q4" s="28" t="s">
        <v>52</v>
      </c>
      <c r="R4" s="24" t="s">
        <v>53</v>
      </c>
      <c r="S4" s="2" t="s">
        <v>52</v>
      </c>
      <c r="T4" s="2" t="s">
        <v>53</v>
      </c>
      <c r="U4" s="2" t="s">
        <v>0</v>
      </c>
      <c r="V4" s="29" t="s">
        <v>52</v>
      </c>
      <c r="W4" s="30" t="s">
        <v>53</v>
      </c>
    </row>
    <row r="5" spans="1:25" s="5" customFormat="1" ht="33" customHeight="1" x14ac:dyDescent="0.3">
      <c r="A5" s="6">
        <v>1</v>
      </c>
      <c r="B5" s="3" t="s">
        <v>4</v>
      </c>
      <c r="C5" s="9" t="s">
        <v>21</v>
      </c>
      <c r="D5" s="9" t="s">
        <v>19</v>
      </c>
      <c r="E5" s="9">
        <f>0.76*0.43*0.45</f>
        <v>0.14706</v>
      </c>
      <c r="F5" s="16">
        <f>E5*M5</f>
        <v>32.353200000000001</v>
      </c>
      <c r="G5" s="9">
        <v>2.5</v>
      </c>
      <c r="H5" s="16">
        <f>M5*G5</f>
        <v>550</v>
      </c>
      <c r="I5" s="39" t="s">
        <v>6</v>
      </c>
      <c r="J5" s="9"/>
      <c r="K5" s="9"/>
      <c r="L5" s="6" t="s">
        <v>7</v>
      </c>
      <c r="M5" s="17">
        <v>220</v>
      </c>
      <c r="N5" s="13">
        <v>44392</v>
      </c>
      <c r="O5" s="11">
        <v>1390</v>
      </c>
      <c r="P5" s="18">
        <f t="shared" ref="P5:P10" si="0">M5*O5</f>
        <v>305800</v>
      </c>
      <c r="Q5" s="18"/>
      <c r="R5" s="3"/>
      <c r="S5" s="3"/>
      <c r="T5" s="26"/>
      <c r="U5" s="26"/>
      <c r="V5" s="3"/>
      <c r="W5" s="3"/>
      <c r="X5" s="4"/>
      <c r="Y5" s="4"/>
    </row>
    <row r="6" spans="1:25" s="5" customFormat="1" ht="34.5" customHeight="1" x14ac:dyDescent="0.3">
      <c r="A6" s="6">
        <v>2</v>
      </c>
      <c r="B6" s="3" t="s">
        <v>11</v>
      </c>
      <c r="C6" s="9" t="s">
        <v>14</v>
      </c>
      <c r="D6" s="9" t="s">
        <v>22</v>
      </c>
      <c r="E6" s="9">
        <f>1.83*0.76*0.4</f>
        <v>0.55632000000000004</v>
      </c>
      <c r="F6" s="16">
        <f>E6*M6</f>
        <v>27.816000000000003</v>
      </c>
      <c r="G6" s="9">
        <v>8.5</v>
      </c>
      <c r="H6" s="16">
        <f>G6*M6</f>
        <v>425</v>
      </c>
      <c r="I6" s="42"/>
      <c r="J6" s="6"/>
      <c r="K6" s="6"/>
      <c r="L6" s="6" t="s">
        <v>7</v>
      </c>
      <c r="M6" s="17">
        <v>50</v>
      </c>
      <c r="N6" s="13">
        <v>44392</v>
      </c>
      <c r="O6" s="11">
        <v>4700</v>
      </c>
      <c r="P6" s="18">
        <f t="shared" si="0"/>
        <v>235000</v>
      </c>
      <c r="Q6" s="18"/>
      <c r="R6" s="3"/>
      <c r="S6" s="3"/>
      <c r="T6" s="26"/>
      <c r="U6" s="26"/>
      <c r="V6" s="3"/>
      <c r="W6" s="3"/>
      <c r="X6" s="4"/>
      <c r="Y6" s="4"/>
    </row>
    <row r="7" spans="1:25" s="5" customFormat="1" ht="69" x14ac:dyDescent="0.3">
      <c r="A7" s="6">
        <v>3</v>
      </c>
      <c r="B7" s="3" t="s">
        <v>25</v>
      </c>
      <c r="C7" s="9" t="s">
        <v>26</v>
      </c>
      <c r="D7" s="6"/>
      <c r="E7" s="6"/>
      <c r="F7" s="17"/>
      <c r="G7" s="6">
        <v>58.5</v>
      </c>
      <c r="H7" s="17">
        <f>M7*G7</f>
        <v>468</v>
      </c>
      <c r="I7" s="39" t="s">
        <v>36</v>
      </c>
      <c r="J7" s="6"/>
      <c r="K7" s="6"/>
      <c r="L7" s="6" t="s">
        <v>7</v>
      </c>
      <c r="M7" s="17">
        <v>8</v>
      </c>
      <c r="N7" s="13">
        <v>44392</v>
      </c>
      <c r="O7" s="11">
        <v>65500</v>
      </c>
      <c r="P7" s="18">
        <f t="shared" si="0"/>
        <v>524000</v>
      </c>
      <c r="Q7" s="18"/>
      <c r="R7" s="3"/>
      <c r="S7" s="3"/>
      <c r="T7" s="26"/>
      <c r="U7" s="26"/>
      <c r="V7" s="3"/>
      <c r="W7" s="3"/>
      <c r="X7" s="4"/>
      <c r="Y7" s="4"/>
    </row>
    <row r="8" spans="1:25" s="5" customFormat="1" ht="41.4" x14ac:dyDescent="0.3">
      <c r="A8" s="6">
        <v>4</v>
      </c>
      <c r="B8" s="3" t="s">
        <v>27</v>
      </c>
      <c r="C8" s="9" t="s">
        <v>28</v>
      </c>
      <c r="D8" s="6"/>
      <c r="E8" s="6"/>
      <c r="F8" s="17"/>
      <c r="G8" s="6">
        <v>2500</v>
      </c>
      <c r="H8" s="17">
        <f>G8*M8</f>
        <v>2500</v>
      </c>
      <c r="I8" s="41"/>
      <c r="J8" s="6"/>
      <c r="K8" s="6"/>
      <c r="L8" s="6" t="s">
        <v>7</v>
      </c>
      <c r="M8" s="17">
        <v>1</v>
      </c>
      <c r="N8" s="12"/>
      <c r="O8" s="11">
        <v>590000</v>
      </c>
      <c r="P8" s="18">
        <f t="shared" si="0"/>
        <v>590000</v>
      </c>
      <c r="Q8" s="18"/>
      <c r="R8" s="3"/>
      <c r="S8" s="3"/>
      <c r="T8" s="26"/>
      <c r="U8" s="26"/>
      <c r="V8" s="3"/>
      <c r="W8" s="3"/>
      <c r="X8" s="4"/>
      <c r="Y8" s="4"/>
    </row>
    <row r="9" spans="1:25" s="5" customFormat="1" x14ac:dyDescent="0.3">
      <c r="A9" s="6">
        <v>5</v>
      </c>
      <c r="B9" s="3" t="s">
        <v>34</v>
      </c>
      <c r="C9" s="9"/>
      <c r="D9" s="6"/>
      <c r="E9" s="6"/>
      <c r="F9" s="17"/>
      <c r="G9" s="6"/>
      <c r="H9" s="17"/>
      <c r="I9" s="41"/>
      <c r="J9" s="6"/>
      <c r="K9" s="6"/>
      <c r="L9" s="6" t="s">
        <v>7</v>
      </c>
      <c r="M9" s="17">
        <v>2</v>
      </c>
      <c r="N9" s="12"/>
      <c r="O9" s="11">
        <v>20000</v>
      </c>
      <c r="P9" s="18">
        <f t="shared" si="0"/>
        <v>40000</v>
      </c>
      <c r="Q9" s="18"/>
      <c r="R9" s="3"/>
      <c r="S9" s="3"/>
      <c r="T9" s="26"/>
      <c r="U9" s="26"/>
      <c r="V9" s="3"/>
      <c r="W9" s="3"/>
      <c r="X9" s="4"/>
      <c r="Y9" s="4"/>
    </row>
    <row r="10" spans="1:25" s="5" customFormat="1" x14ac:dyDescent="0.3">
      <c r="A10" s="6">
        <v>6</v>
      </c>
      <c r="B10" s="3" t="s">
        <v>35</v>
      </c>
      <c r="C10" s="9"/>
      <c r="D10" s="6"/>
      <c r="E10" s="6"/>
      <c r="F10" s="17"/>
      <c r="G10" s="6"/>
      <c r="H10" s="17"/>
      <c r="I10" s="41"/>
      <c r="J10" s="6"/>
      <c r="K10" s="6"/>
      <c r="L10" s="6" t="s">
        <v>7</v>
      </c>
      <c r="M10" s="17">
        <v>2</v>
      </c>
      <c r="N10" s="12"/>
      <c r="O10" s="11">
        <v>29000</v>
      </c>
      <c r="P10" s="18">
        <f t="shared" si="0"/>
        <v>58000</v>
      </c>
      <c r="Q10" s="18"/>
      <c r="R10" s="3"/>
      <c r="S10" s="3"/>
      <c r="T10" s="26"/>
      <c r="U10" s="26"/>
      <c r="V10" s="3"/>
      <c r="W10" s="3"/>
      <c r="X10" s="4"/>
      <c r="Y10" s="4"/>
    </row>
    <row r="11" spans="1:25" s="5" customFormat="1" ht="41.4" x14ac:dyDescent="0.3">
      <c r="A11" s="6">
        <v>7</v>
      </c>
      <c r="B11" s="3" t="s">
        <v>30</v>
      </c>
      <c r="C11" s="9" t="s">
        <v>31</v>
      </c>
      <c r="D11" s="6"/>
      <c r="E11" s="6"/>
      <c r="F11" s="17"/>
      <c r="G11" s="6">
        <v>675</v>
      </c>
      <c r="H11" s="17"/>
      <c r="I11" s="41"/>
      <c r="J11" s="6"/>
      <c r="K11" s="6"/>
      <c r="L11" s="6" t="s">
        <v>7</v>
      </c>
      <c r="M11" s="17">
        <v>5</v>
      </c>
      <c r="N11" s="12"/>
      <c r="O11" s="11">
        <v>200000</v>
      </c>
      <c r="P11" s="18">
        <f>O11*M11</f>
        <v>1000000</v>
      </c>
      <c r="Q11" s="18"/>
      <c r="R11" s="3"/>
      <c r="S11" s="3"/>
      <c r="T11" s="26"/>
      <c r="U11" s="26"/>
      <c r="V11" s="3"/>
      <c r="W11" s="3"/>
      <c r="X11" s="4"/>
      <c r="Y11" s="4"/>
    </row>
    <row r="12" spans="1:25" s="5" customFormat="1" x14ac:dyDescent="0.3">
      <c r="A12" s="6">
        <v>8</v>
      </c>
      <c r="B12" s="3" t="s">
        <v>33</v>
      </c>
      <c r="C12" s="6"/>
      <c r="D12" s="6"/>
      <c r="E12" s="6"/>
      <c r="F12" s="17"/>
      <c r="G12" s="6"/>
      <c r="H12" s="17"/>
      <c r="I12" s="41"/>
      <c r="J12" s="6"/>
      <c r="K12" s="6"/>
      <c r="L12" s="6" t="s">
        <v>7</v>
      </c>
      <c r="M12" s="17">
        <v>10</v>
      </c>
      <c r="N12" s="12"/>
      <c r="O12" s="11">
        <v>16000</v>
      </c>
      <c r="P12" s="18">
        <f>O12*M12</f>
        <v>160000</v>
      </c>
      <c r="Q12" s="18"/>
      <c r="R12" s="3"/>
      <c r="S12" s="3"/>
      <c r="T12" s="26"/>
      <c r="U12" s="26"/>
      <c r="V12" s="3"/>
      <c r="W12" s="3"/>
      <c r="X12" s="4"/>
      <c r="Y12" s="4"/>
    </row>
    <row r="13" spans="1:25" s="5" customFormat="1" x14ac:dyDescent="0.3">
      <c r="A13" s="6">
        <v>9</v>
      </c>
      <c r="B13" s="3" t="s">
        <v>32</v>
      </c>
      <c r="C13" s="6"/>
      <c r="D13" s="6"/>
      <c r="E13" s="6"/>
      <c r="F13" s="17"/>
      <c r="G13" s="6"/>
      <c r="H13" s="17"/>
      <c r="I13" s="42"/>
      <c r="J13" s="6"/>
      <c r="K13" s="6"/>
      <c r="L13" s="6" t="s">
        <v>7</v>
      </c>
      <c r="M13" s="17">
        <v>5</v>
      </c>
      <c r="N13" s="12"/>
      <c r="O13" s="11">
        <v>21000</v>
      </c>
      <c r="P13" s="18">
        <f>M13*O13</f>
        <v>105000</v>
      </c>
      <c r="Q13" s="18"/>
      <c r="R13" s="3"/>
      <c r="S13" s="3"/>
      <c r="T13" s="26"/>
      <c r="U13" s="26"/>
      <c r="V13" s="3"/>
      <c r="W13" s="3"/>
      <c r="X13" s="4"/>
      <c r="Y13" s="4"/>
    </row>
    <row r="14" spans="1:25" s="5" customFormat="1" ht="82.8" x14ac:dyDescent="0.3">
      <c r="A14" s="6">
        <v>10</v>
      </c>
      <c r="B14" s="3" t="s">
        <v>37</v>
      </c>
      <c r="C14" s="9" t="s">
        <v>38</v>
      </c>
      <c r="D14" s="6"/>
      <c r="E14" s="6">
        <v>6.49</v>
      </c>
      <c r="F14" s="17">
        <f>E14*M14</f>
        <v>6.49</v>
      </c>
      <c r="G14" s="6">
        <v>1954</v>
      </c>
      <c r="H14" s="17">
        <f>G14*M14</f>
        <v>1954</v>
      </c>
      <c r="I14" s="23" t="s">
        <v>40</v>
      </c>
      <c r="J14" s="6"/>
      <c r="K14" s="6"/>
      <c r="L14" s="6" t="s">
        <v>39</v>
      </c>
      <c r="M14" s="17">
        <v>1</v>
      </c>
      <c r="N14" s="12"/>
      <c r="O14" s="11">
        <v>1736876</v>
      </c>
      <c r="P14" s="18">
        <f>M14*O14</f>
        <v>1736876</v>
      </c>
      <c r="Q14" s="18"/>
      <c r="R14" s="3"/>
      <c r="S14" s="3"/>
      <c r="T14" s="26"/>
      <c r="U14" s="26"/>
      <c r="V14" s="3"/>
      <c r="W14" s="3"/>
      <c r="X14" s="4"/>
      <c r="Y14" s="4"/>
    </row>
    <row r="15" spans="1:25" s="5" customFormat="1" x14ac:dyDescent="0.3">
      <c r="A15" s="6">
        <v>11</v>
      </c>
      <c r="B15" s="3" t="s">
        <v>41</v>
      </c>
      <c r="C15" s="6"/>
      <c r="D15" s="6" t="s">
        <v>44</v>
      </c>
      <c r="E15" s="6">
        <f>0.83*1.45*0.085</f>
        <v>0.10229750000000001</v>
      </c>
      <c r="F15" s="17">
        <f>E15*M15</f>
        <v>0.10229750000000001</v>
      </c>
      <c r="G15" s="6">
        <v>21.45</v>
      </c>
      <c r="H15" s="17">
        <f>G15*M15</f>
        <v>21.45</v>
      </c>
      <c r="I15" s="43" t="s">
        <v>45</v>
      </c>
      <c r="J15" s="6"/>
      <c r="K15" s="6"/>
      <c r="L15" s="6" t="s">
        <v>7</v>
      </c>
      <c r="M15" s="17">
        <v>1</v>
      </c>
      <c r="N15" s="12"/>
      <c r="O15" s="11">
        <v>49999</v>
      </c>
      <c r="P15" s="18">
        <f>M15*O15</f>
        <v>49999</v>
      </c>
      <c r="Q15" s="18"/>
      <c r="R15" s="3"/>
      <c r="S15" s="3"/>
      <c r="T15" s="26"/>
      <c r="U15" s="26"/>
      <c r="V15" s="3"/>
      <c r="W15" s="3"/>
      <c r="X15" s="4"/>
      <c r="Y15" s="4"/>
    </row>
    <row r="16" spans="1:25" s="5" customFormat="1" x14ac:dyDescent="0.3">
      <c r="A16" s="6">
        <v>12</v>
      </c>
      <c r="B16" s="3" t="s">
        <v>42</v>
      </c>
      <c r="C16" s="6"/>
      <c r="D16" s="6" t="s">
        <v>43</v>
      </c>
      <c r="E16" s="6">
        <f>0.27*0.42*0.025</f>
        <v>2.8350000000000003E-3</v>
      </c>
      <c r="F16" s="17">
        <f>E16*M16</f>
        <v>1.1340000000000001E-2</v>
      </c>
      <c r="G16" s="6">
        <v>2.38</v>
      </c>
      <c r="H16" s="17">
        <f>G16*M16</f>
        <v>9.52</v>
      </c>
      <c r="I16" s="44"/>
      <c r="J16" s="6"/>
      <c r="K16" s="6"/>
      <c r="L16" s="6" t="s">
        <v>7</v>
      </c>
      <c r="M16" s="17">
        <v>4</v>
      </c>
      <c r="N16" s="12"/>
      <c r="O16" s="11">
        <v>35999</v>
      </c>
      <c r="P16" s="18">
        <f>M16*O16</f>
        <v>143996</v>
      </c>
      <c r="Q16" s="18"/>
      <c r="R16" s="3"/>
      <c r="S16" s="3"/>
      <c r="T16" s="26"/>
      <c r="U16" s="26"/>
      <c r="V16" s="3"/>
      <c r="W16" s="3"/>
      <c r="X16" s="4"/>
      <c r="Y16" s="4"/>
    </row>
    <row r="17" spans="1:25" s="5" customFormat="1" ht="69" x14ac:dyDescent="0.3">
      <c r="A17" s="6">
        <v>13</v>
      </c>
      <c r="B17" s="3" t="s">
        <v>62</v>
      </c>
      <c r="C17" s="9" t="s">
        <v>96</v>
      </c>
      <c r="D17" s="6"/>
      <c r="E17" s="6"/>
      <c r="F17" s="17"/>
      <c r="G17" s="6"/>
      <c r="H17" s="17"/>
      <c r="I17" s="9" t="s">
        <v>98</v>
      </c>
      <c r="J17" s="6"/>
      <c r="K17" s="6"/>
      <c r="L17" s="6" t="s">
        <v>86</v>
      </c>
      <c r="M17" s="17">
        <v>2</v>
      </c>
      <c r="N17" s="66">
        <v>41990</v>
      </c>
      <c r="O17" s="11">
        <v>83980</v>
      </c>
      <c r="P17" s="18">
        <f>M17*O17</f>
        <v>167960</v>
      </c>
      <c r="Q17" s="18"/>
      <c r="R17" s="3"/>
      <c r="S17" s="3"/>
      <c r="T17" s="26"/>
      <c r="U17" s="26"/>
      <c r="V17" s="3"/>
      <c r="W17" s="3"/>
      <c r="X17" s="4"/>
      <c r="Y17" s="4"/>
    </row>
    <row r="18" spans="1:25" s="5" customFormat="1" ht="69" x14ac:dyDescent="0.3">
      <c r="A18" s="6">
        <v>14</v>
      </c>
      <c r="B18" s="3" t="s">
        <v>68</v>
      </c>
      <c r="C18" s="67" t="s">
        <v>99</v>
      </c>
      <c r="D18" s="6"/>
      <c r="E18" s="6"/>
      <c r="F18" s="17"/>
      <c r="G18" s="6"/>
      <c r="H18" s="17"/>
      <c r="I18" s="9" t="s">
        <v>100</v>
      </c>
      <c r="J18" s="6"/>
      <c r="K18" s="6"/>
      <c r="L18" s="6" t="s">
        <v>86</v>
      </c>
      <c r="M18" s="17">
        <v>2</v>
      </c>
      <c r="N18" s="66">
        <v>4900</v>
      </c>
      <c r="O18" s="11">
        <v>9600</v>
      </c>
      <c r="P18" s="18">
        <v>9600</v>
      </c>
      <c r="Q18" s="18"/>
      <c r="R18" s="3"/>
      <c r="S18" s="3"/>
      <c r="T18" s="26"/>
      <c r="U18" s="26"/>
      <c r="V18" s="3"/>
      <c r="W18" s="3"/>
      <c r="X18" s="4"/>
      <c r="Y18" s="4"/>
    </row>
    <row r="19" spans="1:25" s="5" customFormat="1" ht="41.4" x14ac:dyDescent="0.3">
      <c r="A19" s="6">
        <v>15</v>
      </c>
      <c r="B19" s="3" t="s">
        <v>101</v>
      </c>
      <c r="C19" s="67" t="s">
        <v>101</v>
      </c>
      <c r="D19" s="6"/>
      <c r="E19" s="6"/>
      <c r="F19" s="17"/>
      <c r="G19" s="6"/>
      <c r="H19" s="17"/>
      <c r="I19" s="68" t="s">
        <v>102</v>
      </c>
      <c r="J19" s="6"/>
      <c r="K19" s="6"/>
      <c r="L19" s="6" t="s">
        <v>86</v>
      </c>
      <c r="M19" s="17">
        <v>5</v>
      </c>
      <c r="N19" s="66">
        <v>1600</v>
      </c>
      <c r="O19" s="11">
        <v>8000</v>
      </c>
      <c r="P19" s="18">
        <v>8000</v>
      </c>
      <c r="Q19" s="18"/>
      <c r="R19" s="3"/>
      <c r="S19" s="3"/>
      <c r="T19" s="26"/>
      <c r="U19" s="26"/>
      <c r="V19" s="3"/>
      <c r="W19" s="3"/>
      <c r="X19" s="4"/>
      <c r="Y19" s="4"/>
    </row>
    <row r="20" spans="1:25" s="5" customFormat="1" ht="27.6" x14ac:dyDescent="0.3">
      <c r="A20" s="6">
        <v>16</v>
      </c>
      <c r="B20" s="3" t="s">
        <v>72</v>
      </c>
      <c r="C20" s="9" t="s">
        <v>75</v>
      </c>
      <c r="D20" s="6"/>
      <c r="E20" s="6"/>
      <c r="F20" s="17"/>
      <c r="G20" s="6"/>
      <c r="H20" s="17"/>
      <c r="I20" s="62" t="s">
        <v>83</v>
      </c>
      <c r="J20" s="6"/>
      <c r="K20" s="6"/>
      <c r="L20" s="6" t="s">
        <v>86</v>
      </c>
      <c r="M20" s="17">
        <v>150</v>
      </c>
      <c r="N20" s="12">
        <v>300</v>
      </c>
      <c r="O20" s="11">
        <v>45000</v>
      </c>
      <c r="P20" s="18">
        <v>45000</v>
      </c>
      <c r="Q20" s="18"/>
      <c r="R20" s="3"/>
      <c r="S20" s="3"/>
      <c r="T20" s="26"/>
      <c r="U20" s="26"/>
      <c r="V20" s="3"/>
      <c r="W20" s="3"/>
      <c r="X20" s="4"/>
      <c r="Y20" s="4"/>
    </row>
    <row r="21" spans="1:25" s="5" customFormat="1" ht="27.6" x14ac:dyDescent="0.3">
      <c r="A21" s="6">
        <v>17</v>
      </c>
      <c r="B21" s="3" t="s">
        <v>73</v>
      </c>
      <c r="C21" s="9" t="s">
        <v>76</v>
      </c>
      <c r="D21" s="6"/>
      <c r="E21" s="6"/>
      <c r="F21" s="17"/>
      <c r="G21" s="6"/>
      <c r="H21" s="17"/>
      <c r="I21" s="62" t="s">
        <v>87</v>
      </c>
      <c r="J21" s="6"/>
      <c r="K21" s="6"/>
      <c r="L21" s="6" t="s">
        <v>86</v>
      </c>
      <c r="M21" s="17">
        <v>50</v>
      </c>
      <c r="N21" s="12">
        <v>300</v>
      </c>
      <c r="O21" s="11">
        <v>15000</v>
      </c>
      <c r="P21" s="18">
        <v>15000</v>
      </c>
      <c r="Q21" s="18"/>
      <c r="R21" s="3"/>
      <c r="S21" s="3"/>
      <c r="T21" s="26"/>
      <c r="U21" s="26"/>
      <c r="V21" s="3"/>
      <c r="W21" s="3"/>
      <c r="X21" s="4"/>
      <c r="Y21" s="4"/>
    </row>
    <row r="22" spans="1:25" s="5" customFormat="1" ht="27.6" x14ac:dyDescent="0.3">
      <c r="A22" s="6">
        <v>18</v>
      </c>
      <c r="B22" s="3" t="s">
        <v>85</v>
      </c>
      <c r="C22" s="9" t="s">
        <v>77</v>
      </c>
      <c r="D22" s="6"/>
      <c r="E22" s="6"/>
      <c r="F22" s="17"/>
      <c r="G22" s="6"/>
      <c r="H22" s="17"/>
      <c r="I22" s="62" t="s">
        <v>84</v>
      </c>
      <c r="J22" s="6"/>
      <c r="K22" s="6"/>
      <c r="L22" s="6" t="s">
        <v>86</v>
      </c>
      <c r="M22" s="17">
        <v>50</v>
      </c>
      <c r="N22" s="12">
        <v>300</v>
      </c>
      <c r="O22" s="11">
        <v>15000</v>
      </c>
      <c r="P22" s="18">
        <v>15000</v>
      </c>
      <c r="Q22" s="18"/>
      <c r="R22" s="3"/>
      <c r="S22" s="3"/>
      <c r="T22" s="26"/>
      <c r="U22" s="26"/>
      <c r="V22" s="3"/>
      <c r="W22" s="3"/>
      <c r="X22" s="4"/>
      <c r="Y22" s="4"/>
    </row>
    <row r="23" spans="1:25" s="5" customFormat="1" ht="27.6" x14ac:dyDescent="0.3">
      <c r="A23" s="6">
        <v>19</v>
      </c>
      <c r="B23" s="3" t="s">
        <v>74</v>
      </c>
      <c r="C23" s="9" t="s">
        <v>82</v>
      </c>
      <c r="D23" s="6"/>
      <c r="E23" s="6"/>
      <c r="F23" s="17"/>
      <c r="G23" s="6"/>
      <c r="H23" s="17"/>
      <c r="I23" s="63"/>
      <c r="J23" s="6"/>
      <c r="K23" s="6"/>
      <c r="L23" s="6" t="s">
        <v>86</v>
      </c>
      <c r="M23" s="17">
        <v>250</v>
      </c>
      <c r="N23" s="12">
        <v>2500</v>
      </c>
      <c r="O23" s="11">
        <v>625000</v>
      </c>
      <c r="P23" s="18">
        <v>625000</v>
      </c>
      <c r="Q23" s="18"/>
      <c r="R23" s="3"/>
      <c r="S23" s="3"/>
      <c r="T23" s="26"/>
      <c r="U23" s="26"/>
      <c r="V23" s="3"/>
      <c r="W23" s="3"/>
      <c r="X23" s="4"/>
      <c r="Y23" s="4"/>
    </row>
    <row r="24" spans="1:25" s="5" customFormat="1" ht="27.6" x14ac:dyDescent="0.3">
      <c r="A24" s="6">
        <v>20</v>
      </c>
      <c r="B24" s="3" t="s">
        <v>79</v>
      </c>
      <c r="C24" s="9" t="s">
        <v>81</v>
      </c>
      <c r="D24" s="6"/>
      <c r="E24" s="6"/>
      <c r="F24" s="17"/>
      <c r="G24" s="6"/>
      <c r="H24" s="17"/>
      <c r="I24" s="63"/>
      <c r="J24" s="6"/>
      <c r="K24" s="6"/>
      <c r="L24" s="6" t="s">
        <v>86</v>
      </c>
      <c r="M24" s="17">
        <v>250</v>
      </c>
      <c r="N24" s="12">
        <v>260</v>
      </c>
      <c r="O24" s="11">
        <v>65000</v>
      </c>
      <c r="P24" s="18">
        <v>65000</v>
      </c>
      <c r="Q24" s="18"/>
      <c r="R24" s="3"/>
      <c r="S24" s="3"/>
      <c r="T24" s="26"/>
      <c r="U24" s="26"/>
      <c r="V24" s="3"/>
      <c r="W24" s="3"/>
      <c r="X24" s="4"/>
      <c r="Y24" s="4"/>
    </row>
    <row r="25" spans="1:25" s="5" customFormat="1" ht="27.6" x14ac:dyDescent="0.3">
      <c r="A25" s="6">
        <v>21</v>
      </c>
      <c r="B25" s="3" t="s">
        <v>78</v>
      </c>
      <c r="C25" s="9" t="s">
        <v>80</v>
      </c>
      <c r="D25" s="6"/>
      <c r="E25" s="6"/>
      <c r="F25" s="17"/>
      <c r="G25" s="6"/>
      <c r="H25" s="17"/>
      <c r="I25" s="63"/>
      <c r="J25" s="6"/>
      <c r="K25" s="6"/>
      <c r="L25" s="6" t="s">
        <v>86</v>
      </c>
      <c r="M25" s="17">
        <v>250</v>
      </c>
      <c r="N25" s="12">
        <v>1800</v>
      </c>
      <c r="O25" s="11">
        <v>450000</v>
      </c>
      <c r="P25" s="18">
        <v>450000</v>
      </c>
      <c r="Q25" s="18"/>
      <c r="R25" s="3"/>
      <c r="S25" s="3"/>
      <c r="T25" s="26"/>
      <c r="U25" s="26"/>
      <c r="V25" s="3"/>
      <c r="W25" s="3"/>
      <c r="X25" s="4"/>
      <c r="Y25" s="4"/>
    </row>
    <row r="26" spans="1:25" s="5" customFormat="1" ht="28.8" x14ac:dyDescent="0.3">
      <c r="A26" s="6">
        <v>22</v>
      </c>
      <c r="B26" s="3" t="s">
        <v>97</v>
      </c>
      <c r="C26" s="9" t="s">
        <v>93</v>
      </c>
      <c r="D26" s="6"/>
      <c r="E26" s="6"/>
      <c r="F26" s="17"/>
      <c r="G26" s="6"/>
      <c r="H26" s="17"/>
      <c r="I26" s="64" t="s">
        <v>126</v>
      </c>
      <c r="J26" s="6"/>
      <c r="K26" s="6"/>
      <c r="L26" s="6" t="s">
        <v>86</v>
      </c>
      <c r="M26" s="17">
        <v>250</v>
      </c>
      <c r="N26" s="12">
        <v>300</v>
      </c>
      <c r="O26" s="11">
        <v>75000</v>
      </c>
      <c r="P26" s="18">
        <v>75000</v>
      </c>
      <c r="Q26" s="18"/>
      <c r="R26" s="3"/>
      <c r="S26" s="3"/>
      <c r="T26" s="26"/>
      <c r="U26" s="26"/>
      <c r="V26" s="3"/>
      <c r="W26" s="3"/>
      <c r="X26" s="4"/>
      <c r="Y26" s="4"/>
    </row>
    <row r="27" spans="1:25" s="5" customFormat="1" ht="55.2" x14ac:dyDescent="0.3">
      <c r="A27" s="6">
        <v>23</v>
      </c>
      <c r="B27" s="3" t="s">
        <v>138</v>
      </c>
      <c r="C27" s="9" t="s">
        <v>139</v>
      </c>
      <c r="D27" s="6"/>
      <c r="E27" s="6"/>
      <c r="F27" s="17"/>
      <c r="G27" s="6"/>
      <c r="H27" s="17"/>
      <c r="I27" s="64" t="s">
        <v>140</v>
      </c>
      <c r="J27" s="6"/>
      <c r="K27" s="6"/>
      <c r="L27" s="6" t="s">
        <v>86</v>
      </c>
      <c r="M27" s="17">
        <v>125</v>
      </c>
      <c r="N27" s="12">
        <v>300</v>
      </c>
      <c r="O27" s="11">
        <v>37500</v>
      </c>
      <c r="P27" s="18">
        <v>37500</v>
      </c>
      <c r="Q27" s="18"/>
      <c r="R27" s="3"/>
      <c r="S27" s="3"/>
      <c r="T27" s="26"/>
      <c r="U27" s="26"/>
      <c r="V27" s="3"/>
      <c r="W27" s="3"/>
      <c r="X27" s="4"/>
      <c r="Y27" s="4"/>
    </row>
    <row r="28" spans="1:25" s="5" customFormat="1" ht="55.2" x14ac:dyDescent="0.3">
      <c r="A28" s="6">
        <v>24</v>
      </c>
      <c r="B28" s="3" t="s">
        <v>111</v>
      </c>
      <c r="C28" s="9" t="s">
        <v>141</v>
      </c>
      <c r="D28" s="6"/>
      <c r="E28" s="6"/>
      <c r="F28" s="17"/>
      <c r="G28" s="6"/>
      <c r="H28" s="17"/>
      <c r="I28" s="65" t="s">
        <v>142</v>
      </c>
      <c r="J28" s="6"/>
      <c r="K28" s="6"/>
      <c r="L28" s="6" t="s">
        <v>86</v>
      </c>
      <c r="M28" s="17">
        <v>5</v>
      </c>
      <c r="N28" s="12">
        <v>350</v>
      </c>
      <c r="O28" s="11">
        <v>1750</v>
      </c>
      <c r="P28" s="18">
        <v>1750</v>
      </c>
      <c r="Q28" s="18"/>
      <c r="R28" s="3"/>
      <c r="S28" s="3"/>
      <c r="T28" s="26"/>
      <c r="U28" s="26"/>
      <c r="V28" s="3"/>
      <c r="W28" s="3"/>
      <c r="X28" s="4"/>
      <c r="Y28" s="4"/>
    </row>
    <row r="29" spans="1:25" s="5" customFormat="1" ht="55.2" x14ac:dyDescent="0.3">
      <c r="A29" s="6">
        <v>25</v>
      </c>
      <c r="B29" s="3" t="s">
        <v>130</v>
      </c>
      <c r="C29" s="9" t="s">
        <v>136</v>
      </c>
      <c r="D29" s="6"/>
      <c r="E29" s="6"/>
      <c r="F29" s="17"/>
      <c r="G29" s="6"/>
      <c r="H29" s="17"/>
      <c r="I29" s="71" t="s">
        <v>137</v>
      </c>
      <c r="J29" s="6"/>
      <c r="K29" s="6"/>
      <c r="L29" s="6" t="s">
        <v>48</v>
      </c>
      <c r="M29" s="17">
        <v>7</v>
      </c>
      <c r="N29" s="12">
        <v>1200</v>
      </c>
      <c r="O29" s="11">
        <v>8400</v>
      </c>
      <c r="P29" s="18">
        <v>8400</v>
      </c>
      <c r="Q29" s="18"/>
      <c r="R29" s="3"/>
      <c r="S29" s="3"/>
      <c r="T29" s="26"/>
      <c r="U29" s="26"/>
      <c r="V29" s="3"/>
      <c r="W29" s="3"/>
      <c r="X29" s="4"/>
      <c r="Y29" s="4"/>
    </row>
    <row r="30" spans="1:25" s="5" customFormat="1" ht="41.4" x14ac:dyDescent="0.3">
      <c r="A30" s="6">
        <v>26</v>
      </c>
      <c r="B30" s="3" t="s">
        <v>143</v>
      </c>
      <c r="C30" s="9" t="s">
        <v>144</v>
      </c>
      <c r="D30" s="6"/>
      <c r="E30" s="6"/>
      <c r="F30" s="17"/>
      <c r="G30" s="6"/>
      <c r="H30" s="17"/>
      <c r="I30" t="s">
        <v>145</v>
      </c>
      <c r="J30" s="6"/>
      <c r="K30" s="6"/>
      <c r="L30" s="6" t="s">
        <v>86</v>
      </c>
      <c r="M30" s="17">
        <v>5</v>
      </c>
      <c r="N30" s="70">
        <v>17000</v>
      </c>
      <c r="O30" s="11">
        <v>85000</v>
      </c>
      <c r="P30" s="18">
        <v>85000</v>
      </c>
      <c r="Q30" s="18"/>
      <c r="R30" s="3"/>
      <c r="S30" s="3"/>
      <c r="T30" s="26"/>
      <c r="U30" s="26"/>
      <c r="V30" s="3"/>
      <c r="W30" s="3"/>
      <c r="X30" s="4"/>
      <c r="Y30" s="4"/>
    </row>
    <row r="31" spans="1:25" s="5" customFormat="1" ht="41.4" x14ac:dyDescent="0.3">
      <c r="A31" s="6">
        <v>27</v>
      </c>
      <c r="B31" s="3" t="s">
        <v>146</v>
      </c>
      <c r="C31" s="9" t="s">
        <v>147</v>
      </c>
      <c r="D31" s="6"/>
      <c r="E31" s="6"/>
      <c r="F31" s="17"/>
      <c r="G31" s="6"/>
      <c r="H31" s="17"/>
      <c r="I31" s="6" t="s">
        <v>145</v>
      </c>
      <c r="J31" s="6"/>
      <c r="K31" s="6"/>
      <c r="L31" s="6" t="s">
        <v>86</v>
      </c>
      <c r="M31" s="17">
        <v>5</v>
      </c>
      <c r="N31" s="12">
        <v>260</v>
      </c>
      <c r="O31" s="11">
        <v>1300</v>
      </c>
      <c r="P31" s="18">
        <v>1300</v>
      </c>
      <c r="Q31" s="18"/>
      <c r="R31" s="3"/>
      <c r="S31" s="3"/>
      <c r="T31" s="26"/>
      <c r="U31" s="26"/>
      <c r="V31" s="3"/>
      <c r="W31" s="3"/>
      <c r="X31" s="4"/>
      <c r="Y31" s="4"/>
    </row>
    <row r="32" spans="1:25" s="5" customFormat="1" ht="55.2" x14ac:dyDescent="0.3">
      <c r="A32" s="72">
        <v>28</v>
      </c>
      <c r="B32" s="73" t="s">
        <v>127</v>
      </c>
      <c r="C32" s="74" t="s">
        <v>128</v>
      </c>
      <c r="D32" s="72"/>
      <c r="E32" s="72"/>
      <c r="F32" s="75"/>
      <c r="G32" s="72"/>
      <c r="H32" s="75"/>
      <c r="I32" s="72"/>
      <c r="J32" s="72"/>
      <c r="K32" s="72"/>
      <c r="L32" s="72" t="s">
        <v>129</v>
      </c>
      <c r="M32" s="75">
        <v>150</v>
      </c>
      <c r="N32" s="76">
        <v>40000</v>
      </c>
      <c r="O32" s="77">
        <v>6000000</v>
      </c>
      <c r="P32" s="78">
        <v>6000000</v>
      </c>
      <c r="Q32" s="18"/>
      <c r="R32" s="3"/>
      <c r="S32" s="3"/>
      <c r="T32" s="26"/>
      <c r="U32" s="26"/>
      <c r="V32" s="3"/>
      <c r="W32" s="3"/>
      <c r="X32" s="4"/>
      <c r="Y32" s="4"/>
    </row>
    <row r="33" spans="1:25" s="5" customFormat="1" ht="41.4" x14ac:dyDescent="0.3">
      <c r="A33" s="72">
        <v>29</v>
      </c>
      <c r="B33" s="73" t="s">
        <v>132</v>
      </c>
      <c r="C33" s="74" t="s">
        <v>133</v>
      </c>
      <c r="D33" s="72"/>
      <c r="E33" s="72"/>
      <c r="F33" s="75"/>
      <c r="G33" s="72"/>
      <c r="H33" s="75"/>
      <c r="I33" s="72"/>
      <c r="J33" s="72"/>
      <c r="K33" s="72"/>
      <c r="L33" s="72" t="s">
        <v>129</v>
      </c>
      <c r="M33" s="75">
        <v>30</v>
      </c>
      <c r="N33" s="76">
        <v>40000</v>
      </c>
      <c r="O33" s="77">
        <v>1200000</v>
      </c>
      <c r="P33" s="78">
        <v>1200000</v>
      </c>
      <c r="Q33" s="18"/>
      <c r="R33" s="3"/>
      <c r="S33" s="3"/>
      <c r="T33" s="26"/>
      <c r="U33" s="26"/>
      <c r="V33" s="3"/>
      <c r="W33" s="3"/>
      <c r="X33" s="4"/>
      <c r="Y33" s="4"/>
    </row>
    <row r="34" spans="1:25" s="5" customFormat="1" ht="27.6" x14ac:dyDescent="0.3">
      <c r="A34" s="72">
        <v>30</v>
      </c>
      <c r="B34" s="73" t="s">
        <v>134</v>
      </c>
      <c r="C34" s="74" t="s">
        <v>135</v>
      </c>
      <c r="D34" s="72"/>
      <c r="E34" s="72"/>
      <c r="F34" s="75"/>
      <c r="G34" s="72"/>
      <c r="H34" s="75"/>
      <c r="I34" s="72"/>
      <c r="J34" s="72"/>
      <c r="K34" s="72"/>
      <c r="L34" s="72" t="s">
        <v>129</v>
      </c>
      <c r="M34" s="75">
        <v>2</v>
      </c>
      <c r="N34" s="76">
        <v>125000</v>
      </c>
      <c r="O34" s="77">
        <v>250000</v>
      </c>
      <c r="P34" s="78">
        <v>250000</v>
      </c>
      <c r="Q34" s="18"/>
      <c r="R34" s="3"/>
      <c r="S34" s="3"/>
      <c r="T34" s="26"/>
      <c r="U34" s="26"/>
      <c r="V34" s="3"/>
      <c r="W34" s="3"/>
      <c r="X34" s="4"/>
      <c r="Y34" s="4"/>
    </row>
    <row r="35" spans="1:25" s="5" customFormat="1" ht="55.2" x14ac:dyDescent="0.3">
      <c r="A35" s="6">
        <v>31</v>
      </c>
      <c r="B35" s="3" t="s">
        <v>149</v>
      </c>
      <c r="C35" s="9" t="s">
        <v>150</v>
      </c>
      <c r="D35" s="6"/>
      <c r="E35" s="6"/>
      <c r="F35" s="17"/>
      <c r="G35" s="6"/>
      <c r="H35" s="17"/>
      <c r="I35" s="6"/>
      <c r="J35" s="6"/>
      <c r="K35" s="6"/>
      <c r="L35" s="6" t="s">
        <v>129</v>
      </c>
      <c r="M35" s="17">
        <v>3</v>
      </c>
      <c r="N35" s="70">
        <v>100000</v>
      </c>
      <c r="O35" s="11">
        <v>300000</v>
      </c>
      <c r="P35" s="18">
        <v>300000</v>
      </c>
      <c r="Q35" s="18"/>
      <c r="R35" s="3"/>
      <c r="S35" s="3"/>
      <c r="T35" s="26"/>
      <c r="U35" s="26"/>
      <c r="V35" s="3"/>
      <c r="W35" s="3"/>
      <c r="X35" s="4"/>
      <c r="Y35" s="4"/>
    </row>
    <row r="36" spans="1:25" s="5" customFormat="1" ht="69" x14ac:dyDescent="0.3">
      <c r="A36" s="6">
        <v>32</v>
      </c>
      <c r="B36" s="3" t="s">
        <v>155</v>
      </c>
      <c r="C36" s="9" t="s">
        <v>156</v>
      </c>
      <c r="D36" s="6"/>
      <c r="E36" s="6"/>
      <c r="F36" s="17"/>
      <c r="G36" s="6"/>
      <c r="H36" s="17"/>
      <c r="I36" s="6"/>
      <c r="J36" s="6"/>
      <c r="K36" s="6"/>
      <c r="L36" s="6" t="s">
        <v>129</v>
      </c>
      <c r="M36" s="17">
        <v>4</v>
      </c>
      <c r="N36" s="12" t="s">
        <v>157</v>
      </c>
      <c r="O36" s="11">
        <v>30000</v>
      </c>
      <c r="P36" s="18">
        <v>480000</v>
      </c>
      <c r="Q36" s="18"/>
      <c r="R36" s="3"/>
      <c r="S36" s="3"/>
      <c r="T36" s="26"/>
      <c r="U36" s="26"/>
      <c r="V36" s="3"/>
      <c r="W36" s="3"/>
      <c r="X36" s="4"/>
      <c r="Y36" s="4"/>
    </row>
    <row r="37" spans="1:25" s="5" customFormat="1" ht="69" x14ac:dyDescent="0.3">
      <c r="A37" s="6">
        <v>33</v>
      </c>
      <c r="B37" s="3" t="s">
        <v>46</v>
      </c>
      <c r="C37" s="9" t="s">
        <v>47</v>
      </c>
      <c r="D37" s="6"/>
      <c r="E37" s="6"/>
      <c r="F37" s="17"/>
      <c r="G37" s="6"/>
      <c r="H37" s="17"/>
      <c r="I37" s="39" t="s">
        <v>57</v>
      </c>
      <c r="J37" s="6"/>
      <c r="K37" s="6"/>
      <c r="L37" s="6" t="s">
        <v>48</v>
      </c>
      <c r="M37" s="17">
        <v>5</v>
      </c>
      <c r="N37" s="12"/>
      <c r="O37" s="11">
        <v>1041200</v>
      </c>
      <c r="P37" s="18">
        <f>M37*O37</f>
        <v>5206000</v>
      </c>
      <c r="Q37" s="18"/>
      <c r="R37" s="3"/>
      <c r="S37" s="25">
        <v>0.15</v>
      </c>
      <c r="T37" s="26">
        <f>P37*S37</f>
        <v>780900</v>
      </c>
      <c r="U37" s="26" t="s">
        <v>54</v>
      </c>
      <c r="V37" s="3"/>
      <c r="W37" s="3"/>
      <c r="X37" s="4"/>
      <c r="Y37" s="4"/>
    </row>
    <row r="38" spans="1:25" s="5" customFormat="1" ht="27.6" x14ac:dyDescent="0.3">
      <c r="A38" s="6">
        <v>34</v>
      </c>
      <c r="B38" s="3" t="s">
        <v>55</v>
      </c>
      <c r="C38" s="9" t="s">
        <v>56</v>
      </c>
      <c r="D38" s="6"/>
      <c r="E38" s="6"/>
      <c r="F38" s="17"/>
      <c r="G38" s="6"/>
      <c r="H38" s="17"/>
      <c r="I38" s="40"/>
      <c r="J38" s="6"/>
      <c r="K38" s="6"/>
      <c r="L38" s="6" t="s">
        <v>48</v>
      </c>
      <c r="M38" s="17">
        <v>5</v>
      </c>
      <c r="N38" s="12"/>
      <c r="O38" s="11">
        <v>375000</v>
      </c>
      <c r="P38" s="18">
        <f>M38*O38</f>
        <v>1875000</v>
      </c>
      <c r="Q38" s="18"/>
      <c r="R38" s="3"/>
      <c r="S38" s="3"/>
      <c r="T38" s="26"/>
      <c r="U38" s="26"/>
      <c r="V38" s="3"/>
      <c r="W38" s="3"/>
      <c r="X38" s="4"/>
      <c r="Y38" s="4"/>
    </row>
    <row r="39" spans="1:25" s="5" customFormat="1" ht="27.6" x14ac:dyDescent="0.3">
      <c r="A39" s="6">
        <v>35</v>
      </c>
      <c r="B39" s="3" t="s">
        <v>58</v>
      </c>
      <c r="C39" s="9" t="s">
        <v>148</v>
      </c>
      <c r="D39" s="6"/>
      <c r="E39" s="6"/>
      <c r="F39" s="17"/>
      <c r="G39" s="6"/>
      <c r="H39" s="17"/>
      <c r="I39" s="9" t="s">
        <v>61</v>
      </c>
      <c r="J39" s="6"/>
      <c r="K39" s="6"/>
      <c r="L39" s="6" t="s">
        <v>59</v>
      </c>
      <c r="M39" s="17">
        <v>60</v>
      </c>
      <c r="N39" s="12"/>
      <c r="O39" s="11">
        <v>3000</v>
      </c>
      <c r="P39" s="18">
        <v>180000</v>
      </c>
      <c r="Q39" s="18"/>
      <c r="R39" s="3"/>
      <c r="S39" s="3"/>
      <c r="T39" s="26"/>
      <c r="U39" s="26"/>
      <c r="V39" s="3"/>
      <c r="W39" s="3"/>
      <c r="X39" s="4"/>
      <c r="Y39" s="4"/>
    </row>
    <row r="40" spans="1:25" s="5" customFormat="1" ht="41.4" x14ac:dyDescent="0.3">
      <c r="A40" s="6">
        <v>36</v>
      </c>
      <c r="B40" s="3" t="s">
        <v>58</v>
      </c>
      <c r="C40" s="9" t="s">
        <v>60</v>
      </c>
      <c r="D40" s="6"/>
      <c r="E40" s="6"/>
      <c r="F40" s="17"/>
      <c r="G40" s="6"/>
      <c r="H40" s="17"/>
      <c r="I40" s="9" t="s">
        <v>61</v>
      </c>
      <c r="J40" s="6"/>
      <c r="K40" s="6"/>
      <c r="L40" s="6" t="s">
        <v>59</v>
      </c>
      <c r="M40" s="17">
        <v>64</v>
      </c>
      <c r="N40" s="12"/>
      <c r="O40" s="11">
        <v>3000</v>
      </c>
      <c r="P40" s="18">
        <v>192000</v>
      </c>
      <c r="Q40" s="18"/>
      <c r="R40" s="3"/>
      <c r="S40" s="3"/>
      <c r="T40" s="26"/>
      <c r="U40" s="26"/>
      <c r="V40" s="3"/>
      <c r="W40" s="3"/>
      <c r="X40" s="4"/>
      <c r="Y40" s="4"/>
    </row>
    <row r="41" spans="1:25" s="5" customFormat="1" ht="41.4" x14ac:dyDescent="0.3">
      <c r="A41" s="6">
        <v>37</v>
      </c>
      <c r="B41" s="3" t="s">
        <v>65</v>
      </c>
      <c r="C41" s="9" t="s">
        <v>88</v>
      </c>
      <c r="D41" s="6"/>
      <c r="E41" s="6"/>
      <c r="F41" s="17"/>
      <c r="G41" s="6"/>
      <c r="H41" s="17"/>
      <c r="I41" s="9" t="s">
        <v>67</v>
      </c>
      <c r="J41" s="6"/>
      <c r="K41" s="6"/>
      <c r="L41" s="6" t="s">
        <v>86</v>
      </c>
      <c r="M41" s="17">
        <v>2</v>
      </c>
      <c r="N41" s="12"/>
      <c r="O41" s="11">
        <v>15000</v>
      </c>
      <c r="P41" s="18">
        <v>30000</v>
      </c>
      <c r="Q41" s="18"/>
      <c r="R41" s="3"/>
      <c r="S41" s="3"/>
      <c r="T41" s="26"/>
      <c r="U41" s="26"/>
      <c r="V41" s="3"/>
      <c r="W41" s="3"/>
      <c r="X41" s="4"/>
      <c r="Y41" s="4"/>
    </row>
    <row r="42" spans="1:25" s="5" customFormat="1" ht="41.4" x14ac:dyDescent="0.3">
      <c r="A42" s="6">
        <v>38</v>
      </c>
      <c r="B42" s="3" t="s">
        <v>66</v>
      </c>
      <c r="C42" s="9" t="s">
        <v>89</v>
      </c>
      <c r="D42" s="6"/>
      <c r="E42" s="6"/>
      <c r="F42" s="17"/>
      <c r="G42" s="6"/>
      <c r="H42" s="17"/>
      <c r="I42" s="6" t="s">
        <v>67</v>
      </c>
      <c r="J42" s="6"/>
      <c r="K42" s="6"/>
      <c r="L42" s="6" t="s">
        <v>86</v>
      </c>
      <c r="M42" s="17">
        <v>5</v>
      </c>
      <c r="N42" s="12"/>
      <c r="O42" s="11">
        <v>12000</v>
      </c>
      <c r="P42" s="18">
        <v>60000</v>
      </c>
      <c r="Q42" s="18"/>
      <c r="R42" s="3"/>
      <c r="S42" s="3"/>
      <c r="T42" s="26"/>
      <c r="U42" s="26"/>
      <c r="V42" s="3"/>
      <c r="W42" s="3"/>
      <c r="X42" s="4"/>
      <c r="Y42" s="4"/>
    </row>
    <row r="43" spans="1:25" s="5" customFormat="1" ht="82.8" x14ac:dyDescent="0.3">
      <c r="A43" s="6">
        <v>39</v>
      </c>
      <c r="B43" s="3" t="s">
        <v>71</v>
      </c>
      <c r="C43" s="9" t="s">
        <v>91</v>
      </c>
      <c r="D43" s="6"/>
      <c r="E43" s="6"/>
      <c r="F43" s="17"/>
      <c r="G43" s="6"/>
      <c r="H43" s="17"/>
      <c r="I43" s="6" t="s">
        <v>67</v>
      </c>
      <c r="J43" s="6"/>
      <c r="K43" s="6"/>
      <c r="L43" s="6" t="s">
        <v>86</v>
      </c>
      <c r="M43" s="17">
        <v>12</v>
      </c>
      <c r="N43" s="12"/>
      <c r="O43" s="11">
        <v>3500</v>
      </c>
      <c r="P43" s="18">
        <v>42000</v>
      </c>
      <c r="Q43" s="18"/>
      <c r="R43" s="3"/>
      <c r="S43" s="3"/>
      <c r="T43" s="26"/>
      <c r="U43" s="26"/>
      <c r="V43" s="3"/>
      <c r="W43" s="3"/>
      <c r="X43" s="4"/>
      <c r="Y43" s="4"/>
    </row>
    <row r="44" spans="1:25" s="5" customFormat="1" ht="82.8" x14ac:dyDescent="0.3">
      <c r="A44" s="6">
        <v>40</v>
      </c>
      <c r="B44" s="3" t="s">
        <v>92</v>
      </c>
      <c r="C44" s="9" t="s">
        <v>95</v>
      </c>
      <c r="D44" s="6"/>
      <c r="E44" s="6"/>
      <c r="F44" s="17"/>
      <c r="G44" s="6"/>
      <c r="H44" s="17"/>
      <c r="I44" s="9" t="s">
        <v>94</v>
      </c>
      <c r="J44" s="6"/>
      <c r="K44" s="6"/>
      <c r="L44" s="6" t="s">
        <v>86</v>
      </c>
      <c r="M44" s="17">
        <v>30</v>
      </c>
      <c r="N44" s="12"/>
      <c r="O44" s="11">
        <v>850</v>
      </c>
      <c r="P44" s="18">
        <v>25500</v>
      </c>
      <c r="Q44" s="18"/>
      <c r="R44" s="3"/>
      <c r="S44" s="3"/>
      <c r="T44" s="26"/>
      <c r="U44" s="26"/>
      <c r="V44" s="3"/>
      <c r="W44" s="3"/>
      <c r="X44" s="4"/>
      <c r="Y44" s="4"/>
    </row>
    <row r="45" spans="1:25" s="5" customFormat="1" ht="41.4" x14ac:dyDescent="0.3">
      <c r="A45" s="6">
        <v>41</v>
      </c>
      <c r="B45" s="3" t="s">
        <v>63</v>
      </c>
      <c r="C45" s="9" t="s">
        <v>90</v>
      </c>
      <c r="D45" s="6"/>
      <c r="E45" s="6"/>
      <c r="F45" s="17"/>
      <c r="G45" s="6"/>
      <c r="H45" s="17"/>
      <c r="I45" s="6" t="s">
        <v>67</v>
      </c>
      <c r="J45" s="6"/>
      <c r="K45" s="6"/>
      <c r="L45" s="6" t="s">
        <v>86</v>
      </c>
      <c r="M45" s="17">
        <v>10</v>
      </c>
      <c r="N45" s="12"/>
      <c r="O45" s="11">
        <v>6500</v>
      </c>
      <c r="P45" s="18">
        <v>65000</v>
      </c>
      <c r="Q45" s="18"/>
      <c r="R45" s="3"/>
      <c r="S45" s="3"/>
      <c r="T45" s="26"/>
      <c r="U45" s="26"/>
      <c r="V45" s="3"/>
      <c r="W45" s="3"/>
      <c r="X45" s="4"/>
      <c r="Y45" s="4"/>
    </row>
    <row r="46" spans="1:25" s="5" customFormat="1" ht="27.6" x14ac:dyDescent="0.3">
      <c r="A46" s="6">
        <v>42</v>
      </c>
      <c r="B46" s="61" t="s">
        <v>69</v>
      </c>
      <c r="C46" s="9" t="s">
        <v>64</v>
      </c>
      <c r="D46" s="6"/>
      <c r="E46" s="6"/>
      <c r="F46" s="17"/>
      <c r="G46" s="6"/>
      <c r="H46" s="17"/>
      <c r="I46" s="6" t="s">
        <v>110</v>
      </c>
      <c r="J46" s="6"/>
      <c r="K46" s="6"/>
      <c r="L46" s="6" t="s">
        <v>86</v>
      </c>
      <c r="M46" s="17">
        <v>6</v>
      </c>
      <c r="N46" s="12"/>
      <c r="O46" s="11">
        <v>7500</v>
      </c>
      <c r="P46" s="18">
        <v>45000</v>
      </c>
      <c r="Q46" s="18"/>
      <c r="R46" s="3"/>
      <c r="S46" s="3"/>
      <c r="T46" s="26"/>
      <c r="U46" s="26"/>
      <c r="V46" s="3"/>
      <c r="W46" s="3"/>
      <c r="X46" s="4"/>
      <c r="Y46" s="4"/>
    </row>
    <row r="47" spans="1:25" s="5" customFormat="1" ht="27.6" x14ac:dyDescent="0.3">
      <c r="A47" s="6">
        <v>43</v>
      </c>
      <c r="B47" s="61" t="s">
        <v>70</v>
      </c>
      <c r="C47" s="9" t="s">
        <v>64</v>
      </c>
      <c r="D47" s="6"/>
      <c r="E47" s="6"/>
      <c r="F47" s="17"/>
      <c r="G47" s="6"/>
      <c r="H47" s="17"/>
      <c r="I47" s="6"/>
      <c r="J47" s="6"/>
      <c r="K47" s="6"/>
      <c r="L47" s="6" t="s">
        <v>86</v>
      </c>
      <c r="M47" s="17">
        <v>6</v>
      </c>
      <c r="N47" s="12"/>
      <c r="O47" s="11">
        <v>5000</v>
      </c>
      <c r="P47" s="18">
        <v>30000</v>
      </c>
      <c r="Q47" s="18"/>
      <c r="R47" s="3"/>
      <c r="S47" s="3"/>
      <c r="T47" s="26"/>
      <c r="U47" s="26"/>
      <c r="V47" s="3"/>
      <c r="W47" s="3"/>
      <c r="X47" s="4"/>
      <c r="Y47" s="4"/>
    </row>
    <row r="48" spans="1:25" s="5" customFormat="1" ht="27.6" x14ac:dyDescent="0.3">
      <c r="A48" s="6">
        <v>44</v>
      </c>
      <c r="B48" s="61" t="s">
        <v>114</v>
      </c>
      <c r="C48" s="9" t="s">
        <v>120</v>
      </c>
      <c r="D48" s="6"/>
      <c r="E48" s="6"/>
      <c r="F48" s="17"/>
      <c r="G48" s="6"/>
      <c r="H48" s="17"/>
      <c r="I48" s="6" t="s">
        <v>115</v>
      </c>
      <c r="J48" s="6"/>
      <c r="K48" s="6"/>
      <c r="L48" s="6"/>
      <c r="M48" s="17"/>
      <c r="N48" s="12"/>
      <c r="O48" s="11"/>
      <c r="P48" s="18"/>
      <c r="Q48" s="18"/>
      <c r="R48" s="3"/>
      <c r="S48" s="3"/>
      <c r="T48" s="26"/>
      <c r="U48" s="26"/>
      <c r="V48" s="3"/>
      <c r="W48" s="3"/>
      <c r="X48" s="4"/>
      <c r="Y48" s="4"/>
    </row>
    <row r="49" spans="1:25" s="5" customFormat="1" ht="27.6" x14ac:dyDescent="0.3">
      <c r="A49" s="6">
        <v>45</v>
      </c>
      <c r="B49" s="61" t="s">
        <v>116</v>
      </c>
      <c r="C49" s="9" t="s">
        <v>119</v>
      </c>
      <c r="D49" s="6"/>
      <c r="E49" s="6"/>
      <c r="F49" s="17"/>
      <c r="G49" s="6"/>
      <c r="H49" s="17"/>
      <c r="I49" s="6" t="s">
        <v>118</v>
      </c>
      <c r="J49" s="6"/>
      <c r="K49" s="6"/>
      <c r="L49" s="9" t="s">
        <v>124</v>
      </c>
      <c r="M49" s="17">
        <v>10</v>
      </c>
      <c r="N49" s="12"/>
      <c r="O49" s="11">
        <v>30000</v>
      </c>
      <c r="P49" s="18">
        <v>300000</v>
      </c>
      <c r="Q49" s="18"/>
      <c r="R49" s="3"/>
      <c r="S49" s="3"/>
      <c r="T49" s="26"/>
      <c r="U49" s="26"/>
      <c r="V49" s="3"/>
      <c r="W49" s="3"/>
      <c r="X49" s="4"/>
      <c r="Y49" s="4"/>
    </row>
    <row r="50" spans="1:25" s="5" customFormat="1" ht="27.6" x14ac:dyDescent="0.3">
      <c r="A50" s="6">
        <v>46</v>
      </c>
      <c r="B50" s="61" t="s">
        <v>117</v>
      </c>
      <c r="C50" s="9" t="s">
        <v>119</v>
      </c>
      <c r="D50" s="6"/>
      <c r="E50" s="6"/>
      <c r="F50" s="17"/>
      <c r="G50" s="6"/>
      <c r="H50" s="17"/>
      <c r="I50" s="6"/>
      <c r="J50" s="6"/>
      <c r="K50" s="6"/>
      <c r="L50" s="9" t="s">
        <v>124</v>
      </c>
      <c r="M50" s="17">
        <v>10</v>
      </c>
      <c r="N50" s="12"/>
      <c r="O50" s="11">
        <v>30000</v>
      </c>
      <c r="P50" s="18">
        <v>300000</v>
      </c>
      <c r="Q50" s="18"/>
      <c r="R50" s="3"/>
      <c r="S50" s="3"/>
      <c r="T50" s="26"/>
      <c r="U50" s="26"/>
      <c r="V50" s="3"/>
      <c r="W50" s="3"/>
      <c r="X50" s="4"/>
      <c r="Y50" s="4"/>
    </row>
    <row r="51" spans="1:25" s="5" customFormat="1" ht="41.4" x14ac:dyDescent="0.3">
      <c r="A51" s="6">
        <v>47</v>
      </c>
      <c r="B51" s="61" t="s">
        <v>121</v>
      </c>
      <c r="C51" s="9" t="s">
        <v>122</v>
      </c>
      <c r="D51" s="6"/>
      <c r="E51" s="6"/>
      <c r="F51" s="17"/>
      <c r="G51" s="6"/>
      <c r="H51" s="17"/>
      <c r="I51" s="6" t="s">
        <v>123</v>
      </c>
      <c r="J51" s="6"/>
      <c r="K51" s="6"/>
      <c r="L51" s="9" t="s">
        <v>124</v>
      </c>
      <c r="M51" s="17">
        <v>25</v>
      </c>
      <c r="N51" s="12"/>
      <c r="O51" s="11">
        <v>25000</v>
      </c>
      <c r="P51" s="18">
        <v>625000</v>
      </c>
      <c r="Q51" s="18"/>
      <c r="R51" s="3"/>
      <c r="S51" s="3"/>
      <c r="T51" s="26"/>
      <c r="U51" s="26"/>
      <c r="V51" s="3"/>
      <c r="W51" s="3"/>
      <c r="X51" s="4"/>
      <c r="Y51" s="4"/>
    </row>
    <row r="52" spans="1:25" s="5" customFormat="1" ht="96.6" x14ac:dyDescent="0.3">
      <c r="A52" s="6">
        <v>48</v>
      </c>
      <c r="B52" s="3" t="s">
        <v>103</v>
      </c>
      <c r="C52" s="9" t="s">
        <v>107</v>
      </c>
      <c r="D52" s="6"/>
      <c r="E52" s="6"/>
      <c r="F52" s="17"/>
      <c r="G52" s="6"/>
      <c r="H52" s="17"/>
      <c r="I52" s="9" t="s">
        <v>105</v>
      </c>
      <c r="J52" s="6"/>
      <c r="K52" s="6"/>
      <c r="L52" s="6" t="s">
        <v>48</v>
      </c>
      <c r="M52" s="17">
        <v>5</v>
      </c>
      <c r="N52" s="12" t="s">
        <v>108</v>
      </c>
      <c r="O52" s="11">
        <v>30000</v>
      </c>
      <c r="P52" s="18">
        <v>750000</v>
      </c>
      <c r="Q52" s="18"/>
      <c r="R52" s="3"/>
      <c r="S52" s="3"/>
      <c r="T52" s="26"/>
      <c r="U52" s="26"/>
      <c r="V52" s="3"/>
      <c r="W52" s="3"/>
      <c r="X52" s="4"/>
      <c r="Y52" s="4"/>
    </row>
    <row r="53" spans="1:25" s="5" customFormat="1" ht="96.6" x14ac:dyDescent="0.3">
      <c r="A53" s="6">
        <v>49</v>
      </c>
      <c r="B53" s="3" t="s">
        <v>104</v>
      </c>
      <c r="C53" s="9" t="s">
        <v>106</v>
      </c>
      <c r="D53" s="6"/>
      <c r="E53" s="6"/>
      <c r="F53" s="17"/>
      <c r="G53" s="6"/>
      <c r="H53" s="17"/>
      <c r="I53" s="9" t="s">
        <v>105</v>
      </c>
      <c r="J53" s="6"/>
      <c r="K53" s="6"/>
      <c r="L53" s="6" t="s">
        <v>48</v>
      </c>
      <c r="M53" s="17">
        <v>5</v>
      </c>
      <c r="N53" s="69" t="s">
        <v>109</v>
      </c>
      <c r="O53" s="11">
        <v>300000</v>
      </c>
      <c r="P53" s="18">
        <v>1500000</v>
      </c>
      <c r="Q53" s="18"/>
      <c r="R53" s="3"/>
      <c r="S53" s="3"/>
      <c r="T53" s="26"/>
      <c r="U53" s="26"/>
      <c r="V53" s="3"/>
      <c r="W53" s="3"/>
      <c r="X53" s="4"/>
      <c r="Y53" s="4"/>
    </row>
    <row r="54" spans="1:25" s="5" customFormat="1" ht="27.6" x14ac:dyDescent="0.3">
      <c r="A54" s="6"/>
      <c r="B54" s="3" t="s">
        <v>154</v>
      </c>
      <c r="C54" s="9" t="s">
        <v>153</v>
      </c>
      <c r="D54" s="6"/>
      <c r="E54" s="6"/>
      <c r="F54" s="17"/>
      <c r="G54" s="6"/>
      <c r="H54" s="17"/>
      <c r="I54" s="9"/>
      <c r="J54" s="6"/>
      <c r="K54" s="6"/>
      <c r="L54" s="6" t="s">
        <v>151</v>
      </c>
      <c r="M54" s="17">
        <v>1</v>
      </c>
      <c r="N54" s="69"/>
      <c r="O54" s="11">
        <v>10000</v>
      </c>
      <c r="P54" s="18">
        <v>30000</v>
      </c>
      <c r="Q54" s="18"/>
      <c r="R54" s="3"/>
      <c r="S54" s="3"/>
      <c r="T54" s="26"/>
      <c r="U54" s="26"/>
      <c r="V54" s="3"/>
      <c r="W54" s="3"/>
      <c r="X54" s="4"/>
      <c r="Y54" s="4"/>
    </row>
    <row r="55" spans="1:25" s="5" customFormat="1" ht="27.6" x14ac:dyDescent="0.3">
      <c r="A55" s="6">
        <v>50</v>
      </c>
      <c r="B55" s="3" t="s">
        <v>131</v>
      </c>
      <c r="C55" s="9" t="s">
        <v>152</v>
      </c>
      <c r="D55" s="6"/>
      <c r="E55" s="6"/>
      <c r="F55" s="17"/>
      <c r="G55" s="6"/>
      <c r="H55" s="17"/>
      <c r="I55" s="9"/>
      <c r="J55" s="6"/>
      <c r="K55" s="6"/>
      <c r="L55" s="6" t="s">
        <v>151</v>
      </c>
      <c r="M55" s="17">
        <v>1</v>
      </c>
      <c r="N55" s="69"/>
      <c r="O55" s="11">
        <v>10000</v>
      </c>
      <c r="P55" s="18">
        <v>30000</v>
      </c>
      <c r="Q55" s="18"/>
      <c r="R55" s="3"/>
      <c r="S55" s="3"/>
      <c r="T55" s="26"/>
      <c r="U55" s="26"/>
      <c r="V55" s="3"/>
      <c r="W55" s="3"/>
      <c r="X55" s="4"/>
      <c r="Y55" s="4"/>
    </row>
    <row r="56" spans="1:25" s="5" customFormat="1" ht="124.2" x14ac:dyDescent="0.3">
      <c r="A56" s="6">
        <v>51</v>
      </c>
      <c r="B56" s="61" t="s">
        <v>112</v>
      </c>
      <c r="C56" s="9" t="s">
        <v>125</v>
      </c>
      <c r="D56" s="6"/>
      <c r="E56" s="6"/>
      <c r="F56" s="17"/>
      <c r="G56" s="6"/>
      <c r="H56" s="17"/>
      <c r="I56" s="9" t="s">
        <v>113</v>
      </c>
      <c r="J56" s="6"/>
      <c r="K56" s="6"/>
      <c r="L56" s="9" t="s">
        <v>124</v>
      </c>
      <c r="M56" s="17">
        <v>10</v>
      </c>
      <c r="N56" s="69" t="s">
        <v>158</v>
      </c>
      <c r="O56" s="11">
        <v>30000</v>
      </c>
      <c r="P56" s="18">
        <v>300000</v>
      </c>
      <c r="Q56" s="18"/>
      <c r="R56" s="3"/>
      <c r="S56" s="3"/>
      <c r="T56" s="26"/>
      <c r="U56" s="26"/>
      <c r="V56" s="3"/>
      <c r="W56" s="3"/>
      <c r="X56" s="4"/>
      <c r="Y56" s="4"/>
    </row>
    <row r="57" spans="1:25" s="22" customFormat="1" x14ac:dyDescent="0.3">
      <c r="A57" s="19"/>
      <c r="B57" s="19" t="s">
        <v>24</v>
      </c>
      <c r="C57" s="17"/>
      <c r="D57" s="17"/>
      <c r="E57" s="6"/>
      <c r="F57" s="17">
        <f>SUM(F5:F56)</f>
        <v>66.772837500000009</v>
      </c>
      <c r="G57" s="17"/>
      <c r="H57" s="17">
        <f>SUM(H5:H56)</f>
        <v>5927.97</v>
      </c>
      <c r="I57" s="17"/>
      <c r="J57" s="17"/>
      <c r="K57" s="17"/>
      <c r="L57" s="17"/>
      <c r="M57" s="17"/>
      <c r="N57" s="20"/>
      <c r="O57" s="18"/>
      <c r="P57" s="18">
        <f>SUM(P5:P56)</f>
        <v>26373681</v>
      </c>
      <c r="Q57" s="18"/>
      <c r="R57" s="19"/>
      <c r="S57" s="19"/>
      <c r="T57" s="27"/>
      <c r="U57" s="27"/>
      <c r="V57" s="19"/>
      <c r="W57" s="19"/>
      <c r="X57" s="21"/>
      <c r="Y57" s="21"/>
    </row>
    <row r="58" spans="1:25" s="5" customFormat="1" x14ac:dyDescent="0.3">
      <c r="A58" s="4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14"/>
      <c r="O58" s="10"/>
      <c r="P58" s="10"/>
      <c r="Q58" s="10"/>
      <c r="R58" s="4"/>
      <c r="S58" s="4"/>
      <c r="T58" s="4"/>
      <c r="U58" s="4"/>
      <c r="V58" s="4"/>
      <c r="W58" s="4"/>
      <c r="X58" s="4"/>
      <c r="Y58" s="4"/>
    </row>
    <row r="59" spans="1:25" s="5" customFormat="1" x14ac:dyDescent="0.3">
      <c r="A59" s="4"/>
      <c r="B59" s="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14"/>
      <c r="O59" s="10"/>
      <c r="P59" s="10"/>
      <c r="Q59" s="10"/>
      <c r="R59" s="4"/>
      <c r="S59" s="4"/>
      <c r="T59" s="4"/>
      <c r="U59" s="4"/>
      <c r="V59" s="4"/>
      <c r="W59" s="4"/>
      <c r="X59" s="4"/>
      <c r="Y59" s="4"/>
    </row>
    <row r="60" spans="1:25" s="5" customFormat="1" x14ac:dyDescent="0.3">
      <c r="A60" s="4"/>
      <c r="B60" s="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4"/>
      <c r="O60" s="10"/>
      <c r="P60" s="10"/>
      <c r="Q60" s="10"/>
      <c r="R60" s="4"/>
      <c r="S60" s="4"/>
      <c r="T60" s="4"/>
      <c r="U60" s="4"/>
      <c r="V60" s="4"/>
      <c r="W60" s="4"/>
      <c r="X60" s="4"/>
      <c r="Y60" s="4"/>
    </row>
    <row r="61" spans="1:25" s="5" customFormat="1" x14ac:dyDescent="0.3">
      <c r="A61" s="4"/>
      <c r="B61" s="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14"/>
      <c r="O61" s="10"/>
      <c r="P61" s="10"/>
      <c r="Q61" s="10"/>
      <c r="R61" s="4"/>
      <c r="S61" s="4"/>
      <c r="T61" s="4"/>
      <c r="U61" s="4"/>
      <c r="V61" s="4"/>
      <c r="W61" s="4"/>
      <c r="X61" s="4"/>
      <c r="Y61" s="4"/>
    </row>
    <row r="62" spans="1:25" s="5" customFormat="1" x14ac:dyDescent="0.3">
      <c r="A62" s="4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4"/>
      <c r="O62" s="10"/>
      <c r="P62" s="10"/>
      <c r="Q62" s="10"/>
      <c r="R62" s="4"/>
      <c r="S62" s="4"/>
      <c r="T62" s="4"/>
      <c r="U62" s="4"/>
      <c r="V62" s="4"/>
      <c r="W62" s="4"/>
      <c r="X62" s="4"/>
      <c r="Y62" s="4"/>
    </row>
    <row r="63" spans="1:25" s="5" customFormat="1" x14ac:dyDescent="0.3">
      <c r="A63" s="4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14"/>
      <c r="O63" s="10"/>
      <c r="P63" s="10"/>
      <c r="Q63" s="10"/>
      <c r="R63" s="4"/>
      <c r="S63" s="4"/>
      <c r="T63" s="4"/>
      <c r="U63" s="4"/>
      <c r="V63" s="4"/>
      <c r="W63" s="4"/>
      <c r="X63" s="4"/>
      <c r="Y63" s="4"/>
    </row>
    <row r="64" spans="1:25" s="5" customFormat="1" x14ac:dyDescent="0.3">
      <c r="A64" s="4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14"/>
      <c r="O64" s="10"/>
      <c r="P64" s="10"/>
      <c r="Q64" s="10"/>
      <c r="R64" s="4"/>
      <c r="S64" s="4"/>
      <c r="T64" s="4"/>
      <c r="U64" s="4"/>
      <c r="V64" s="4"/>
      <c r="W64" s="4"/>
      <c r="X64" s="4"/>
      <c r="Y64" s="4"/>
    </row>
    <row r="65" spans="1:25" s="5" customFormat="1" x14ac:dyDescent="0.3">
      <c r="A65" s="4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14"/>
      <c r="O65" s="10"/>
      <c r="P65" s="10"/>
      <c r="Q65" s="10"/>
      <c r="R65" s="4"/>
      <c r="S65" s="4"/>
      <c r="T65" s="4"/>
      <c r="U65" s="4"/>
      <c r="V65" s="4"/>
      <c r="W65" s="4"/>
      <c r="X65" s="4"/>
      <c r="Y65" s="4"/>
    </row>
    <row r="66" spans="1:25" s="5" customFormat="1" x14ac:dyDescent="0.3">
      <c r="A66" s="4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14"/>
      <c r="O66" s="10"/>
      <c r="P66" s="10"/>
      <c r="Q66" s="10"/>
      <c r="R66" s="4"/>
      <c r="S66" s="4"/>
      <c r="T66" s="4"/>
      <c r="U66" s="4"/>
      <c r="V66" s="4"/>
      <c r="W66" s="4"/>
      <c r="X66" s="4"/>
      <c r="Y66" s="4"/>
    </row>
    <row r="67" spans="1:25" s="5" customFormat="1" x14ac:dyDescent="0.3">
      <c r="A67" s="4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14"/>
      <c r="O67" s="10"/>
      <c r="P67" s="10"/>
      <c r="Q67" s="10"/>
      <c r="R67" s="4"/>
      <c r="S67" s="4"/>
      <c r="T67" s="4"/>
      <c r="U67" s="4"/>
      <c r="V67" s="4"/>
      <c r="W67" s="4"/>
      <c r="X67" s="4"/>
      <c r="Y67" s="4"/>
    </row>
    <row r="68" spans="1:25" s="5" customFormat="1" x14ac:dyDescent="0.3">
      <c r="A68" s="4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14"/>
      <c r="O68" s="10"/>
      <c r="P68" s="10"/>
      <c r="Q68" s="10"/>
      <c r="R68" s="4"/>
      <c r="S68" s="4"/>
      <c r="T68" s="4"/>
      <c r="U68" s="4"/>
      <c r="V68" s="4"/>
      <c r="W68" s="4"/>
      <c r="X68" s="4"/>
      <c r="Y68" s="4"/>
    </row>
    <row r="69" spans="1:25" s="5" customFormat="1" x14ac:dyDescent="0.3">
      <c r="A69" s="4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14"/>
      <c r="O69" s="10"/>
      <c r="P69" s="10"/>
      <c r="Q69" s="10"/>
      <c r="R69" s="4"/>
      <c r="S69" s="4"/>
      <c r="T69" s="4"/>
      <c r="U69" s="4"/>
      <c r="V69" s="4"/>
      <c r="W69" s="4"/>
      <c r="X69" s="4"/>
      <c r="Y69" s="4"/>
    </row>
    <row r="70" spans="1:25" s="5" customFormat="1" x14ac:dyDescent="0.3">
      <c r="A70" s="4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14"/>
      <c r="O70" s="10"/>
      <c r="P70" s="10"/>
      <c r="Q70" s="10"/>
      <c r="R70" s="4"/>
      <c r="S70" s="4"/>
      <c r="T70" s="4"/>
      <c r="U70" s="4"/>
      <c r="V70" s="4"/>
      <c r="W70" s="4"/>
      <c r="X70" s="4"/>
      <c r="Y70" s="4"/>
    </row>
    <row r="71" spans="1:25" s="5" customFormat="1" x14ac:dyDescent="0.3">
      <c r="A71" s="4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14"/>
      <c r="O71" s="10"/>
      <c r="P71" s="10"/>
      <c r="Q71" s="10"/>
      <c r="R71" s="4"/>
      <c r="S71" s="4"/>
      <c r="T71" s="4"/>
      <c r="U71" s="4"/>
      <c r="V71" s="4"/>
      <c r="W71" s="4"/>
      <c r="X71" s="4"/>
      <c r="Y71" s="4"/>
    </row>
    <row r="72" spans="1:25" s="5" customFormat="1" x14ac:dyDescent="0.3">
      <c r="A72" s="4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14"/>
      <c r="O72" s="10"/>
      <c r="P72" s="10"/>
      <c r="Q72" s="10"/>
      <c r="R72" s="4"/>
      <c r="S72" s="4"/>
      <c r="T72" s="4"/>
      <c r="U72" s="4"/>
      <c r="V72" s="4"/>
      <c r="W72" s="4"/>
      <c r="X72" s="4"/>
      <c r="Y72" s="4"/>
    </row>
    <row r="73" spans="1:25" s="5" customFormat="1" x14ac:dyDescent="0.3">
      <c r="A73" s="4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14"/>
      <c r="O73" s="10"/>
      <c r="P73" s="10"/>
      <c r="Q73" s="10"/>
      <c r="R73" s="4"/>
      <c r="S73" s="4"/>
      <c r="T73" s="4"/>
      <c r="U73" s="4"/>
      <c r="V73" s="4"/>
      <c r="W73" s="4"/>
      <c r="X73" s="4"/>
      <c r="Y73" s="4"/>
    </row>
    <row r="74" spans="1:25" s="5" customFormat="1" x14ac:dyDescent="0.3">
      <c r="A74" s="4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14"/>
      <c r="O74" s="10"/>
      <c r="P74" s="10"/>
      <c r="Q74" s="10"/>
      <c r="R74" s="4"/>
      <c r="S74" s="4"/>
      <c r="T74" s="4"/>
      <c r="U74" s="4"/>
      <c r="V74" s="4"/>
      <c r="W74" s="4"/>
      <c r="X74" s="4"/>
      <c r="Y74" s="4"/>
    </row>
    <row r="75" spans="1:25" s="5" customFormat="1" x14ac:dyDescent="0.3">
      <c r="A75" s="4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14"/>
      <c r="O75" s="10"/>
      <c r="P75" s="10"/>
      <c r="Q75" s="10"/>
      <c r="R75" s="4"/>
      <c r="S75" s="4"/>
      <c r="T75" s="4"/>
      <c r="U75" s="4"/>
      <c r="V75" s="4"/>
      <c r="W75" s="4"/>
      <c r="X75" s="4"/>
      <c r="Y75" s="4"/>
    </row>
    <row r="76" spans="1:25" s="5" customFormat="1" x14ac:dyDescent="0.3">
      <c r="A76" s="4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14"/>
      <c r="O76" s="10"/>
      <c r="P76" s="10"/>
      <c r="Q76" s="10"/>
      <c r="R76" s="4"/>
      <c r="S76" s="4"/>
      <c r="T76" s="4"/>
      <c r="U76" s="4"/>
      <c r="V76" s="4"/>
      <c r="W76" s="4"/>
      <c r="X76" s="4"/>
      <c r="Y76" s="4"/>
    </row>
    <row r="77" spans="1:25" s="5" customFormat="1" x14ac:dyDescent="0.3">
      <c r="A77" s="4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14"/>
      <c r="O77" s="10"/>
      <c r="P77" s="10"/>
      <c r="Q77" s="10"/>
      <c r="R77" s="4"/>
      <c r="S77" s="4"/>
      <c r="T77" s="4"/>
      <c r="U77" s="4"/>
      <c r="V77" s="4"/>
      <c r="W77" s="4"/>
      <c r="X77" s="4"/>
      <c r="Y77" s="4"/>
    </row>
    <row r="78" spans="1:25" s="5" customFormat="1" x14ac:dyDescent="0.3">
      <c r="A78" s="4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14"/>
      <c r="O78" s="10"/>
      <c r="P78" s="10"/>
      <c r="Q78" s="10"/>
      <c r="R78" s="4"/>
      <c r="S78" s="4"/>
      <c r="T78" s="4"/>
      <c r="U78" s="4"/>
      <c r="V78" s="4"/>
      <c r="W78" s="4"/>
      <c r="X78" s="4"/>
      <c r="Y78" s="4"/>
    </row>
    <row r="79" spans="1:25" s="5" customFormat="1" x14ac:dyDescent="0.3">
      <c r="A79" s="4"/>
      <c r="B79" s="4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14"/>
      <c r="O79" s="10"/>
      <c r="P79" s="10"/>
      <c r="Q79" s="10"/>
      <c r="R79" s="4"/>
      <c r="S79" s="4"/>
      <c r="T79" s="4"/>
      <c r="U79" s="4"/>
      <c r="V79" s="4"/>
      <c r="W79" s="4"/>
      <c r="X79" s="4"/>
      <c r="Y79" s="4"/>
    </row>
    <row r="80" spans="1:25" s="5" customFormat="1" x14ac:dyDescent="0.3">
      <c r="A80" s="4"/>
      <c r="B80" s="4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14"/>
      <c r="O80" s="10"/>
      <c r="P80" s="10"/>
      <c r="Q80" s="10"/>
      <c r="R80" s="4"/>
      <c r="S80" s="4"/>
      <c r="T80" s="4"/>
      <c r="U80" s="4"/>
      <c r="V80" s="4"/>
      <c r="W80" s="4"/>
      <c r="X80" s="4"/>
      <c r="Y80" s="4"/>
    </row>
    <row r="81" spans="1:25" s="5" customFormat="1" x14ac:dyDescent="0.3">
      <c r="A81" s="4"/>
      <c r="B81" s="4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14"/>
      <c r="O81" s="10"/>
      <c r="P81" s="10"/>
      <c r="Q81" s="10"/>
      <c r="R81" s="4"/>
      <c r="S81" s="4"/>
      <c r="T81" s="4"/>
      <c r="U81" s="4"/>
      <c r="V81" s="4"/>
      <c r="W81" s="4"/>
      <c r="X81" s="4"/>
      <c r="Y81" s="4"/>
    </row>
    <row r="82" spans="1:25" s="5" customFormat="1" x14ac:dyDescent="0.3">
      <c r="A82" s="4"/>
      <c r="B82" s="4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14"/>
      <c r="O82" s="10"/>
      <c r="P82" s="10"/>
      <c r="Q82" s="10"/>
      <c r="R82" s="4"/>
      <c r="S82" s="4"/>
      <c r="T82" s="4"/>
      <c r="U82" s="4"/>
      <c r="V82" s="4"/>
      <c r="W82" s="4"/>
      <c r="X82" s="4"/>
      <c r="Y82" s="4"/>
    </row>
    <row r="83" spans="1:25" s="5" customFormat="1" x14ac:dyDescent="0.3">
      <c r="A83" s="4"/>
      <c r="B83" s="4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14"/>
      <c r="O83" s="10"/>
      <c r="P83" s="10"/>
      <c r="Q83" s="10"/>
      <c r="R83" s="4"/>
      <c r="S83" s="4"/>
      <c r="T83" s="4"/>
      <c r="U83" s="4"/>
      <c r="V83" s="4"/>
      <c r="W83" s="4"/>
      <c r="X83" s="4"/>
      <c r="Y83" s="4"/>
    </row>
    <row r="84" spans="1:25" s="5" customFormat="1" x14ac:dyDescent="0.3">
      <c r="A84" s="4"/>
      <c r="B84" s="4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14"/>
      <c r="O84" s="10"/>
      <c r="P84" s="10"/>
      <c r="Q84" s="10"/>
      <c r="R84" s="4"/>
      <c r="S84" s="4"/>
      <c r="T84" s="4"/>
      <c r="U84" s="4"/>
      <c r="V84" s="4"/>
      <c r="W84" s="4"/>
      <c r="X84" s="4"/>
      <c r="Y84" s="4"/>
    </row>
    <row r="85" spans="1:25" s="5" customFormat="1" x14ac:dyDescent="0.3">
      <c r="A85" s="4"/>
      <c r="B85" s="4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14"/>
      <c r="O85" s="10"/>
      <c r="P85" s="10"/>
      <c r="Q85" s="10"/>
      <c r="R85" s="4"/>
      <c r="S85" s="4"/>
      <c r="T85" s="4"/>
      <c r="U85" s="4"/>
      <c r="V85" s="4"/>
      <c r="W85" s="4"/>
      <c r="X85" s="4"/>
      <c r="Y85" s="4"/>
    </row>
    <row r="86" spans="1:25" s="5" customFormat="1" x14ac:dyDescent="0.3">
      <c r="A86" s="4"/>
      <c r="B86" s="4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14"/>
      <c r="O86" s="10"/>
      <c r="P86" s="10"/>
      <c r="Q86" s="10"/>
      <c r="R86" s="4"/>
      <c r="S86" s="4"/>
      <c r="T86" s="4"/>
      <c r="U86" s="4"/>
      <c r="V86" s="4"/>
      <c r="W86" s="4"/>
      <c r="X86" s="4"/>
      <c r="Y86" s="4"/>
    </row>
    <row r="87" spans="1:25" s="5" customFormat="1" x14ac:dyDescent="0.3">
      <c r="A87" s="4"/>
      <c r="B87" s="4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14"/>
      <c r="O87" s="10"/>
      <c r="P87" s="10"/>
      <c r="Q87" s="10"/>
      <c r="R87" s="4"/>
      <c r="S87" s="4"/>
      <c r="T87" s="4"/>
      <c r="U87" s="4"/>
      <c r="V87" s="4"/>
      <c r="W87" s="4"/>
      <c r="X87" s="4"/>
      <c r="Y87" s="4"/>
    </row>
    <row r="88" spans="1:25" s="5" customFormat="1" x14ac:dyDescent="0.3">
      <c r="A88" s="4"/>
      <c r="B88" s="4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14"/>
      <c r="O88" s="10"/>
      <c r="P88" s="10"/>
      <c r="Q88" s="10"/>
      <c r="R88" s="4"/>
      <c r="S88" s="4"/>
      <c r="T88" s="4"/>
      <c r="U88" s="4"/>
      <c r="V88" s="4"/>
      <c r="W88" s="4"/>
      <c r="X88" s="4"/>
      <c r="Y88" s="4"/>
    </row>
    <row r="89" spans="1:25" s="5" customFormat="1" x14ac:dyDescent="0.3">
      <c r="A89" s="4"/>
      <c r="B89" s="4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14"/>
      <c r="O89" s="10"/>
      <c r="P89" s="10"/>
      <c r="Q89" s="10"/>
      <c r="R89" s="4"/>
      <c r="S89" s="4"/>
      <c r="T89" s="4"/>
      <c r="U89" s="4"/>
      <c r="V89" s="4"/>
      <c r="W89" s="4"/>
      <c r="X89" s="4"/>
      <c r="Y89" s="4"/>
    </row>
    <row r="90" spans="1:25" s="5" customFormat="1" x14ac:dyDescent="0.3">
      <c r="A90" s="4"/>
      <c r="B90" s="4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14"/>
      <c r="O90" s="10"/>
      <c r="P90" s="10"/>
      <c r="Q90" s="10"/>
      <c r="R90" s="4"/>
      <c r="S90" s="4"/>
      <c r="T90" s="4"/>
      <c r="U90" s="4"/>
      <c r="V90" s="4"/>
      <c r="W90" s="4"/>
      <c r="X90" s="4"/>
      <c r="Y90" s="4"/>
    </row>
    <row r="91" spans="1:25" s="5" customFormat="1" x14ac:dyDescent="0.3">
      <c r="A91" s="4"/>
      <c r="B91" s="4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14"/>
      <c r="O91" s="10"/>
      <c r="P91" s="10"/>
      <c r="Q91" s="10"/>
      <c r="R91" s="4"/>
      <c r="S91" s="4"/>
      <c r="T91" s="4"/>
      <c r="U91" s="4"/>
      <c r="V91" s="4"/>
      <c r="W91" s="4"/>
      <c r="X91" s="4"/>
      <c r="Y91" s="4"/>
    </row>
    <row r="92" spans="1:25" s="5" customFormat="1" x14ac:dyDescent="0.3">
      <c r="A92" s="4"/>
      <c r="B92" s="4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14"/>
      <c r="O92" s="10"/>
      <c r="P92" s="10"/>
      <c r="Q92" s="10"/>
      <c r="R92" s="4"/>
      <c r="S92" s="4"/>
      <c r="T92" s="4"/>
      <c r="U92" s="4"/>
      <c r="V92" s="4"/>
      <c r="W92" s="4"/>
      <c r="X92" s="4"/>
      <c r="Y92" s="4"/>
    </row>
    <row r="93" spans="1:25" s="5" customFormat="1" x14ac:dyDescent="0.3">
      <c r="A93" s="4"/>
      <c r="B93" s="4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14"/>
      <c r="O93" s="10"/>
      <c r="P93" s="10"/>
      <c r="Q93" s="10"/>
      <c r="R93" s="4"/>
      <c r="S93" s="4"/>
      <c r="T93" s="4"/>
      <c r="U93" s="4"/>
      <c r="V93" s="4"/>
      <c r="W93" s="4"/>
      <c r="X93" s="4"/>
      <c r="Y93" s="4"/>
    </row>
    <row r="94" spans="1:25" s="5" customFormat="1" x14ac:dyDescent="0.3">
      <c r="A94" s="4"/>
      <c r="B94" s="4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14"/>
      <c r="O94" s="10"/>
      <c r="P94" s="10"/>
      <c r="Q94" s="10"/>
      <c r="R94" s="4"/>
      <c r="S94" s="4"/>
      <c r="T94" s="4"/>
      <c r="U94" s="4"/>
      <c r="V94" s="4"/>
      <c r="W94" s="4"/>
      <c r="X94" s="4"/>
      <c r="Y94" s="4"/>
    </row>
    <row r="95" spans="1:25" s="5" customFormat="1" x14ac:dyDescent="0.3">
      <c r="A95" s="4"/>
      <c r="B95" s="4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14"/>
      <c r="O95" s="10"/>
      <c r="P95" s="10"/>
      <c r="Q95" s="10"/>
      <c r="R95" s="4"/>
      <c r="S95" s="4"/>
      <c r="T95" s="4"/>
      <c r="U95" s="4"/>
      <c r="V95" s="4"/>
      <c r="W95" s="4"/>
      <c r="X95" s="4"/>
      <c r="Y95" s="4"/>
    </row>
    <row r="96" spans="1:25" s="5" customFormat="1" x14ac:dyDescent="0.3">
      <c r="A96" s="4"/>
      <c r="B96" s="4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14"/>
      <c r="O96" s="10"/>
      <c r="P96" s="10"/>
      <c r="Q96" s="10"/>
      <c r="R96" s="4"/>
      <c r="S96" s="4"/>
      <c r="T96" s="4"/>
      <c r="U96" s="4"/>
      <c r="V96" s="4"/>
      <c r="W96" s="4"/>
      <c r="X96" s="4"/>
      <c r="Y96" s="4"/>
    </row>
    <row r="97" spans="1:25" s="5" customFormat="1" x14ac:dyDescent="0.3">
      <c r="A97" s="4"/>
      <c r="B97" s="4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14"/>
      <c r="O97" s="10"/>
      <c r="P97" s="10"/>
      <c r="Q97" s="10"/>
      <c r="R97" s="4"/>
      <c r="S97" s="4"/>
      <c r="T97" s="4"/>
      <c r="U97" s="4"/>
      <c r="V97" s="4"/>
      <c r="W97" s="4"/>
      <c r="X97" s="4"/>
      <c r="Y97" s="4"/>
    </row>
    <row r="98" spans="1:25" s="5" customFormat="1" x14ac:dyDescent="0.3">
      <c r="A98" s="4"/>
      <c r="B98" s="4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14"/>
      <c r="O98" s="10"/>
      <c r="P98" s="10"/>
      <c r="Q98" s="10"/>
      <c r="R98" s="4"/>
      <c r="S98" s="4"/>
      <c r="T98" s="4"/>
      <c r="U98" s="4"/>
      <c r="V98" s="4"/>
      <c r="W98" s="4"/>
      <c r="X98" s="4"/>
      <c r="Y98" s="4"/>
    </row>
    <row r="99" spans="1:25" s="5" customFormat="1" x14ac:dyDescent="0.3">
      <c r="A99" s="4"/>
      <c r="B99" s="4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14"/>
      <c r="O99" s="10"/>
      <c r="P99" s="10"/>
      <c r="Q99" s="10"/>
      <c r="R99" s="4"/>
      <c r="S99" s="4"/>
      <c r="T99" s="4"/>
      <c r="U99" s="4"/>
      <c r="V99" s="4"/>
      <c r="W99" s="4"/>
      <c r="X99" s="4"/>
      <c r="Y99" s="4"/>
    </row>
    <row r="100" spans="1:25" s="5" customFormat="1" x14ac:dyDescent="0.3">
      <c r="A100" s="4"/>
      <c r="B100" s="4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14"/>
      <c r="O100" s="10"/>
      <c r="P100" s="10"/>
      <c r="Q100" s="10"/>
      <c r="R100" s="4"/>
      <c r="S100" s="4"/>
      <c r="T100" s="4"/>
      <c r="U100" s="4"/>
      <c r="V100" s="4"/>
      <c r="W100" s="4"/>
      <c r="X100" s="4"/>
      <c r="Y100" s="4"/>
    </row>
    <row r="101" spans="1:25" s="5" customFormat="1" x14ac:dyDescent="0.3">
      <c r="A101" s="4"/>
      <c r="B101" s="4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14"/>
      <c r="O101" s="10"/>
      <c r="P101" s="10"/>
      <c r="Q101" s="10"/>
      <c r="R101" s="4"/>
      <c r="S101" s="4"/>
      <c r="T101" s="4"/>
      <c r="U101" s="4"/>
      <c r="V101" s="4"/>
      <c r="W101" s="4"/>
      <c r="X101" s="4"/>
      <c r="Y101" s="4"/>
    </row>
    <row r="102" spans="1:25" s="5" customFormat="1" x14ac:dyDescent="0.3">
      <c r="A102" s="4"/>
      <c r="B102" s="4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14"/>
      <c r="O102" s="10"/>
      <c r="P102" s="10"/>
      <c r="Q102" s="10"/>
      <c r="R102" s="4"/>
      <c r="S102" s="4"/>
      <c r="T102" s="4"/>
      <c r="U102" s="4"/>
      <c r="V102" s="4"/>
      <c r="W102" s="4"/>
      <c r="X102" s="4"/>
      <c r="Y102" s="4"/>
    </row>
    <row r="103" spans="1:25" s="5" customFormat="1" x14ac:dyDescent="0.3">
      <c r="A103" s="4"/>
      <c r="B103" s="4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14"/>
      <c r="O103" s="10"/>
      <c r="P103" s="10"/>
      <c r="Q103" s="10"/>
      <c r="R103" s="4"/>
      <c r="S103" s="4"/>
      <c r="T103" s="4"/>
      <c r="U103" s="4"/>
      <c r="V103" s="4"/>
      <c r="W103" s="4"/>
      <c r="X103" s="4"/>
      <c r="Y103" s="4"/>
    </row>
    <row r="104" spans="1:25" s="5" customFormat="1" x14ac:dyDescent="0.3">
      <c r="A104" s="4"/>
      <c r="B104" s="4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14"/>
      <c r="O104" s="10"/>
      <c r="P104" s="10"/>
      <c r="Q104" s="10"/>
      <c r="R104" s="4"/>
      <c r="S104" s="4"/>
      <c r="T104" s="4"/>
      <c r="U104" s="4"/>
      <c r="V104" s="4"/>
      <c r="W104" s="4"/>
      <c r="X104" s="4"/>
      <c r="Y104" s="4"/>
    </row>
    <row r="105" spans="1:25" s="5" customFormat="1" x14ac:dyDescent="0.3">
      <c r="A105" s="4"/>
      <c r="B105" s="4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14"/>
      <c r="O105" s="10"/>
      <c r="P105" s="10"/>
      <c r="Q105" s="10"/>
      <c r="R105" s="4"/>
      <c r="S105" s="4"/>
      <c r="T105" s="4"/>
      <c r="U105" s="4"/>
      <c r="V105" s="4"/>
      <c r="W105" s="4"/>
      <c r="X105" s="4"/>
      <c r="Y105" s="4"/>
    </row>
    <row r="106" spans="1:25" s="5" customFormat="1" x14ac:dyDescent="0.3">
      <c r="A106" s="4"/>
      <c r="B106" s="4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14"/>
      <c r="O106" s="10"/>
      <c r="P106" s="10"/>
      <c r="Q106" s="10"/>
      <c r="R106" s="4"/>
      <c r="S106" s="4"/>
      <c r="T106" s="4"/>
      <c r="U106" s="4"/>
      <c r="V106" s="4"/>
      <c r="W106" s="4"/>
      <c r="X106" s="4"/>
      <c r="Y106" s="4"/>
    </row>
    <row r="107" spans="1:25" s="5" customFormat="1" x14ac:dyDescent="0.3">
      <c r="A107" s="4"/>
      <c r="B107" s="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14"/>
      <c r="O107" s="10"/>
      <c r="P107" s="10"/>
      <c r="Q107" s="10"/>
      <c r="R107" s="4"/>
      <c r="S107" s="4"/>
      <c r="T107" s="4"/>
      <c r="U107" s="4"/>
      <c r="V107" s="4"/>
      <c r="W107" s="4"/>
      <c r="X107" s="4"/>
      <c r="Y107" s="4"/>
    </row>
    <row r="108" spans="1:25" s="5" customFormat="1" x14ac:dyDescent="0.3">
      <c r="A108" s="4"/>
      <c r="B108" s="4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4"/>
      <c r="O108" s="10"/>
      <c r="P108" s="10"/>
      <c r="Q108" s="10"/>
      <c r="R108" s="4"/>
      <c r="S108" s="4"/>
      <c r="T108" s="4"/>
      <c r="U108" s="4"/>
      <c r="V108" s="4"/>
      <c r="W108" s="4"/>
      <c r="X108" s="4"/>
      <c r="Y108" s="4"/>
    </row>
    <row r="109" spans="1:25" s="5" customFormat="1" x14ac:dyDescent="0.3">
      <c r="A109" s="4"/>
      <c r="B109" s="4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14"/>
      <c r="O109" s="10"/>
      <c r="P109" s="10"/>
      <c r="Q109" s="10"/>
      <c r="R109" s="4"/>
      <c r="S109" s="4"/>
      <c r="T109" s="4"/>
      <c r="U109" s="4"/>
      <c r="V109" s="4"/>
      <c r="W109" s="4"/>
      <c r="X109" s="4"/>
      <c r="Y109" s="4"/>
    </row>
    <row r="110" spans="1:25" s="5" customFormat="1" x14ac:dyDescent="0.3">
      <c r="A110" s="4"/>
      <c r="B110" s="4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14"/>
      <c r="O110" s="10"/>
      <c r="P110" s="10"/>
      <c r="Q110" s="10"/>
      <c r="R110" s="4"/>
      <c r="S110" s="4"/>
      <c r="T110" s="4"/>
      <c r="U110" s="4"/>
      <c r="V110" s="4"/>
      <c r="W110" s="4"/>
      <c r="X110" s="4"/>
      <c r="Y110" s="4"/>
    </row>
    <row r="111" spans="1:25" s="5" customFormat="1" x14ac:dyDescent="0.3">
      <c r="A111" s="4"/>
      <c r="B111" s="4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14"/>
      <c r="O111" s="10"/>
      <c r="P111" s="10"/>
      <c r="Q111" s="10"/>
      <c r="R111" s="4"/>
      <c r="S111" s="4"/>
      <c r="T111" s="4"/>
      <c r="U111" s="4"/>
      <c r="V111" s="4"/>
      <c r="W111" s="4"/>
      <c r="X111" s="4"/>
      <c r="Y111" s="4"/>
    </row>
    <row r="112" spans="1:25" s="5" customFormat="1" x14ac:dyDescent="0.3">
      <c r="A112" s="4"/>
      <c r="B112" s="4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14"/>
      <c r="O112" s="10"/>
      <c r="P112" s="10"/>
      <c r="Q112" s="10"/>
      <c r="R112" s="4"/>
      <c r="S112" s="4"/>
      <c r="T112" s="4"/>
      <c r="U112" s="4"/>
      <c r="V112" s="4"/>
      <c r="W112" s="4"/>
      <c r="X112" s="4"/>
      <c r="Y112" s="4"/>
    </row>
    <row r="113" spans="1:25" s="5" customFormat="1" x14ac:dyDescent="0.3">
      <c r="A113" s="4"/>
      <c r="B113" s="4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14"/>
      <c r="O113" s="10"/>
      <c r="P113" s="10"/>
      <c r="Q113" s="10"/>
      <c r="R113" s="4"/>
      <c r="S113" s="4"/>
      <c r="T113" s="4"/>
      <c r="U113" s="4"/>
      <c r="V113" s="4"/>
      <c r="W113" s="4"/>
      <c r="X113" s="4"/>
      <c r="Y113" s="4"/>
    </row>
    <row r="114" spans="1:25" s="5" customFormat="1" x14ac:dyDescent="0.3">
      <c r="A114" s="4"/>
      <c r="B114" s="4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14"/>
      <c r="O114" s="10"/>
      <c r="P114" s="10"/>
      <c r="Q114" s="10"/>
      <c r="R114" s="4"/>
      <c r="S114" s="4"/>
      <c r="T114" s="4"/>
      <c r="U114" s="4"/>
      <c r="V114" s="4"/>
      <c r="W114" s="4"/>
      <c r="X114" s="4"/>
      <c r="Y114" s="4"/>
    </row>
    <row r="115" spans="1:25" s="5" customFormat="1" x14ac:dyDescent="0.3">
      <c r="A115" s="4"/>
      <c r="B115" s="4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14"/>
      <c r="O115" s="10"/>
      <c r="P115" s="10"/>
      <c r="Q115" s="10"/>
      <c r="R115" s="4"/>
      <c r="S115" s="4"/>
      <c r="T115" s="4"/>
      <c r="U115" s="4"/>
      <c r="V115" s="4"/>
      <c r="W115" s="4"/>
      <c r="X115" s="4"/>
      <c r="Y115" s="4"/>
    </row>
    <row r="116" spans="1:25" s="5" customFormat="1" x14ac:dyDescent="0.3">
      <c r="A116" s="4"/>
      <c r="B116" s="4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14"/>
      <c r="O116" s="10"/>
      <c r="P116" s="10"/>
      <c r="Q116" s="10"/>
      <c r="R116" s="4"/>
      <c r="S116" s="4"/>
      <c r="T116" s="4"/>
      <c r="U116" s="4"/>
      <c r="V116" s="4"/>
      <c r="W116" s="4"/>
      <c r="X116" s="4"/>
      <c r="Y116" s="4"/>
    </row>
    <row r="117" spans="1:25" s="5" customFormat="1" x14ac:dyDescent="0.3">
      <c r="A117" s="4"/>
      <c r="B117" s="4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14"/>
      <c r="O117" s="10"/>
      <c r="P117" s="10"/>
      <c r="Q117" s="10"/>
      <c r="R117" s="4"/>
      <c r="S117" s="4"/>
      <c r="T117" s="4"/>
      <c r="U117" s="4"/>
      <c r="V117" s="4"/>
      <c r="W117" s="4"/>
      <c r="X117" s="4"/>
      <c r="Y117" s="4"/>
    </row>
    <row r="118" spans="1:25" s="5" customFormat="1" x14ac:dyDescent="0.3">
      <c r="A118" s="4"/>
      <c r="B118" s="4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14"/>
      <c r="O118" s="10"/>
      <c r="P118" s="10"/>
      <c r="Q118" s="10"/>
      <c r="R118" s="4"/>
      <c r="S118" s="4"/>
      <c r="T118" s="4"/>
      <c r="U118" s="4"/>
      <c r="V118" s="4"/>
      <c r="W118" s="4"/>
      <c r="X118" s="4"/>
      <c r="Y118" s="4"/>
    </row>
    <row r="119" spans="1:25" s="5" customFormat="1" x14ac:dyDescent="0.3">
      <c r="A119" s="4"/>
      <c r="B119" s="4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14"/>
      <c r="O119" s="10"/>
      <c r="P119" s="10"/>
      <c r="Q119" s="10"/>
      <c r="R119" s="4"/>
      <c r="S119" s="4"/>
      <c r="T119" s="4"/>
      <c r="U119" s="4"/>
      <c r="V119" s="4"/>
      <c r="W119" s="4"/>
      <c r="X119" s="4"/>
      <c r="Y119" s="4"/>
    </row>
    <row r="120" spans="1:25" s="5" customFormat="1" x14ac:dyDescent="0.3">
      <c r="A120" s="4"/>
      <c r="B120" s="4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14"/>
      <c r="O120" s="10"/>
      <c r="P120" s="10"/>
      <c r="Q120" s="10"/>
      <c r="R120" s="4"/>
      <c r="S120" s="4"/>
      <c r="T120" s="4"/>
      <c r="U120" s="4"/>
      <c r="V120" s="4"/>
      <c r="W120" s="4"/>
      <c r="X120" s="4"/>
      <c r="Y120" s="4"/>
    </row>
    <row r="121" spans="1:25" s="5" customFormat="1" x14ac:dyDescent="0.3">
      <c r="A121" s="4"/>
      <c r="B121" s="4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14"/>
      <c r="O121" s="10"/>
      <c r="P121" s="10"/>
      <c r="Q121" s="10"/>
      <c r="R121" s="4"/>
      <c r="S121" s="4"/>
      <c r="T121" s="4"/>
      <c r="U121" s="4"/>
      <c r="V121" s="4"/>
      <c r="W121" s="4"/>
      <c r="X121" s="4"/>
      <c r="Y121" s="4"/>
    </row>
    <row r="122" spans="1:25" s="5" customFormat="1" x14ac:dyDescent="0.3">
      <c r="A122" s="4"/>
      <c r="B122" s="4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14"/>
      <c r="O122" s="10"/>
      <c r="P122" s="10"/>
      <c r="Q122" s="10"/>
      <c r="R122" s="4"/>
      <c r="S122" s="4"/>
      <c r="T122" s="4"/>
      <c r="U122" s="4"/>
      <c r="V122" s="4"/>
      <c r="W122" s="4"/>
      <c r="X122" s="4"/>
      <c r="Y122" s="4"/>
    </row>
    <row r="123" spans="1:25" s="5" customFormat="1" x14ac:dyDescent="0.3">
      <c r="A123" s="4"/>
      <c r="B123" s="4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14"/>
      <c r="O123" s="10"/>
      <c r="P123" s="10"/>
      <c r="Q123" s="10"/>
      <c r="R123" s="4"/>
      <c r="S123" s="4"/>
      <c r="T123" s="4"/>
      <c r="U123" s="4"/>
      <c r="V123" s="4"/>
      <c r="W123" s="4"/>
      <c r="X123" s="4"/>
      <c r="Y123" s="4"/>
    </row>
    <row r="124" spans="1:25" s="5" customFormat="1" x14ac:dyDescent="0.3">
      <c r="A124" s="4"/>
      <c r="B124" s="4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14"/>
      <c r="O124" s="10"/>
      <c r="P124" s="10"/>
      <c r="Q124" s="10"/>
      <c r="R124" s="4"/>
      <c r="S124" s="4"/>
      <c r="T124" s="4"/>
      <c r="U124" s="4"/>
      <c r="V124" s="4"/>
      <c r="W124" s="4"/>
      <c r="X124" s="4"/>
      <c r="Y124" s="4"/>
    </row>
    <row r="125" spans="1:25" s="5" customFormat="1" x14ac:dyDescent="0.3">
      <c r="A125" s="4"/>
      <c r="B125" s="4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14"/>
      <c r="O125" s="10"/>
      <c r="P125" s="10"/>
      <c r="Q125" s="10"/>
      <c r="R125" s="4"/>
      <c r="S125" s="4"/>
      <c r="T125" s="4"/>
      <c r="U125" s="4"/>
      <c r="V125" s="4"/>
      <c r="W125" s="4"/>
      <c r="X125" s="4"/>
      <c r="Y125" s="4"/>
    </row>
    <row r="126" spans="1:25" s="5" customFormat="1" x14ac:dyDescent="0.3">
      <c r="A126" s="4"/>
      <c r="B126" s="4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14"/>
      <c r="O126" s="10"/>
      <c r="P126" s="10"/>
      <c r="Q126" s="10"/>
      <c r="R126" s="4"/>
      <c r="S126" s="4"/>
      <c r="T126" s="4"/>
      <c r="U126" s="4"/>
      <c r="V126" s="4"/>
      <c r="W126" s="4"/>
      <c r="X126" s="4"/>
      <c r="Y126" s="4"/>
    </row>
    <row r="127" spans="1:25" s="5" customFormat="1" x14ac:dyDescent="0.3">
      <c r="A127" s="4"/>
      <c r="B127" s="4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14"/>
      <c r="O127" s="10"/>
      <c r="P127" s="10"/>
      <c r="Q127" s="10"/>
      <c r="R127" s="4"/>
      <c r="S127" s="4"/>
      <c r="T127" s="4"/>
      <c r="U127" s="4"/>
      <c r="V127" s="4"/>
      <c r="W127" s="4"/>
      <c r="X127" s="4"/>
      <c r="Y127" s="4"/>
    </row>
    <row r="128" spans="1:25" s="5" customFormat="1" x14ac:dyDescent="0.3">
      <c r="A128" s="4"/>
      <c r="B128" s="4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14"/>
      <c r="O128" s="10"/>
      <c r="P128" s="10"/>
      <c r="Q128" s="10"/>
      <c r="R128" s="4"/>
      <c r="S128" s="4"/>
      <c r="T128" s="4"/>
      <c r="U128" s="4"/>
      <c r="V128" s="4"/>
      <c r="W128" s="4"/>
      <c r="X128" s="4"/>
      <c r="Y128" s="4"/>
    </row>
    <row r="129" spans="1:25" s="5" customFormat="1" x14ac:dyDescent="0.3">
      <c r="A129" s="4"/>
      <c r="B129" s="4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14"/>
      <c r="O129" s="10"/>
      <c r="P129" s="10"/>
      <c r="Q129" s="10"/>
      <c r="R129" s="4"/>
      <c r="S129" s="4"/>
      <c r="T129" s="4"/>
      <c r="U129" s="4"/>
      <c r="V129" s="4"/>
      <c r="W129" s="4"/>
      <c r="X129" s="4"/>
      <c r="Y129" s="4"/>
    </row>
    <row r="130" spans="1:25" s="5" customFormat="1" x14ac:dyDescent="0.3">
      <c r="A130" s="4"/>
      <c r="B130" s="4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14"/>
      <c r="O130" s="10"/>
      <c r="P130" s="10"/>
      <c r="Q130" s="10"/>
      <c r="R130" s="4"/>
      <c r="S130" s="4"/>
      <c r="T130" s="4"/>
      <c r="U130" s="4"/>
      <c r="V130" s="4"/>
      <c r="W130" s="4"/>
      <c r="X130" s="4"/>
      <c r="Y130" s="4"/>
    </row>
    <row r="131" spans="1:25" s="5" customFormat="1" x14ac:dyDescent="0.3">
      <c r="A131" s="4"/>
      <c r="B131" s="4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14"/>
      <c r="O131" s="10"/>
      <c r="P131" s="10"/>
      <c r="Q131" s="10"/>
      <c r="R131" s="4"/>
      <c r="S131" s="4"/>
      <c r="T131" s="4"/>
      <c r="U131" s="4"/>
      <c r="V131" s="4"/>
      <c r="W131" s="4"/>
      <c r="X131" s="4"/>
      <c r="Y131" s="4"/>
    </row>
    <row r="132" spans="1:25" s="5" customFormat="1" x14ac:dyDescent="0.3">
      <c r="A132" s="4"/>
      <c r="B132" s="4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14"/>
      <c r="O132" s="10"/>
      <c r="P132" s="10"/>
      <c r="Q132" s="10"/>
      <c r="R132" s="4"/>
      <c r="S132" s="4"/>
      <c r="T132" s="4"/>
      <c r="U132" s="4"/>
      <c r="V132" s="4"/>
      <c r="W132" s="4"/>
      <c r="X132" s="4"/>
      <c r="Y132" s="4"/>
    </row>
    <row r="133" spans="1:25" s="5" customFormat="1" x14ac:dyDescent="0.3">
      <c r="A133" s="4"/>
      <c r="B133" s="4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14"/>
      <c r="O133" s="10"/>
      <c r="P133" s="10"/>
      <c r="Q133" s="10"/>
      <c r="R133" s="4"/>
      <c r="S133" s="4"/>
      <c r="T133" s="4"/>
      <c r="U133" s="4"/>
      <c r="V133" s="4"/>
      <c r="W133" s="4"/>
      <c r="X133" s="4"/>
      <c r="Y133" s="4"/>
    </row>
  </sheetData>
  <sortState ref="T24">
    <sortCondition ref="T24"/>
  </sortState>
  <mergeCells count="24">
    <mergeCell ref="P1:P4"/>
    <mergeCell ref="S3:U3"/>
    <mergeCell ref="I37:I38"/>
    <mergeCell ref="I7:I13"/>
    <mergeCell ref="I15:I16"/>
    <mergeCell ref="Q3:R3"/>
    <mergeCell ref="Q1:W2"/>
    <mergeCell ref="V3:W3"/>
    <mergeCell ref="I1:I4"/>
    <mergeCell ref="J1:J4"/>
    <mergeCell ref="K1:K4"/>
    <mergeCell ref="L1:M4"/>
    <mergeCell ref="N1:N4"/>
    <mergeCell ref="O1:O4"/>
    <mergeCell ref="I5:I6"/>
    <mergeCell ref="A1:A4"/>
    <mergeCell ref="F2:F4"/>
    <mergeCell ref="G2:G4"/>
    <mergeCell ref="H2:H4"/>
    <mergeCell ref="D1:H1"/>
    <mergeCell ref="D2:D4"/>
    <mergeCell ref="E2:E4"/>
    <mergeCell ref="C1:C4"/>
    <mergeCell ref="B1:B4"/>
  </mergeCells>
  <hyperlinks>
    <hyperlink ref="I20" r:id="rId1" display="tel:+74954141417"/>
    <hyperlink ref="I22" r:id="rId2" location="shema_moscow" display="shema_moscow"/>
    <hyperlink ref="I21" r:id="rId3" location="shema_moscow" display="https://zuevfactory.ru/poshiv_futbolok_optom - shema_moscow"/>
    <hyperlink ref="I26" r:id="rId4" display="tel:+7 (495) 969-27-37"/>
    <hyperlink ref="C18" r:id="rId5" display="https://www.mvideo.ru/products/ekran-dlya-videoproektora-brauberg-na-trenoge-150h200sm-236732-30055639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2021-03-09T19:22:56Z</dcterms:modified>
</cp:coreProperties>
</file>