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2b05c5c1dd3203c/Рабочий стол/"/>
    </mc:Choice>
  </mc:AlternateContent>
  <xr:revisionPtr revIDLastSave="2" documentId="8_{E0BA67D7-F570-4404-B01A-9B8CB01662F1}" xr6:coauthVersionLast="47" xr6:coauthVersionMax="47" xr10:uidLastSave="{BBF70EB7-C7F2-441F-8272-E315A11E84F2}"/>
  <bookViews>
    <workbookView xWindow="-108" yWindow="-108" windowWidth="23256" windowHeight="12456" xr2:uid="{00000000-000D-0000-FFFF-FFFF00000000}"/>
  </bookViews>
  <sheets>
    <sheet name="Смет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3" l="1"/>
  <c r="G14" i="3"/>
  <c r="G17" i="3" s="1"/>
  <c r="F17" i="3"/>
  <c r="F18" i="3" s="1"/>
  <c r="G16" i="3"/>
  <c r="G15" i="3"/>
  <c r="G12" i="3"/>
  <c r="F12" i="3"/>
  <c r="G11" i="3"/>
  <c r="F9" i="3"/>
  <c r="G8" i="3"/>
  <c r="G7" i="3"/>
  <c r="G6" i="3"/>
  <c r="G5" i="3"/>
  <c r="G9" i="3" s="1"/>
  <c r="G4" i="3"/>
  <c r="G19" i="3" l="1"/>
</calcChain>
</file>

<file path=xl/sharedStrings.xml><?xml version="1.0" encoding="utf-8"?>
<sst xmlns="http://schemas.openxmlformats.org/spreadsheetml/2006/main" count="56" uniqueCount="47">
  <si>
    <t>Наименование статьи расходов</t>
  </si>
  <si>
    <t>№ п/п</t>
  </si>
  <si>
    <t>Единица измерения</t>
  </si>
  <si>
    <t>Стоимость, руб.</t>
  </si>
  <si>
    <t>Количество</t>
  </si>
  <si>
    <t>Софинансирование</t>
  </si>
  <si>
    <t>Запрос.Грант</t>
  </si>
  <si>
    <t>Комментарий</t>
  </si>
  <si>
    <t>Источник финансирования (возможного финансирования)</t>
  </si>
  <si>
    <t>Организационные расходы по основному направлению деятельности проекта</t>
  </si>
  <si>
    <t>руб./ед.</t>
  </si>
  <si>
    <t>Фонд Росконгресс, Партнеры проекта, Грантовые средства</t>
  </si>
  <si>
    <t>Грантовые средства</t>
  </si>
  <si>
    <t>Фонд Росконгресс, Партнеры проекта, Грантовые средства.</t>
  </si>
  <si>
    <t>руб./мес.</t>
  </si>
  <si>
    <t>Итого по организации основной деятельности в рамках проекта:</t>
  </si>
  <si>
    <t>Закупка компьютерного оборудования и программного обеспечения</t>
  </si>
  <si>
    <t>Закупка пакета онлайн-системы организации дистанционного обучения в формате видеоконференции</t>
  </si>
  <si>
    <t>Итого по закупкам техники и ПО:</t>
  </si>
  <si>
    <t>Закупка канцелярских принадлежностей и прочих расходных материалов</t>
  </si>
  <si>
    <t>руб./пачка</t>
  </si>
  <si>
    <t>Закупка расходных материалов (картриджей) для офисной техники</t>
  </si>
  <si>
    <t>руб./комп.</t>
  </si>
  <si>
    <t>Услуги по изготовлению и печати информационных плакатов о проекте. В упаковке от 500 штук</t>
  </si>
  <si>
    <t>услуга</t>
  </si>
  <si>
    <t>Итого закупка канцелярских принадлежностей и прочих расходных материалов:</t>
  </si>
  <si>
    <t>ИТОГО в год:</t>
  </si>
  <si>
    <t>Это максимальная стоимость проекта в год, при условии, что все позиции оплачиваются исключительно ресурсами Фонда. В настоящее время, большая часть статей расходов, реализуется на договорных (партнерских договоренностях) с партнерами проекта и не несут финансовой нагрузки для Фонда.</t>
  </si>
  <si>
    <t>Запрашиваемая сумма на грант включает в себя следующие статьи расходов:
1. Закупка пакета онлайн-системы организации дистанционного обучения в формате видеоконференции;
2. Услуги по организации тренингов и практических занятий по основам сервиса в сфере общественного питания (в рамках программы "Школа Бариста");
3. Услуги по организации тренингов и семинаров, предназначенных для повышения квалификации и компетенций волонтеров-репетиторов;
4. Организация и функционирование горячей линии в рамках проекта;
5. Консультативные и информационно-аналитические мероприятия, направленные на продвижение проекта и привлечение дополнительных инвестиций в проект;
6. 50% от статьи расходов: "Организация  и проведения дополнительных мероприятий в рамках основных направлений проекта: Культурно-досуговое направление".</t>
  </si>
  <si>
    <t>Смета потенциальных расходов на реализацию проекта "РК-Навыки"</t>
  </si>
  <si>
    <t>Организация и проведение занятий в рамках основных программ проекта (лекционный блок проекта)</t>
  </si>
  <si>
    <t>Услуги по предоставлению свидетельств об окончании курса в рамках проекта</t>
  </si>
  <si>
    <t>Организация и проведение стажировочных мероприятий для участников программы</t>
  </si>
  <si>
    <t>Организация рекламной кампании по информированию благополучателей и партнеров проекта о его деятельности и предоставляемых возможностях для целевых групп проекта</t>
  </si>
  <si>
    <t>Фактическая смета гранта:</t>
  </si>
  <si>
    <r>
      <rPr>
        <sz val="11"/>
        <color rgb="FF000000"/>
        <rFont val="Times New Roman"/>
        <family val="1"/>
        <charset val="204"/>
      </rPr>
      <t xml:space="preserve">Закупка услуг сервиса видеоконференций для организации онлайн занятий, предусмотренных проектом. К закупке предполагается тариф со следующими характеристиками:
</t>
    </r>
    <r>
      <rPr>
        <b/>
        <sz val="11"/>
        <color rgb="FF000000"/>
        <rFont val="Times New Roman"/>
        <family val="1"/>
        <charset val="204"/>
      </rPr>
      <t>Максимальное единовременное количество участников конференции:</t>
    </r>
    <r>
      <rPr>
        <sz val="11"/>
        <color rgb="FF000000"/>
        <rFont val="Times New Roman"/>
        <family val="1"/>
        <charset val="204"/>
      </rPr>
      <t xml:space="preserve"> до 100 участников
</t>
    </r>
    <r>
      <rPr>
        <b/>
        <sz val="11"/>
        <color rgb="FF000000"/>
        <rFont val="Times New Roman"/>
        <family val="1"/>
        <charset val="204"/>
      </rPr>
      <t>Объем хранилища записей встреч с проводимых занятий (онлайн хранилище):</t>
    </r>
    <r>
      <rPr>
        <sz val="11"/>
        <color rgb="FF000000"/>
        <rFont val="Times New Roman"/>
        <family val="1"/>
        <charset val="204"/>
      </rPr>
      <t xml:space="preserve"> 15 ГБ
</t>
    </r>
    <r>
      <rPr>
        <b/>
        <sz val="11"/>
        <color rgb="FF000000"/>
        <rFont val="Times New Roman"/>
        <family val="1"/>
        <charset val="204"/>
      </rPr>
      <t>Количество учетных записей на организацию:</t>
    </r>
    <r>
      <rPr>
        <sz val="11"/>
        <color rgb="FF000000"/>
        <rFont val="Times New Roman"/>
        <family val="1"/>
        <charset val="204"/>
      </rPr>
      <t xml:space="preserve"> 20</t>
    </r>
  </si>
  <si>
    <r>
      <rPr>
        <sz val="11"/>
        <color rgb="FF000000"/>
        <rFont val="Times New Roman"/>
        <family val="1"/>
        <charset val="204"/>
      </rPr>
      <t xml:space="preserve">В данную статью входит стоимость услуг по изготовлению информационных плакатов, изготавливаемых для привлечения целевых групп участников проекта.
Услуги должны следовать следующим характеристикам
</t>
    </r>
    <r>
      <rPr>
        <b/>
        <sz val="11"/>
        <color rgb="FF000000"/>
        <rFont val="Times New Roman"/>
        <family val="1"/>
        <charset val="204"/>
      </rPr>
      <t>Цветность печати:</t>
    </r>
    <r>
      <rPr>
        <sz val="11"/>
        <color rgb="FF000000"/>
        <rFont val="Times New Roman"/>
        <family val="1"/>
        <charset val="204"/>
      </rPr>
      <t xml:space="preserve"> 4+0
</t>
    </r>
    <r>
      <rPr>
        <b/>
        <sz val="11"/>
        <color rgb="FF000000"/>
        <rFont val="Times New Roman"/>
        <family val="1"/>
        <charset val="204"/>
      </rPr>
      <t>Тираж:</t>
    </r>
    <r>
      <rPr>
        <sz val="11"/>
        <color rgb="FF000000"/>
        <rFont val="Times New Roman"/>
        <family val="1"/>
        <charset val="204"/>
      </rPr>
      <t xml:space="preserve"> 2000 экз.
</t>
    </r>
    <r>
      <rPr>
        <b/>
        <sz val="11"/>
        <color rgb="FF000000"/>
        <rFont val="Times New Roman"/>
        <family val="1"/>
        <charset val="204"/>
      </rPr>
      <t>Тип печати:</t>
    </r>
    <r>
      <rPr>
        <sz val="11"/>
        <color rgb="FF000000"/>
        <rFont val="Times New Roman"/>
        <family val="1"/>
        <charset val="204"/>
      </rPr>
      <t xml:space="preserve"> матовая
</t>
    </r>
    <r>
      <rPr>
        <b/>
        <sz val="11"/>
        <color rgb="FF000000"/>
        <rFont val="Times New Roman"/>
        <family val="1"/>
        <charset val="204"/>
      </rPr>
      <t>Тип бумаги:</t>
    </r>
    <r>
      <rPr>
        <sz val="11"/>
        <color rgb="FF000000"/>
        <rFont val="Times New Roman"/>
        <family val="1"/>
        <charset val="204"/>
      </rPr>
      <t xml:space="preserve"> фотобумага</t>
    </r>
  </si>
  <si>
    <t>Данная статья расходов включает в себя выплату компенсаций на организацию стажировочных мероприятий организациям-партнерам, включающие в себя следующие расходы:
Рабочее время сотрудника, ответственного за организацию и проведение стажировок в подразделении
Рабочее время сотрудника, ответственного за организацию приема и оформления (кадровый специалист) стажера в организации
Стоимость организации рабочего места для кандидата-стажера.
ПРИМЕЧАНИЕ: Расчёт данный статьи расходов был сделан на основании средней стоимости работы сотрудников подразделений в месяц, с учетом загруженности не менее 50% от рабочего времени специалиста, стоимость аренды рабочего места (полностью укомплектованного для организации работы кандидата), организация консультативной поддержки по вопросам адаптации кандидата в период стажировки.</t>
  </si>
  <si>
    <t>Данная статья расходов включает в себя организацию рекламный кампании о деятельности проекта для целевых групп. В стоимость включены следующие значения:
Оплата услуг СММ-специалиста - 55000 руб./мес.
Оплата услуг специалиста по маркетингу - 55000 руб./мес.
Закупка услуг рекламного характера (таргетированная реклама, аренда рекламо-места, распространением информации о проекте через печатные издания) - 40000 руб./мес.
Информирование целевых групп проекта будет осуществляться путем организации ведения аккаунтов в социальных сетях сети интернет, распространение информационной продукции по профильным учреждениям, осуществляющие свою деятельность с представителями целевых групп проекта</t>
  </si>
  <si>
    <t>Данная статья расходов описывает основные затраты, необходимые для организации тематических мероприятий, направленных на привлечение внимания общественности и заинтересованных сторон к поднятой проектом проблематике, содействующих в выработке совместных решений по созданию положительной динамики ее решения, организации и проведении тематических мероприятий по содействию в трудоустройстве выпускников программы</t>
  </si>
  <si>
    <t>Закупка бумаги формата А4 для оргтехники</t>
  </si>
  <si>
    <r>
      <rPr>
        <sz val="11"/>
        <color rgb="FF000000"/>
        <rFont val="Times New Roman"/>
        <family val="1"/>
        <charset val="204"/>
      </rPr>
      <t xml:space="preserve">Данная статья предусматривает организацию закупки бумаги для офисной техники, необходимой для печати документов, разрабатываемых в рамках реализации проекта (материалы мероприятий, раздаточные учебные материалы, заявления благополучателей/волонтеров проекта, списки участников проекта и т.д..
К закупке предполагается офисная бумага имеющая следующие характеристики:
</t>
    </r>
    <r>
      <rPr>
        <b/>
        <sz val="11"/>
        <color rgb="FF000000"/>
        <rFont val="Times New Roman"/>
        <family val="1"/>
        <charset val="204"/>
      </rPr>
      <t>Формат листов:</t>
    </r>
    <r>
      <rPr>
        <sz val="11"/>
        <color rgb="FF000000"/>
        <rFont val="Times New Roman"/>
        <family val="1"/>
        <charset val="204"/>
      </rPr>
      <t xml:space="preserve"> А4
</t>
    </r>
    <r>
      <rPr>
        <b/>
        <sz val="11"/>
        <color rgb="FF000000"/>
        <rFont val="Times New Roman"/>
        <family val="1"/>
        <charset val="204"/>
      </rPr>
      <t>Марка (класс бумаги):</t>
    </r>
    <r>
      <rPr>
        <sz val="11"/>
        <color rgb="FF000000"/>
        <rFont val="Times New Roman"/>
        <family val="1"/>
        <charset val="204"/>
      </rPr>
      <t xml:space="preserve"> А
</t>
    </r>
    <r>
      <rPr>
        <b/>
        <sz val="11"/>
        <color rgb="FF000000"/>
        <rFont val="Times New Roman"/>
        <family val="1"/>
        <charset val="204"/>
      </rPr>
      <t>Белизна CIE:</t>
    </r>
    <r>
      <rPr>
        <sz val="11"/>
        <color rgb="FF000000"/>
        <rFont val="Times New Roman"/>
        <family val="1"/>
        <charset val="204"/>
      </rPr>
      <t xml:space="preserve"> 160
</t>
    </r>
    <r>
      <rPr>
        <b/>
        <sz val="11"/>
        <color rgb="FF000000"/>
        <rFont val="Times New Roman"/>
        <family val="1"/>
        <charset val="204"/>
      </rPr>
      <t>Непрозрачность:</t>
    </r>
    <r>
      <rPr>
        <sz val="11"/>
        <color rgb="FF000000"/>
        <rFont val="Times New Roman"/>
        <family val="1"/>
        <charset val="204"/>
      </rPr>
      <t xml:space="preserve"> не менее 93%
</t>
    </r>
    <r>
      <rPr>
        <b/>
        <sz val="11"/>
        <color rgb="FF000000"/>
        <rFont val="Times New Roman"/>
        <family val="1"/>
        <charset val="204"/>
      </rPr>
      <t>Плотность:</t>
    </r>
    <r>
      <rPr>
        <sz val="11"/>
        <color rgb="FF000000"/>
        <rFont val="Times New Roman"/>
        <family val="1"/>
        <charset val="204"/>
      </rPr>
      <t xml:space="preserve"> 80 г/кв.м
</t>
    </r>
    <r>
      <rPr>
        <b/>
        <sz val="11"/>
        <color rgb="FF000000"/>
        <rFont val="Times New Roman"/>
        <family val="1"/>
        <charset val="204"/>
      </rPr>
      <t>Количество листов в упк.:</t>
    </r>
    <r>
      <rPr>
        <sz val="11"/>
        <color rgb="FF000000"/>
        <rFont val="Times New Roman"/>
        <family val="1"/>
        <charset val="204"/>
      </rPr>
      <t xml:space="preserve"> 500</t>
    </r>
  </si>
  <si>
    <t>руб./час</t>
  </si>
  <si>
    <t>В данную статью расходов входит стоимость услуг тренеров, проводящих занятия по основным лекционным блокам проекта: "Корпоративная культура и этика", "Основы компьютерной грамотности", "Основы разговорного английского языка", "Основы подготовки к собеседованию HR-блок", "Основы финансовой грамотности и финансовой безопасности", "Цифровые инструменты поиска работы". Каждый блок включает в себя теоретическую и практическую составляющую. Продолжительность каждого блока - 72 часа, стоимость 1 часа занятий - 3500 рублей.</t>
  </si>
  <si>
    <t>Организация конференций, экспертных сессий, мероприятий по содействию в трудоустройстве выпускников программы (граждане с ограничениями возможностей здоровья и инвалидность)</t>
  </si>
  <si>
    <r>
      <t xml:space="preserve">В данную статью расходов входит приобретение расходный материалов для офисной техники Ricon C 2011. Закупка подразумевает приобретение набора тонер-картриджей состоящего из:
Тонер-картридж черный
Тонер-картридж -желтый
Тонер-картридж - пурпурный
Тонер-картридж - голубой
Технология печати: лазерная
и имеющий следующие характеристики:
</t>
    </r>
    <r>
      <rPr>
        <b/>
        <sz val="11"/>
        <color theme="1"/>
        <rFont val="Times New Roman"/>
        <family val="1"/>
        <charset val="204"/>
      </rPr>
      <t>Количество страниц печати:</t>
    </r>
    <r>
      <rPr>
        <sz val="11"/>
        <color theme="1"/>
        <rFont val="Times New Roman"/>
        <family val="1"/>
        <charset val="204"/>
      </rPr>
      <t xml:space="preserve"> не менее 9500 (для цветных) и не менее 15000 для черного.</t>
    </r>
  </si>
  <si>
    <t>Данная статья расходов включает в себя стоимость услуг по изготовлению свидетельств о прохождении программы проекта по итогам финальной аттестации. Подготовка (разработка дизайна, печать) свидетельства об успешном окончании курса проекта.
Данная статья расходов необходима для подготовки документов (свидетельств о прохождении программы проекта), которое позволит увеличить шансы выпускников программы на успешное трудоустройство. Аккредитационные мероприятия будут проводиться на базе лицензированной организации-партнера, имеющие право выпуска соответствующих документов.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</si>
</sst>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43" fontId="7" fillId="0" borderId="1" xfId="1" applyFont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2" fontId="5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3" fontId="10" fillId="0" borderId="1" xfId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left" vertical="top" wrapText="1"/>
    </xf>
    <xf numFmtId="43" fontId="1" fillId="0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B5AE4-115E-4F92-BE37-E1E042F3636B}">
  <dimension ref="A1:I19"/>
  <sheetViews>
    <sheetView tabSelected="1" view="pageBreakPreview" zoomScale="60" zoomScaleNormal="55" workbookViewId="0">
      <selection activeCell="H5" sqref="H5"/>
    </sheetView>
  </sheetViews>
  <sheetFormatPr defaultColWidth="8.77734375" defaultRowHeight="14.4" x14ac:dyDescent="0.3"/>
  <cols>
    <col min="2" max="2" width="40" customWidth="1"/>
    <col min="3" max="3" width="20.77734375" customWidth="1"/>
    <col min="4" max="4" width="18" customWidth="1"/>
    <col min="5" max="6" width="22" customWidth="1"/>
    <col min="7" max="7" width="15.44140625" customWidth="1"/>
    <col min="8" max="8" width="68.109375" customWidth="1"/>
    <col min="9" max="9" width="36.44140625" customWidth="1"/>
  </cols>
  <sheetData>
    <row r="1" spans="1:9" ht="18" x14ac:dyDescent="0.3">
      <c r="A1" s="26" t="s">
        <v>29</v>
      </c>
      <c r="B1" s="26"/>
      <c r="C1" s="26"/>
      <c r="D1" s="26"/>
      <c r="E1" s="26"/>
      <c r="F1" s="26"/>
      <c r="G1" s="26"/>
      <c r="H1" s="26"/>
      <c r="I1" s="26"/>
    </row>
    <row r="2" spans="1:9" ht="31.2" x14ac:dyDescent="0.3">
      <c r="A2" s="1" t="s">
        <v>1</v>
      </c>
      <c r="B2" s="2" t="s">
        <v>0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x14ac:dyDescent="0.3">
      <c r="A3" s="27" t="s">
        <v>9</v>
      </c>
      <c r="B3" s="27"/>
      <c r="C3" s="27"/>
      <c r="D3" s="27"/>
      <c r="E3" s="27"/>
      <c r="F3" s="27"/>
      <c r="G3" s="27"/>
      <c r="H3" s="27"/>
      <c r="I3" s="27"/>
    </row>
    <row r="4" spans="1:9" ht="141.6" customHeight="1" x14ac:dyDescent="0.3">
      <c r="A4" s="5">
        <v>1</v>
      </c>
      <c r="B4" s="6" t="s">
        <v>30</v>
      </c>
      <c r="C4" s="5" t="s">
        <v>42</v>
      </c>
      <c r="D4" s="7">
        <v>3500</v>
      </c>
      <c r="E4" s="5">
        <v>432</v>
      </c>
      <c r="F4" s="8">
        <v>500000</v>
      </c>
      <c r="G4" s="8">
        <f>E4*D4-F4</f>
        <v>1012000</v>
      </c>
      <c r="H4" s="6" t="s">
        <v>43</v>
      </c>
      <c r="I4" s="9" t="s">
        <v>11</v>
      </c>
    </row>
    <row r="5" spans="1:9" ht="138" x14ac:dyDescent="0.3">
      <c r="A5" s="5">
        <v>2</v>
      </c>
      <c r="B5" s="9" t="s">
        <v>31</v>
      </c>
      <c r="C5" s="5" t="s">
        <v>10</v>
      </c>
      <c r="D5" s="7">
        <v>1500</v>
      </c>
      <c r="E5" s="5">
        <v>100</v>
      </c>
      <c r="F5" s="10">
        <v>0</v>
      </c>
      <c r="G5" s="8">
        <f>E5*D5-F5</f>
        <v>150000</v>
      </c>
      <c r="H5" s="6" t="s">
        <v>46</v>
      </c>
      <c r="I5" s="9" t="s">
        <v>12</v>
      </c>
    </row>
    <row r="6" spans="1:9" ht="241.8" customHeight="1" x14ac:dyDescent="0.3">
      <c r="A6" s="5">
        <v>3</v>
      </c>
      <c r="B6" s="9" t="s">
        <v>32</v>
      </c>
      <c r="C6" s="5" t="s">
        <v>14</v>
      </c>
      <c r="D6" s="7">
        <v>25000</v>
      </c>
      <c r="E6" s="5">
        <v>100</v>
      </c>
      <c r="F6" s="8">
        <v>720000</v>
      </c>
      <c r="G6" s="8">
        <f>E6*D6-F6</f>
        <v>1780000</v>
      </c>
      <c r="H6" s="6" t="s">
        <v>37</v>
      </c>
      <c r="I6" s="11" t="s">
        <v>13</v>
      </c>
    </row>
    <row r="7" spans="1:9" ht="204.6" customHeight="1" x14ac:dyDescent="0.3">
      <c r="A7" s="5">
        <v>4</v>
      </c>
      <c r="B7" s="9" t="s">
        <v>33</v>
      </c>
      <c r="C7" s="5" t="s">
        <v>14</v>
      </c>
      <c r="D7" s="7">
        <v>150000</v>
      </c>
      <c r="E7" s="5">
        <v>11</v>
      </c>
      <c r="F7" s="10">
        <v>0</v>
      </c>
      <c r="G7" s="8">
        <f>E7*D7-F7</f>
        <v>1650000</v>
      </c>
      <c r="H7" s="6" t="s">
        <v>38</v>
      </c>
      <c r="I7" s="11" t="s">
        <v>12</v>
      </c>
    </row>
    <row r="8" spans="1:9" ht="124.8" customHeight="1" x14ac:dyDescent="0.3">
      <c r="A8" s="5">
        <v>5</v>
      </c>
      <c r="B8" s="9" t="s">
        <v>44</v>
      </c>
      <c r="C8" s="5" t="s">
        <v>14</v>
      </c>
      <c r="D8" s="7">
        <v>600000</v>
      </c>
      <c r="E8" s="5">
        <v>3</v>
      </c>
      <c r="F8" s="12">
        <v>0</v>
      </c>
      <c r="G8" s="8">
        <f>E8*D8</f>
        <v>1800000</v>
      </c>
      <c r="H8" s="6" t="s">
        <v>39</v>
      </c>
      <c r="I8" s="11" t="s">
        <v>12</v>
      </c>
    </row>
    <row r="9" spans="1:9" x14ac:dyDescent="0.3">
      <c r="A9" s="22" t="s">
        <v>15</v>
      </c>
      <c r="B9" s="22"/>
      <c r="C9" s="22"/>
      <c r="D9" s="22"/>
      <c r="E9" s="22"/>
      <c r="F9" s="8">
        <f>SUM(F4:F8)</f>
        <v>1220000</v>
      </c>
      <c r="G9" s="13">
        <f>SUM(G4:G8)</f>
        <v>6392000</v>
      </c>
      <c r="H9" s="14"/>
      <c r="I9" s="14"/>
    </row>
    <row r="10" spans="1:9" x14ac:dyDescent="0.3">
      <c r="A10" s="22" t="s">
        <v>16</v>
      </c>
      <c r="B10" s="22"/>
      <c r="C10" s="22"/>
      <c r="D10" s="22"/>
      <c r="E10" s="22"/>
      <c r="F10" s="22"/>
      <c r="G10" s="22"/>
      <c r="H10" s="22"/>
      <c r="I10" s="22"/>
    </row>
    <row r="11" spans="1:9" ht="111" x14ac:dyDescent="0.3">
      <c r="A11" s="5">
        <v>6</v>
      </c>
      <c r="B11" s="9" t="s">
        <v>17</v>
      </c>
      <c r="C11" s="5" t="s">
        <v>14</v>
      </c>
      <c r="D11" s="7">
        <v>18750</v>
      </c>
      <c r="E11" s="5">
        <v>10</v>
      </c>
      <c r="F11" s="12">
        <v>0</v>
      </c>
      <c r="G11" s="7">
        <f>E11*D11</f>
        <v>187500</v>
      </c>
      <c r="H11" s="3" t="s">
        <v>35</v>
      </c>
      <c r="I11" s="9" t="s">
        <v>12</v>
      </c>
    </row>
    <row r="12" spans="1:9" x14ac:dyDescent="0.3">
      <c r="A12" s="24" t="s">
        <v>18</v>
      </c>
      <c r="B12" s="24"/>
      <c r="C12" s="24"/>
      <c r="D12" s="24"/>
      <c r="E12" s="24"/>
      <c r="F12" s="15">
        <f>SUM(F10:F11)</f>
        <v>0</v>
      </c>
      <c r="G12" s="13">
        <f>SUM(G10:G11)</f>
        <v>187500</v>
      </c>
      <c r="H12" s="14"/>
      <c r="I12" s="14"/>
    </row>
    <row r="13" spans="1:9" x14ac:dyDescent="0.3">
      <c r="A13" s="22" t="s">
        <v>19</v>
      </c>
      <c r="B13" s="22"/>
      <c r="C13" s="22"/>
      <c r="D13" s="22"/>
      <c r="E13" s="22"/>
      <c r="F13" s="22"/>
      <c r="G13" s="22"/>
      <c r="H13" s="22"/>
      <c r="I13" s="22"/>
    </row>
    <row r="14" spans="1:9" ht="179.4" x14ac:dyDescent="0.3">
      <c r="A14" s="5">
        <v>7</v>
      </c>
      <c r="B14" s="9" t="s">
        <v>40</v>
      </c>
      <c r="C14" s="5" t="s">
        <v>20</v>
      </c>
      <c r="D14" s="7">
        <v>420</v>
      </c>
      <c r="E14" s="5">
        <v>20</v>
      </c>
      <c r="F14" s="10">
        <v>0</v>
      </c>
      <c r="G14" s="7">
        <f>E14*D14-F14</f>
        <v>8400</v>
      </c>
      <c r="H14" s="11" t="s">
        <v>41</v>
      </c>
      <c r="I14" s="9" t="s">
        <v>13</v>
      </c>
    </row>
    <row r="15" spans="1:9" ht="152.4" x14ac:dyDescent="0.3">
      <c r="A15" s="5">
        <v>8</v>
      </c>
      <c r="B15" s="9" t="s">
        <v>21</v>
      </c>
      <c r="C15" s="5" t="s">
        <v>22</v>
      </c>
      <c r="D15" s="7">
        <v>53700</v>
      </c>
      <c r="E15" s="16">
        <v>1</v>
      </c>
      <c r="F15" s="17">
        <v>0</v>
      </c>
      <c r="G15" s="7">
        <f>E15*D15-F15</f>
        <v>53700</v>
      </c>
      <c r="H15" s="3" t="s">
        <v>45</v>
      </c>
      <c r="I15" s="9" t="s">
        <v>12</v>
      </c>
    </row>
    <row r="16" spans="1:9" ht="111" x14ac:dyDescent="0.3">
      <c r="A16" s="5">
        <v>9</v>
      </c>
      <c r="B16" s="9" t="s">
        <v>23</v>
      </c>
      <c r="C16" s="5" t="s">
        <v>24</v>
      </c>
      <c r="D16" s="7">
        <v>7500</v>
      </c>
      <c r="E16" s="5">
        <v>4</v>
      </c>
      <c r="F16" s="10">
        <v>0</v>
      </c>
      <c r="G16" s="7">
        <f>E16*D16</f>
        <v>30000</v>
      </c>
      <c r="H16" s="3" t="s">
        <v>36</v>
      </c>
      <c r="I16" s="9" t="s">
        <v>12</v>
      </c>
    </row>
    <row r="17" spans="1:9" x14ac:dyDescent="0.3">
      <c r="A17" s="23" t="s">
        <v>25</v>
      </c>
      <c r="B17" s="23"/>
      <c r="C17" s="23"/>
      <c r="D17" s="23"/>
      <c r="E17" s="23"/>
      <c r="F17" s="10">
        <f>SUM(F14:F16)</f>
        <v>0</v>
      </c>
      <c r="G17" s="13">
        <f>SUM(G14:G16)</f>
        <v>92100</v>
      </c>
      <c r="H17" s="14"/>
      <c r="I17" s="14"/>
    </row>
    <row r="18" spans="1:9" ht="100.8" customHeight="1" x14ac:dyDescent="0.3">
      <c r="A18" s="24" t="s">
        <v>26</v>
      </c>
      <c r="B18" s="24"/>
      <c r="C18" s="24"/>
      <c r="D18" s="24"/>
      <c r="E18" s="24"/>
      <c r="F18" s="19">
        <f>F17+F12+F9</f>
        <v>1220000</v>
      </c>
      <c r="G18" s="13">
        <f>G9+G12+G17</f>
        <v>6671600</v>
      </c>
      <c r="H18" s="20" t="s">
        <v>27</v>
      </c>
      <c r="I18" s="14"/>
    </row>
    <row r="19" spans="1:9" ht="220.8" x14ac:dyDescent="0.3">
      <c r="A19" s="25" t="s">
        <v>34</v>
      </c>
      <c r="B19" s="25"/>
      <c r="C19" s="25"/>
      <c r="D19" s="25"/>
      <c r="E19" s="25"/>
      <c r="F19" s="18"/>
      <c r="G19" s="21">
        <f>G18</f>
        <v>6671600</v>
      </c>
      <c r="H19" s="6" t="s">
        <v>28</v>
      </c>
      <c r="I19" s="4"/>
    </row>
  </sheetData>
  <mergeCells count="9">
    <mergeCell ref="A13:I13"/>
    <mergeCell ref="A17:E17"/>
    <mergeCell ref="A18:E18"/>
    <mergeCell ref="A19:E19"/>
    <mergeCell ref="A1:I1"/>
    <mergeCell ref="A3:I3"/>
    <mergeCell ref="A9:E9"/>
    <mergeCell ref="A10:I10"/>
    <mergeCell ref="A12:E12"/>
  </mergeCells>
  <pageMargins left="0.7" right="0.7" top="0.75" bottom="0.75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Митин</dc:creator>
  <cp:lastModifiedBy>Илья Гулидин</cp:lastModifiedBy>
  <dcterms:created xsi:type="dcterms:W3CDTF">2017-06-01T09:00:33Z</dcterms:created>
  <dcterms:modified xsi:type="dcterms:W3CDTF">2024-10-15T13:36:12Z</dcterms:modified>
</cp:coreProperties>
</file>