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НО ФППК\Для обмена\Колчина Регина\10ЕП\"/>
    </mc:Choice>
  </mc:AlternateContent>
  <xr:revisionPtr revIDLastSave="0" documentId="8_{524F8D03-D09F-43DC-88AF-8780142D7B3F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доп. №7 (4)" sheetId="7" r:id="rId1"/>
    <sheet name="доп. №7 (3)" sheetId="6" r:id="rId2"/>
    <sheet name="доп. №7 (2)" sheetId="5" r:id="rId3"/>
    <sheet name="доп. №7" sheetId="4" r:id="rId4"/>
  </sheets>
  <definedNames>
    <definedName name="_xlnm.Print_Area" localSheetId="1">'доп. №7 (3)'!$A$4:$F$22</definedName>
    <definedName name="_xlnm.Print_Area" localSheetId="0">'доп. №7 (4)'!$A$1:$H$46</definedName>
  </definedNames>
  <calcPr calcId="191029"/>
</workbook>
</file>

<file path=xl/calcChain.xml><?xml version="1.0" encoding="utf-8"?>
<calcChain xmlns="http://schemas.openxmlformats.org/spreadsheetml/2006/main">
  <c r="E21" i="6" l="1"/>
  <c r="F21" i="6"/>
  <c r="F45" i="7" l="1"/>
  <c r="C45" i="7"/>
  <c r="G44" i="7"/>
  <c r="H44" i="7" s="1"/>
  <c r="D44" i="7"/>
  <c r="E44" i="7" s="1"/>
  <c r="G43" i="7"/>
  <c r="H43" i="7" s="1"/>
  <c r="E43" i="7"/>
  <c r="D43" i="7"/>
  <c r="G42" i="7"/>
  <c r="H42" i="7" s="1"/>
  <c r="D42" i="7"/>
  <c r="E42" i="7" s="1"/>
  <c r="G41" i="7"/>
  <c r="H41" i="7" s="1"/>
  <c r="D41" i="7"/>
  <c r="E41" i="7" s="1"/>
  <c r="G40" i="7"/>
  <c r="H40" i="7" s="1"/>
  <c r="D40" i="7"/>
  <c r="E40" i="7" s="1"/>
  <c r="G39" i="7"/>
  <c r="H39" i="7" s="1"/>
  <c r="E39" i="7"/>
  <c r="D39" i="7"/>
  <c r="G38" i="7"/>
  <c r="H38" i="7" s="1"/>
  <c r="D38" i="7"/>
  <c r="E38" i="7" s="1"/>
  <c r="G37" i="7"/>
  <c r="H37" i="7" s="1"/>
  <c r="E37" i="7"/>
  <c r="D37" i="7"/>
  <c r="G36" i="7"/>
  <c r="H36" i="7" s="1"/>
  <c r="D36" i="7"/>
  <c r="E36" i="7" s="1"/>
  <c r="G35" i="7"/>
  <c r="H35" i="7" s="1"/>
  <c r="E35" i="7"/>
  <c r="D35" i="7"/>
  <c r="G34" i="7"/>
  <c r="H34" i="7" s="1"/>
  <c r="D34" i="7"/>
  <c r="D45" i="7" s="1"/>
  <c r="C33" i="7"/>
  <c r="C46" i="7" s="1"/>
  <c r="G32" i="7"/>
  <c r="H32" i="7" s="1"/>
  <c r="D32" i="7"/>
  <c r="E32" i="7" s="1"/>
  <c r="F31" i="7"/>
  <c r="G31" i="7" s="1"/>
  <c r="H31" i="7" s="1"/>
  <c r="D31" i="7"/>
  <c r="E31" i="7" s="1"/>
  <c r="G30" i="7"/>
  <c r="H30" i="7" s="1"/>
  <c r="D30" i="7"/>
  <c r="E30" i="7" s="1"/>
  <c r="F29" i="7"/>
  <c r="G29" i="7" s="1"/>
  <c r="D29" i="7"/>
  <c r="E29" i="7" s="1"/>
  <c r="F28" i="7"/>
  <c r="D28" i="7"/>
  <c r="E28" i="7" s="1"/>
  <c r="G27" i="7"/>
  <c r="H27" i="7" s="1"/>
  <c r="D27" i="7"/>
  <c r="E27" i="7" s="1"/>
  <c r="G26" i="7"/>
  <c r="H26" i="7" s="1"/>
  <c r="F26" i="7"/>
  <c r="D26" i="7"/>
  <c r="E26" i="7" s="1"/>
  <c r="F25" i="7"/>
  <c r="G25" i="7" s="1"/>
  <c r="H25" i="7" s="1"/>
  <c r="D25" i="7"/>
  <c r="E25" i="7" s="1"/>
  <c r="F24" i="7"/>
  <c r="G24" i="7" s="1"/>
  <c r="E24" i="7"/>
  <c r="D24" i="7"/>
  <c r="F23" i="7"/>
  <c r="D23" i="7"/>
  <c r="E23" i="7" s="1"/>
  <c r="G22" i="7"/>
  <c r="H22" i="7" s="1"/>
  <c r="D22" i="7"/>
  <c r="E22" i="7" s="1"/>
  <c r="G21" i="7"/>
  <c r="H21" i="7" s="1"/>
  <c r="F21" i="7"/>
  <c r="D21" i="7"/>
  <c r="E21" i="7" s="1"/>
  <c r="F20" i="7"/>
  <c r="G20" i="7" s="1"/>
  <c r="H20" i="7" s="1"/>
  <c r="D20" i="7"/>
  <c r="E20" i="7" s="1"/>
  <c r="F19" i="7"/>
  <c r="G19" i="7" s="1"/>
  <c r="D19" i="7"/>
  <c r="E19" i="7" s="1"/>
  <c r="F18" i="7"/>
  <c r="D18" i="7"/>
  <c r="E18" i="7" s="1"/>
  <c r="G17" i="7"/>
  <c r="H17" i="7" s="1"/>
  <c r="D17" i="7"/>
  <c r="D33" i="7" l="1"/>
  <c r="D46" i="7" s="1"/>
  <c r="E34" i="7"/>
  <c r="E45" i="7" s="1"/>
  <c r="H45" i="7"/>
  <c r="G18" i="7"/>
  <c r="H18" i="7" s="1"/>
  <c r="G23" i="7"/>
  <c r="H23" i="7" s="1"/>
  <c r="G33" i="7"/>
  <c r="E17" i="7"/>
  <c r="E33" i="7" s="1"/>
  <c r="E46" i="7" s="1"/>
  <c r="H19" i="7"/>
  <c r="H24" i="7"/>
  <c r="H29" i="7"/>
  <c r="G45" i="7"/>
  <c r="F33" i="7"/>
  <c r="F46" i="7" s="1"/>
  <c r="G28" i="7"/>
  <c r="H28" i="7" s="1"/>
  <c r="H33" i="7" l="1"/>
  <c r="H46" i="7" s="1"/>
  <c r="G46" i="7"/>
  <c r="C10" i="7" l="1"/>
  <c r="F10" i="7"/>
  <c r="C26" i="4"/>
  <c r="D25" i="4"/>
  <c r="E25" i="4" s="1"/>
  <c r="D49" i="5" l="1"/>
  <c r="C49" i="5"/>
  <c r="C50" i="5" s="1"/>
  <c r="D48" i="5"/>
  <c r="E48" i="5" s="1"/>
  <c r="D47" i="5"/>
  <c r="E47" i="5" s="1"/>
  <c r="D46" i="5"/>
  <c r="D50" i="5" s="1"/>
  <c r="C44" i="5"/>
  <c r="D43" i="5"/>
  <c r="E43" i="5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C33" i="5"/>
  <c r="D32" i="5"/>
  <c r="E32" i="5" s="1"/>
  <c r="D31" i="5"/>
  <c r="E31" i="5" s="1"/>
  <c r="D30" i="5"/>
  <c r="E30" i="5" s="1"/>
  <c r="E29" i="5"/>
  <c r="D29" i="5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E20" i="5" s="1"/>
  <c r="D19" i="5"/>
  <c r="D33" i="5" s="1"/>
  <c r="D18" i="5"/>
  <c r="E18" i="5" s="1"/>
  <c r="E17" i="5"/>
  <c r="D17" i="5"/>
  <c r="E19" i="5" l="1"/>
  <c r="C51" i="5"/>
  <c r="D44" i="5"/>
  <c r="E49" i="5"/>
  <c r="E33" i="5"/>
  <c r="D51" i="5"/>
  <c r="E46" i="5"/>
  <c r="E50" i="5" s="1"/>
  <c r="E34" i="5"/>
  <c r="E44" i="5" s="1"/>
  <c r="E51" i="5" l="1"/>
  <c r="C10" i="5" s="1"/>
  <c r="D18" i="4" l="1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17" i="4"/>
  <c r="E17" i="4" s="1"/>
  <c r="D16" i="4" l="1"/>
  <c r="E16" i="4" s="1"/>
  <c r="D15" i="4" l="1"/>
  <c r="D26" i="4" s="1"/>
  <c r="E15" i="4" l="1"/>
  <c r="E26" i="4" s="1"/>
  <c r="E20" i="6"/>
  <c r="E22" i="6" s="1"/>
  <c r="D22" i="6"/>
  <c r="F20" i="6" l="1"/>
  <c r="F22" i="6" s="1"/>
  <c r="D12" i="6" s="1"/>
</calcChain>
</file>

<file path=xl/sharedStrings.xml><?xml version="1.0" encoding="utf-8"?>
<sst xmlns="http://schemas.openxmlformats.org/spreadsheetml/2006/main" count="161" uniqueCount="66">
  <si>
    <t>СВОДНЫЙ СМЕТНЫЙ РАСЧЕТ СТОИМОСТИ СТРОИТЕЛЬСТВА</t>
  </si>
  <si>
    <t>Наименование</t>
  </si>
  <si>
    <t>№ п/п</t>
  </si>
  <si>
    <t>ИТОГО</t>
  </si>
  <si>
    <t>02-01-01 сети 0,4 кВ Поселковая,2 ЭМР с изм+</t>
  </si>
  <si>
    <t>02-01-06 ОВ_11.03.20 с изм+</t>
  </si>
  <si>
    <t>02-01-01 Общестроительные работы</t>
  </si>
  <si>
    <t>02-01-01 фасад НВФ к заключению - корр_20.03.20.</t>
  </si>
  <si>
    <t>02-01-02 Электроснабжение</t>
  </si>
  <si>
    <t>02-01-04 Пожаротушение</t>
  </si>
  <si>
    <t>02-01-08 Пассажирские лифты на 24 остановки, г/п 630 кг V=1,4 м/с, г/п 1000 кг V=1,4 м/с</t>
  </si>
  <si>
    <t>04-01-04 Молниезащита</t>
  </si>
  <si>
    <t>07-01-01 Благоустройсвтво территории МКД</t>
  </si>
  <si>
    <t>Стоимость работ без учета НДС</t>
  </si>
  <si>
    <t>НДС 20%</t>
  </si>
  <si>
    <t>Стоимость с учетом НДС 20%</t>
  </si>
  <si>
    <t>07-02-01 Наружное электроосвещение</t>
  </si>
  <si>
    <t>09-01-01 Пусконаладочные работы</t>
  </si>
  <si>
    <t>09-01-01 Сети 0,4 кВ Поселковая,2  ПНР с изм+</t>
  </si>
  <si>
    <t>Составлена в ценах по состоянию на 1 кв. 2019 года</t>
  </si>
  <si>
    <t>02-01-01д Общестроительные работы</t>
  </si>
  <si>
    <t xml:space="preserve">Сводный сметный расчет в сумме </t>
  </si>
  <si>
    <t xml:space="preserve">  руб.</t>
  </si>
  <si>
    <t>02-01-06 доп.1 электроснабжение -конвекторы</t>
  </si>
  <si>
    <t>02-01-01-д2 Отделка -3,000 -6,000</t>
  </si>
  <si>
    <t>02-01-01-д3 Комната охраны отм. 0,000</t>
  </si>
  <si>
    <t>ВСЕГО</t>
  </si>
  <si>
    <t>02-01-04-доп.1 Устройство внутриквартирного пожаротушения "РОСА" (по акту №1 от 20.03.2020г.)</t>
  </si>
  <si>
    <t>02-01-01-доп.4 Отделка помещений ВРУ на отм -3,000 (по акту №2 от 15.04.2020г.)</t>
  </si>
  <si>
    <t>02-01-02-доп.2 Устройство контура заземления ДГУ и водомерного узла (по акту №3 от 01.04.2020г.)</t>
  </si>
  <si>
    <t>02-01-01-доп.5 Устройство ограждений балконов и ограждения кровель (по акту №4 от 01.02.2020г.)</t>
  </si>
  <si>
    <t>07-01-01-доп.1 Устройство покрытия из асфальтобетонных смесей (по акту №5 от 01.04.2020г.)</t>
  </si>
  <si>
    <t>07-01-01-доп.2 Устройство покрытий детской площадки резиновой крошкой (по акту №6 от 15.03.2020г.)</t>
  </si>
  <si>
    <t>02-01-04-доп.2 Пожарный водопровод (ШПК) (по акту №7 от 05.02.2020г.)</t>
  </si>
  <si>
    <t>02-01-02-доп.1 Система электроснабжения (по акту №8 от 02.03.2020г.)</t>
  </si>
  <si>
    <t>08-01-01 Устройство сетей дождевой канализации (ЛОС) (по акту №9 от 01.04.2020г.)</t>
  </si>
  <si>
    <t>02-01-08-доп.1 Пассажирские лифты на 24 остановки, гп 630 кг V=1,4 мс, гп 1000 кг V=1,4 мс( по акту №10 от 25.03.2020)</t>
  </si>
  <si>
    <t>(наименование стройки)</t>
  </si>
  <si>
    <t>"Многоквартирный жилой дом в районе ул.2-я Поселковая в г.Владивостоке"</t>
  </si>
  <si>
    <t>СОГЛАСОВАНО:</t>
  </si>
  <si>
    <t>Директор ООО "СК "Каньон"</t>
  </si>
  <si>
    <t>_____________ Колецкая М.Н</t>
  </si>
  <si>
    <t>"___" __________ 2020 г.</t>
  </si>
  <si>
    <t>УТВЕРЖДАЮ:</t>
  </si>
  <si>
    <t>_____________ Ерина А.В</t>
  </si>
  <si>
    <t xml:space="preserve">Генеральный </t>
  </si>
  <si>
    <t>директор ООО "СУ 117"</t>
  </si>
  <si>
    <t>Договор №7526-ТП-18 от 16.10.18г. Осуществление технологического присоединения к электрическим сетям.</t>
  </si>
  <si>
    <t>Договор №009/02/20 от 26.02.2020г. Выполнение геодезических и кадастровых работ.</t>
  </si>
  <si>
    <t>Договор от 27.02.2015 № 8-105-15 Технологическое присоединение к централизованной системе холодного водоснабжения</t>
  </si>
  <si>
    <t>Договор от 27.02.2020 № 9-106-15 Технологическое присоединение к централизованной системе водоотведения</t>
  </si>
  <si>
    <t>Дополнительное соглашение к договору на выполнение подрядных работ №30/13-2016/12СК от 06.10.2016г.</t>
  </si>
  <si>
    <t>02-01-01  Кровля тип3</t>
  </si>
  <si>
    <t>06-01-01 Устройство сетей дождевой канализации (ЛОС) (по акту №9 от 01.04.2020г.)</t>
  </si>
  <si>
    <t>РЕЕСТР ЛСР</t>
  </si>
  <si>
    <t xml:space="preserve">_____________ </t>
  </si>
  <si>
    <t>02-01-01  Кровля тип3 с изм+</t>
  </si>
  <si>
    <t>руб.</t>
  </si>
  <si>
    <t>Общ.раб -Фасад.</t>
  </si>
  <si>
    <t xml:space="preserve">02-01-01 доп.1 </t>
  </si>
  <si>
    <t>Общестроительные работы</t>
  </si>
  <si>
    <t xml:space="preserve">02-01-07 доп1 </t>
  </si>
  <si>
    <t>Составлен в ценах по состоянию на 2 кв. 2020 года</t>
  </si>
  <si>
    <t>Приложение № 2</t>
  </si>
  <si>
    <t>к Договору подряда от ____________№_____</t>
  </si>
  <si>
    <t>Жилой комплекс со встроенными помещениями общественного назначения в районе ул. Лесная г. Владивостока. 
1 этап. Жилой дом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</si>
</sst>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4" fontId="0" fillId="0" borderId="0" xfId="0" applyNumberFormat="1"/>
    <xf numFmtId="0" fontId="3" fillId="0" borderId="1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/>
    <xf numFmtId="0" fontId="3" fillId="0" borderId="0" xfId="0" applyFont="1" applyFill="1"/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right"/>
    </xf>
    <xf numFmtId="4" fontId="3" fillId="2" borderId="0" xfId="0" applyNumberFormat="1" applyFont="1" applyFill="1"/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zoomScaleNormal="100" workbookViewId="0">
      <selection activeCell="B40" sqref="B40"/>
    </sheetView>
  </sheetViews>
  <sheetFormatPr defaultRowHeight="12.75" x14ac:dyDescent="0.2"/>
  <cols>
    <col min="1" max="1" width="3.85546875" customWidth="1"/>
    <col min="2" max="2" width="47.7109375" customWidth="1"/>
    <col min="3" max="3" width="14.7109375" hidden="1" customWidth="1"/>
    <col min="4" max="4" width="12.28515625" hidden="1" customWidth="1"/>
    <col min="5" max="5" width="15" hidden="1" customWidth="1"/>
    <col min="6" max="6" width="13.42578125" style="6" customWidth="1"/>
    <col min="7" max="7" width="13.42578125" customWidth="1"/>
    <col min="8" max="8" width="13.42578125" style="8" customWidth="1"/>
  </cols>
  <sheetData>
    <row r="1" spans="1:8" x14ac:dyDescent="0.2">
      <c r="A1" s="25" t="s">
        <v>39</v>
      </c>
      <c r="B1" s="26"/>
      <c r="C1" s="27"/>
      <c r="E1" s="28"/>
      <c r="F1" s="24"/>
      <c r="G1" s="25" t="s">
        <v>43</v>
      </c>
      <c r="H1" s="40"/>
    </row>
    <row r="2" spans="1:8" x14ac:dyDescent="0.2">
      <c r="A2" s="29" t="s">
        <v>40</v>
      </c>
      <c r="B2" s="26"/>
      <c r="C2" s="27"/>
      <c r="E2" s="28"/>
      <c r="F2" s="24"/>
      <c r="G2" s="29" t="s">
        <v>45</v>
      </c>
      <c r="H2" s="41"/>
    </row>
    <row r="3" spans="1:8" x14ac:dyDescent="0.2">
      <c r="A3" s="29"/>
      <c r="B3" s="26"/>
      <c r="C3" s="27"/>
      <c r="E3" s="28"/>
      <c r="F3" s="24"/>
      <c r="G3" s="29" t="s">
        <v>46</v>
      </c>
      <c r="H3" s="41"/>
    </row>
    <row r="4" spans="1:8" x14ac:dyDescent="0.2">
      <c r="A4" s="29" t="s">
        <v>41</v>
      </c>
      <c r="B4" s="26"/>
      <c r="C4" s="27"/>
      <c r="E4" s="28"/>
      <c r="F4" s="24"/>
      <c r="G4" s="29" t="s">
        <v>44</v>
      </c>
      <c r="H4" s="41"/>
    </row>
    <row r="5" spans="1:8" x14ac:dyDescent="0.2">
      <c r="A5" s="30" t="s">
        <v>42</v>
      </c>
      <c r="B5" s="26"/>
      <c r="C5" s="27"/>
      <c r="E5" s="28"/>
      <c r="F5" s="24"/>
      <c r="G5" s="30" t="s">
        <v>42</v>
      </c>
      <c r="H5" s="41"/>
    </row>
    <row r="6" spans="1:8" x14ac:dyDescent="0.2">
      <c r="A6" s="12"/>
      <c r="B6" s="13"/>
      <c r="C6" s="13"/>
      <c r="D6" s="14"/>
      <c r="E6" s="15"/>
      <c r="F6" s="18"/>
      <c r="G6" s="14"/>
      <c r="H6" s="41"/>
    </row>
    <row r="7" spans="1:8" x14ac:dyDescent="0.2">
      <c r="A7" s="48" t="s">
        <v>38</v>
      </c>
      <c r="B7" s="48"/>
      <c r="C7" s="48"/>
      <c r="D7" s="48"/>
      <c r="E7" s="48"/>
      <c r="F7" s="48"/>
      <c r="G7" s="48"/>
      <c r="H7" s="48"/>
    </row>
    <row r="8" spans="1:8" x14ac:dyDescent="0.2">
      <c r="A8" s="49" t="s">
        <v>37</v>
      </c>
      <c r="B8" s="49"/>
      <c r="C8" s="49"/>
      <c r="D8" s="49"/>
      <c r="E8" s="49"/>
      <c r="F8" s="49"/>
      <c r="G8" s="49"/>
      <c r="H8" s="49"/>
    </row>
    <row r="9" spans="1:8" x14ac:dyDescent="0.2">
      <c r="A9" s="12"/>
      <c r="B9" s="23"/>
      <c r="C9" s="23"/>
      <c r="D9" s="23"/>
      <c r="E9" s="23"/>
      <c r="F9" s="18"/>
      <c r="G9" s="14"/>
      <c r="H9" s="41"/>
    </row>
    <row r="10" spans="1:8" x14ac:dyDescent="0.2">
      <c r="A10" s="13" t="s">
        <v>21</v>
      </c>
      <c r="B10" s="3"/>
      <c r="C10" s="17">
        <f>H46</f>
        <v>93478718.399999991</v>
      </c>
      <c r="D10" s="16" t="s">
        <v>22</v>
      </c>
      <c r="E10" s="15"/>
      <c r="F10" s="43">
        <f>H46</f>
        <v>93478718.399999991</v>
      </c>
      <c r="G10" s="16" t="s">
        <v>57</v>
      </c>
      <c r="H10" s="41"/>
    </row>
    <row r="11" spans="1:8" x14ac:dyDescent="0.2">
      <c r="A11" s="3"/>
      <c r="B11" s="3"/>
      <c r="C11" s="3"/>
      <c r="D11" s="3"/>
      <c r="E11" s="3"/>
      <c r="F11" s="5"/>
      <c r="G11" s="3"/>
    </row>
    <row r="12" spans="1:8" x14ac:dyDescent="0.2">
      <c r="A12" s="50" t="s">
        <v>0</v>
      </c>
      <c r="B12" s="50"/>
      <c r="C12" s="50"/>
      <c r="D12" s="50"/>
      <c r="E12" s="50"/>
      <c r="F12" s="50"/>
      <c r="G12" s="50"/>
      <c r="H12" s="50"/>
    </row>
    <row r="13" spans="1:8" x14ac:dyDescent="0.2">
      <c r="A13" s="3"/>
      <c r="B13" s="3"/>
      <c r="C13" s="3"/>
      <c r="D13" s="3"/>
      <c r="E13" s="3"/>
      <c r="F13" s="5"/>
      <c r="G13" s="3"/>
    </row>
    <row r="14" spans="1:8" x14ac:dyDescent="0.2">
      <c r="A14" s="3"/>
      <c r="B14" s="13" t="s">
        <v>19</v>
      </c>
      <c r="C14" s="3"/>
      <c r="D14" s="3"/>
      <c r="E14" s="3"/>
      <c r="F14" s="5"/>
      <c r="G14" s="3"/>
    </row>
    <row r="15" spans="1:8" x14ac:dyDescent="0.2">
      <c r="A15" s="3"/>
      <c r="B15" s="3"/>
      <c r="C15" s="3"/>
      <c r="D15" s="3"/>
      <c r="E15" s="3"/>
      <c r="F15" s="5"/>
      <c r="G15" s="3"/>
    </row>
    <row r="16" spans="1:8" ht="38.25" x14ac:dyDescent="0.2">
      <c r="A16" s="4" t="s">
        <v>2</v>
      </c>
      <c r="B16" s="4" t="s">
        <v>1</v>
      </c>
      <c r="C16" s="4" t="s">
        <v>13</v>
      </c>
      <c r="D16" s="4" t="s">
        <v>14</v>
      </c>
      <c r="E16" s="4" t="s">
        <v>15</v>
      </c>
      <c r="F16" s="4" t="s">
        <v>13</v>
      </c>
      <c r="G16" s="4" t="s">
        <v>14</v>
      </c>
      <c r="H16" s="42" t="s">
        <v>15</v>
      </c>
    </row>
    <row r="17" spans="1:8" s="8" customFormat="1" x14ac:dyDescent="0.2">
      <c r="A17" s="7">
        <v>1</v>
      </c>
      <c r="B17" s="7" t="s">
        <v>6</v>
      </c>
      <c r="C17" s="11">
        <v>10122161</v>
      </c>
      <c r="D17" s="11">
        <f>C17*0.2</f>
        <v>2024432.2000000002</v>
      </c>
      <c r="E17" s="11">
        <f>C17+D17</f>
        <v>12146593.199999999</v>
      </c>
      <c r="F17" s="11">
        <v>5472279</v>
      </c>
      <c r="G17" s="11">
        <f>F17*0.2</f>
        <v>1094455.8</v>
      </c>
      <c r="H17" s="11">
        <f>F17+G17</f>
        <v>6566734.7999999998</v>
      </c>
    </row>
    <row r="18" spans="1:8" s="8" customFormat="1" x14ac:dyDescent="0.2">
      <c r="A18" s="7">
        <v>2</v>
      </c>
      <c r="B18" s="7" t="s">
        <v>20</v>
      </c>
      <c r="C18" s="11">
        <v>2977307</v>
      </c>
      <c r="D18" s="11">
        <f>C18*0.2</f>
        <v>595461.4</v>
      </c>
      <c r="E18" s="11">
        <f>C18+D18</f>
        <v>3572768.4</v>
      </c>
      <c r="F18" s="11">
        <f t="shared" ref="F18:F31" si="0">C18</f>
        <v>2977307</v>
      </c>
      <c r="G18" s="11">
        <f t="shared" ref="G18:G32" si="1">F18*0.2</f>
        <v>595461.4</v>
      </c>
      <c r="H18" s="11">
        <f t="shared" ref="H18:H32" si="2">F18+G18</f>
        <v>3572768.4</v>
      </c>
    </row>
    <row r="19" spans="1:8" s="8" customFormat="1" x14ac:dyDescent="0.2">
      <c r="A19" s="7">
        <v>3</v>
      </c>
      <c r="B19" s="7" t="s">
        <v>24</v>
      </c>
      <c r="C19" s="11">
        <v>2327359</v>
      </c>
      <c r="D19" s="11">
        <f t="shared" ref="D19:D26" si="3">C19*0.2</f>
        <v>465471.80000000005</v>
      </c>
      <c r="E19" s="11">
        <f t="shared" ref="E19:E44" si="4">C19+D19</f>
        <v>2792830.8</v>
      </c>
      <c r="F19" s="11">
        <f t="shared" si="0"/>
        <v>2327359</v>
      </c>
      <c r="G19" s="11">
        <f t="shared" si="1"/>
        <v>465471.80000000005</v>
      </c>
      <c r="H19" s="11">
        <f t="shared" si="2"/>
        <v>2792830.8</v>
      </c>
    </row>
    <row r="20" spans="1:8" s="8" customFormat="1" x14ac:dyDescent="0.2">
      <c r="A20" s="7">
        <v>4</v>
      </c>
      <c r="B20" s="7" t="s">
        <v>25</v>
      </c>
      <c r="C20" s="11">
        <v>232434</v>
      </c>
      <c r="D20" s="11">
        <f t="shared" si="3"/>
        <v>46486.8</v>
      </c>
      <c r="E20" s="11">
        <f t="shared" si="4"/>
        <v>278920.8</v>
      </c>
      <c r="F20" s="11">
        <f t="shared" si="0"/>
        <v>232434</v>
      </c>
      <c r="G20" s="11">
        <f t="shared" si="1"/>
        <v>46486.8</v>
      </c>
      <c r="H20" s="11">
        <f t="shared" si="2"/>
        <v>278920.8</v>
      </c>
    </row>
    <row r="21" spans="1:8" s="8" customFormat="1" x14ac:dyDescent="0.2">
      <c r="A21" s="7">
        <v>5</v>
      </c>
      <c r="B21" s="7" t="s">
        <v>8</v>
      </c>
      <c r="C21" s="11">
        <v>10937153</v>
      </c>
      <c r="D21" s="11">
        <f t="shared" si="3"/>
        <v>2187430.6</v>
      </c>
      <c r="E21" s="11">
        <f t="shared" si="4"/>
        <v>13124583.6</v>
      </c>
      <c r="F21" s="11">
        <f t="shared" si="0"/>
        <v>10937153</v>
      </c>
      <c r="G21" s="11">
        <f t="shared" si="1"/>
        <v>2187430.6</v>
      </c>
      <c r="H21" s="11">
        <f t="shared" si="2"/>
        <v>13124583.6</v>
      </c>
    </row>
    <row r="22" spans="1:8" s="8" customFormat="1" x14ac:dyDescent="0.2">
      <c r="A22" s="7">
        <v>6</v>
      </c>
      <c r="B22" s="7" t="s">
        <v>9</v>
      </c>
      <c r="C22" s="11">
        <v>1991711</v>
      </c>
      <c r="D22" s="11">
        <f t="shared" si="3"/>
        <v>398342.2</v>
      </c>
      <c r="E22" s="11">
        <f t="shared" si="4"/>
        <v>2390053.2000000002</v>
      </c>
      <c r="F22" s="11">
        <v>1001421</v>
      </c>
      <c r="G22" s="11">
        <f t="shared" si="1"/>
        <v>200284.2</v>
      </c>
      <c r="H22" s="11">
        <f t="shared" si="2"/>
        <v>1201705.2</v>
      </c>
    </row>
    <row r="23" spans="1:8" s="8" customFormat="1" x14ac:dyDescent="0.2">
      <c r="A23" s="7">
        <v>7</v>
      </c>
      <c r="B23" s="7" t="s">
        <v>5</v>
      </c>
      <c r="C23" s="11">
        <v>3459580</v>
      </c>
      <c r="D23" s="11">
        <f t="shared" si="3"/>
        <v>691916</v>
      </c>
      <c r="E23" s="11">
        <f t="shared" si="4"/>
        <v>4151496</v>
      </c>
      <c r="F23" s="11">
        <f t="shared" si="0"/>
        <v>3459580</v>
      </c>
      <c r="G23" s="11">
        <f t="shared" si="1"/>
        <v>691916</v>
      </c>
      <c r="H23" s="11">
        <f t="shared" si="2"/>
        <v>4151496</v>
      </c>
    </row>
    <row r="24" spans="1:8" s="8" customFormat="1" x14ac:dyDescent="0.2">
      <c r="A24" s="7">
        <v>8</v>
      </c>
      <c r="B24" s="7" t="s">
        <v>23</v>
      </c>
      <c r="C24" s="11">
        <v>3286666</v>
      </c>
      <c r="D24" s="11">
        <f t="shared" si="3"/>
        <v>657333.20000000007</v>
      </c>
      <c r="E24" s="11">
        <f t="shared" si="4"/>
        <v>3943999.2</v>
      </c>
      <c r="F24" s="11">
        <f t="shared" si="0"/>
        <v>3286666</v>
      </c>
      <c r="G24" s="11">
        <f t="shared" si="1"/>
        <v>657333.20000000007</v>
      </c>
      <c r="H24" s="11">
        <f t="shared" si="2"/>
        <v>3943999.2</v>
      </c>
    </row>
    <row r="25" spans="1:8" s="8" customFormat="1" ht="25.5" x14ac:dyDescent="0.2">
      <c r="A25" s="7">
        <v>9</v>
      </c>
      <c r="B25" s="9" t="s">
        <v>10</v>
      </c>
      <c r="C25" s="10">
        <v>405541</v>
      </c>
      <c r="D25" s="11">
        <f t="shared" si="3"/>
        <v>81108.200000000012</v>
      </c>
      <c r="E25" s="11">
        <f t="shared" si="4"/>
        <v>486649.2</v>
      </c>
      <c r="F25" s="11">
        <f t="shared" si="0"/>
        <v>405541</v>
      </c>
      <c r="G25" s="11">
        <f t="shared" si="1"/>
        <v>81108.200000000012</v>
      </c>
      <c r="H25" s="11">
        <f t="shared" si="2"/>
        <v>486649.2</v>
      </c>
    </row>
    <row r="26" spans="1:8" s="8" customFormat="1" x14ac:dyDescent="0.2">
      <c r="A26" s="7">
        <v>10</v>
      </c>
      <c r="B26" s="7" t="s">
        <v>11</v>
      </c>
      <c r="C26" s="11">
        <v>232390</v>
      </c>
      <c r="D26" s="11">
        <f t="shared" si="3"/>
        <v>46478</v>
      </c>
      <c r="E26" s="11">
        <f t="shared" si="4"/>
        <v>278868</v>
      </c>
      <c r="F26" s="11">
        <f t="shared" si="0"/>
        <v>232390</v>
      </c>
      <c r="G26" s="11">
        <f t="shared" si="1"/>
        <v>46478</v>
      </c>
      <c r="H26" s="11">
        <f t="shared" si="2"/>
        <v>278868</v>
      </c>
    </row>
    <row r="27" spans="1:8" s="8" customFormat="1" x14ac:dyDescent="0.2">
      <c r="A27" s="7">
        <v>11</v>
      </c>
      <c r="B27" s="7" t="s">
        <v>12</v>
      </c>
      <c r="C27" s="11">
        <v>2266532</v>
      </c>
      <c r="D27" s="11">
        <f>C27*0.2</f>
        <v>453306.4</v>
      </c>
      <c r="E27" s="11">
        <f t="shared" si="4"/>
        <v>2719838.4</v>
      </c>
      <c r="F27" s="11">
        <v>1291836</v>
      </c>
      <c r="G27" s="11">
        <f t="shared" si="1"/>
        <v>258367.2</v>
      </c>
      <c r="H27" s="11">
        <f t="shared" si="2"/>
        <v>1550203.2</v>
      </c>
    </row>
    <row r="28" spans="1:8" s="8" customFormat="1" x14ac:dyDescent="0.2">
      <c r="A28" s="7">
        <v>12</v>
      </c>
      <c r="B28" s="7" t="s">
        <v>17</v>
      </c>
      <c r="C28" s="11">
        <v>415010</v>
      </c>
      <c r="D28" s="11">
        <f t="shared" ref="D28:D44" si="5">C28*0.2</f>
        <v>83002</v>
      </c>
      <c r="E28" s="11">
        <f t="shared" si="4"/>
        <v>498012</v>
      </c>
      <c r="F28" s="11">
        <f t="shared" si="0"/>
        <v>415010</v>
      </c>
      <c r="G28" s="11">
        <f t="shared" si="1"/>
        <v>83002</v>
      </c>
      <c r="H28" s="11">
        <f t="shared" si="2"/>
        <v>498012</v>
      </c>
    </row>
    <row r="29" spans="1:8" s="8" customFormat="1" x14ac:dyDescent="0.2">
      <c r="A29" s="7">
        <v>13</v>
      </c>
      <c r="B29" s="9" t="s">
        <v>7</v>
      </c>
      <c r="C29" s="10">
        <v>32762860</v>
      </c>
      <c r="D29" s="11">
        <f t="shared" si="5"/>
        <v>6552572</v>
      </c>
      <c r="E29" s="11">
        <f t="shared" si="4"/>
        <v>39315432</v>
      </c>
      <c r="F29" s="11">
        <f t="shared" si="0"/>
        <v>32762860</v>
      </c>
      <c r="G29" s="11">
        <f t="shared" si="1"/>
        <v>6552572</v>
      </c>
      <c r="H29" s="11">
        <f t="shared" si="2"/>
        <v>39315432</v>
      </c>
    </row>
    <row r="30" spans="1:8" s="8" customFormat="1" x14ac:dyDescent="0.2">
      <c r="A30" s="7">
        <v>14</v>
      </c>
      <c r="B30" s="7" t="s">
        <v>4</v>
      </c>
      <c r="C30" s="11">
        <v>3622895</v>
      </c>
      <c r="D30" s="11">
        <f t="shared" si="5"/>
        <v>724579</v>
      </c>
      <c r="E30" s="11">
        <f t="shared" si="4"/>
        <v>4347474</v>
      </c>
      <c r="F30" s="11">
        <v>2181488</v>
      </c>
      <c r="G30" s="11">
        <f t="shared" si="1"/>
        <v>436297.60000000003</v>
      </c>
      <c r="H30" s="11">
        <f t="shared" si="2"/>
        <v>2617785.6</v>
      </c>
    </row>
    <row r="31" spans="1:8" s="8" customFormat="1" x14ac:dyDescent="0.2">
      <c r="A31" s="7">
        <v>15</v>
      </c>
      <c r="B31" s="9" t="s">
        <v>18</v>
      </c>
      <c r="C31" s="10">
        <v>12053</v>
      </c>
      <c r="D31" s="11">
        <f t="shared" si="5"/>
        <v>2410.6</v>
      </c>
      <c r="E31" s="11">
        <f t="shared" si="4"/>
        <v>14463.6</v>
      </c>
      <c r="F31" s="11">
        <f t="shared" si="0"/>
        <v>12053</v>
      </c>
      <c r="G31" s="11">
        <f t="shared" si="1"/>
        <v>2410.6</v>
      </c>
      <c r="H31" s="11">
        <f t="shared" si="2"/>
        <v>14463.6</v>
      </c>
    </row>
    <row r="32" spans="1:8" s="8" customFormat="1" x14ac:dyDescent="0.2">
      <c r="A32" s="7">
        <v>16</v>
      </c>
      <c r="B32" s="9" t="s">
        <v>16</v>
      </c>
      <c r="C32" s="10">
        <v>1790072</v>
      </c>
      <c r="D32" s="11">
        <f t="shared" si="5"/>
        <v>358014.4</v>
      </c>
      <c r="E32" s="11">
        <f t="shared" si="4"/>
        <v>2148086.4</v>
      </c>
      <c r="F32" s="11">
        <v>1715114</v>
      </c>
      <c r="G32" s="11">
        <f t="shared" si="1"/>
        <v>343022.80000000005</v>
      </c>
      <c r="H32" s="11">
        <f t="shared" si="2"/>
        <v>2058136.8</v>
      </c>
    </row>
    <row r="33" spans="1:8" s="8" customFormat="1" x14ac:dyDescent="0.2">
      <c r="A33" s="51" t="s">
        <v>3</v>
      </c>
      <c r="B33" s="52"/>
      <c r="C33" s="31">
        <f>SUM(C17:C32)</f>
        <v>76841724</v>
      </c>
      <c r="D33" s="31">
        <f t="shared" ref="D33:E33" si="6">SUM(D17:D32)</f>
        <v>15368344.800000001</v>
      </c>
      <c r="E33" s="31">
        <f t="shared" si="6"/>
        <v>92210068.800000012</v>
      </c>
      <c r="F33" s="31">
        <f>SUM(F17:F32)</f>
        <v>68710491</v>
      </c>
      <c r="G33" s="31">
        <f t="shared" ref="G33:H33" si="7">SUM(G17:G32)</f>
        <v>13742098.200000001</v>
      </c>
      <c r="H33" s="31">
        <f t="shared" si="7"/>
        <v>82452589.199999988</v>
      </c>
    </row>
    <row r="34" spans="1:8" s="8" customFormat="1" ht="25.5" x14ac:dyDescent="0.2">
      <c r="A34" s="7">
        <v>17</v>
      </c>
      <c r="B34" s="22" t="s">
        <v>29</v>
      </c>
      <c r="C34" s="10">
        <v>52573</v>
      </c>
      <c r="D34" s="11">
        <f t="shared" si="5"/>
        <v>10514.6</v>
      </c>
      <c r="E34" s="11">
        <f t="shared" si="4"/>
        <v>63087.6</v>
      </c>
      <c r="F34" s="11">
        <v>51625</v>
      </c>
      <c r="G34" s="11">
        <f>F34*0.2</f>
        <v>10325</v>
      </c>
      <c r="H34" s="11">
        <f>F34+G34</f>
        <v>61950</v>
      </c>
    </row>
    <row r="35" spans="1:8" s="8" customFormat="1" ht="25.5" x14ac:dyDescent="0.2">
      <c r="A35" s="7">
        <v>18</v>
      </c>
      <c r="B35" s="9" t="s">
        <v>53</v>
      </c>
      <c r="C35" s="10">
        <v>581062</v>
      </c>
      <c r="D35" s="11">
        <f t="shared" si="5"/>
        <v>116212.40000000001</v>
      </c>
      <c r="E35" s="11">
        <f t="shared" si="4"/>
        <v>697274.4</v>
      </c>
      <c r="F35" s="11">
        <v>591697</v>
      </c>
      <c r="G35" s="11">
        <f t="shared" ref="G35:G44" si="8">F35*0.2</f>
        <v>118339.40000000001</v>
      </c>
      <c r="H35" s="11">
        <f t="shared" ref="H35:H44" si="9">F35+G35</f>
        <v>710036.4</v>
      </c>
    </row>
    <row r="36" spans="1:8" s="8" customFormat="1" ht="25.5" x14ac:dyDescent="0.2">
      <c r="A36" s="7">
        <v>19</v>
      </c>
      <c r="B36" s="9" t="s">
        <v>34</v>
      </c>
      <c r="C36" s="10">
        <v>2098928</v>
      </c>
      <c r="D36" s="11">
        <f t="shared" si="5"/>
        <v>419785.60000000003</v>
      </c>
      <c r="E36" s="11">
        <f t="shared" si="4"/>
        <v>2518713.6</v>
      </c>
      <c r="F36" s="11">
        <v>2074646</v>
      </c>
      <c r="G36" s="11">
        <f t="shared" si="8"/>
        <v>414929.2</v>
      </c>
      <c r="H36" s="11">
        <f t="shared" si="9"/>
        <v>2489575.2000000002</v>
      </c>
    </row>
    <row r="37" spans="1:8" s="8" customFormat="1" ht="25.5" x14ac:dyDescent="0.2">
      <c r="A37" s="7">
        <v>20</v>
      </c>
      <c r="B37" s="9" t="s">
        <v>30</v>
      </c>
      <c r="C37" s="10">
        <v>289086</v>
      </c>
      <c r="D37" s="11">
        <f t="shared" si="5"/>
        <v>57817.200000000004</v>
      </c>
      <c r="E37" s="11">
        <f t="shared" si="4"/>
        <v>346903.2</v>
      </c>
      <c r="F37" s="11">
        <v>201800</v>
      </c>
      <c r="G37" s="11">
        <f t="shared" si="8"/>
        <v>40360</v>
      </c>
      <c r="H37" s="11">
        <f t="shared" si="9"/>
        <v>242160</v>
      </c>
    </row>
    <row r="38" spans="1:8" s="8" customFormat="1" ht="25.5" x14ac:dyDescent="0.2">
      <c r="A38" s="7">
        <v>21</v>
      </c>
      <c r="B38" s="9" t="s">
        <v>31</v>
      </c>
      <c r="C38" s="10">
        <v>279693</v>
      </c>
      <c r="D38" s="11">
        <f t="shared" si="5"/>
        <v>55938.600000000006</v>
      </c>
      <c r="E38" s="11">
        <f t="shared" si="4"/>
        <v>335631.6</v>
      </c>
      <c r="F38" s="11">
        <v>214529</v>
      </c>
      <c r="G38" s="11">
        <f t="shared" si="8"/>
        <v>42905.8</v>
      </c>
      <c r="H38" s="11">
        <f t="shared" si="9"/>
        <v>257434.8</v>
      </c>
    </row>
    <row r="39" spans="1:8" s="8" customFormat="1" ht="25.5" x14ac:dyDescent="0.2">
      <c r="A39" s="7">
        <v>22</v>
      </c>
      <c r="B39" s="9" t="s">
        <v>32</v>
      </c>
      <c r="C39" s="10">
        <v>420829</v>
      </c>
      <c r="D39" s="11">
        <f t="shared" si="5"/>
        <v>84165.8</v>
      </c>
      <c r="E39" s="11">
        <f t="shared" si="4"/>
        <v>504994.8</v>
      </c>
      <c r="F39" s="11">
        <v>394140</v>
      </c>
      <c r="G39" s="11">
        <f t="shared" si="8"/>
        <v>78828</v>
      </c>
      <c r="H39" s="11">
        <f t="shared" si="9"/>
        <v>472968</v>
      </c>
    </row>
    <row r="40" spans="1:8" s="8" customFormat="1" ht="25.5" x14ac:dyDescent="0.2">
      <c r="A40" s="7">
        <v>23</v>
      </c>
      <c r="B40" s="9" t="s">
        <v>33</v>
      </c>
      <c r="C40" s="10">
        <v>461791</v>
      </c>
      <c r="D40" s="11">
        <f t="shared" si="5"/>
        <v>92358.200000000012</v>
      </c>
      <c r="E40" s="11">
        <f t="shared" si="4"/>
        <v>554149.19999999995</v>
      </c>
      <c r="F40" s="11">
        <v>456074</v>
      </c>
      <c r="G40" s="11">
        <f t="shared" si="8"/>
        <v>91214.8</v>
      </c>
      <c r="H40" s="11">
        <f t="shared" si="9"/>
        <v>547288.80000000005</v>
      </c>
    </row>
    <row r="41" spans="1:8" s="8" customFormat="1" ht="25.5" x14ac:dyDescent="0.2">
      <c r="A41" s="7">
        <v>24</v>
      </c>
      <c r="B41" s="9" t="s">
        <v>27</v>
      </c>
      <c r="C41" s="10">
        <v>1462165</v>
      </c>
      <c r="D41" s="11">
        <f t="shared" si="5"/>
        <v>292433</v>
      </c>
      <c r="E41" s="11">
        <f t="shared" si="4"/>
        <v>1754598</v>
      </c>
      <c r="F41" s="11">
        <v>1429456</v>
      </c>
      <c r="G41" s="11">
        <f t="shared" si="8"/>
        <v>285891.20000000001</v>
      </c>
      <c r="H41" s="11">
        <f t="shared" si="9"/>
        <v>1715347.2</v>
      </c>
    </row>
    <row r="42" spans="1:8" s="8" customFormat="1" ht="25.5" x14ac:dyDescent="0.2">
      <c r="A42" s="7">
        <v>25</v>
      </c>
      <c r="B42" s="9" t="s">
        <v>28</v>
      </c>
      <c r="C42" s="10">
        <v>137069</v>
      </c>
      <c r="D42" s="11">
        <f t="shared" si="5"/>
        <v>27413.800000000003</v>
      </c>
      <c r="E42" s="11">
        <f t="shared" si="4"/>
        <v>164482.79999999999</v>
      </c>
      <c r="F42" s="11">
        <v>118741</v>
      </c>
      <c r="G42" s="11">
        <f t="shared" si="8"/>
        <v>23748.2</v>
      </c>
      <c r="H42" s="11">
        <f t="shared" si="9"/>
        <v>142489.20000000001</v>
      </c>
    </row>
    <row r="43" spans="1:8" s="8" customFormat="1" ht="38.25" x14ac:dyDescent="0.2">
      <c r="A43" s="7">
        <v>26</v>
      </c>
      <c r="B43" s="21" t="s">
        <v>36</v>
      </c>
      <c r="C43" s="10">
        <v>430524</v>
      </c>
      <c r="D43" s="11">
        <f t="shared" si="5"/>
        <v>86104.8</v>
      </c>
      <c r="E43" s="11">
        <f t="shared" si="4"/>
        <v>516628.8</v>
      </c>
      <c r="F43" s="11">
        <v>414822</v>
      </c>
      <c r="G43" s="11">
        <f t="shared" si="8"/>
        <v>82964.400000000009</v>
      </c>
      <c r="H43" s="11">
        <f t="shared" si="9"/>
        <v>497786.4</v>
      </c>
    </row>
    <row r="44" spans="1:8" s="8" customFormat="1" x14ac:dyDescent="0.2">
      <c r="A44" s="7">
        <v>27</v>
      </c>
      <c r="B44" s="21" t="s">
        <v>56</v>
      </c>
      <c r="C44" s="10">
        <v>0</v>
      </c>
      <c r="D44" s="11">
        <f t="shared" si="5"/>
        <v>0</v>
      </c>
      <c r="E44" s="11">
        <f t="shared" si="4"/>
        <v>0</v>
      </c>
      <c r="F44" s="11">
        <v>3240911</v>
      </c>
      <c r="G44" s="11">
        <f t="shared" si="8"/>
        <v>648182.20000000007</v>
      </c>
      <c r="H44" s="11">
        <f t="shared" si="9"/>
        <v>3889093.2</v>
      </c>
    </row>
    <row r="45" spans="1:8" s="8" customFormat="1" x14ac:dyDescent="0.2">
      <c r="A45" s="47" t="s">
        <v>3</v>
      </c>
      <c r="B45" s="47"/>
      <c r="C45" s="32">
        <f>SUM(C34:C44)</f>
        <v>6213720</v>
      </c>
      <c r="D45" s="32">
        <f t="shared" ref="D45:H45" si="10">SUM(D34:D44)</f>
        <v>1242744.0000000002</v>
      </c>
      <c r="E45" s="32">
        <f t="shared" si="10"/>
        <v>7456464</v>
      </c>
      <c r="F45" s="32">
        <f t="shared" si="10"/>
        <v>9188441</v>
      </c>
      <c r="G45" s="32">
        <f t="shared" si="10"/>
        <v>1837688.2000000002</v>
      </c>
      <c r="H45" s="32">
        <f t="shared" si="10"/>
        <v>11026129.200000001</v>
      </c>
    </row>
    <row r="46" spans="1:8" s="8" customFormat="1" x14ac:dyDescent="0.2">
      <c r="A46" s="47" t="s">
        <v>26</v>
      </c>
      <c r="B46" s="47"/>
      <c r="C46" s="32">
        <f>C33+C45</f>
        <v>83055444</v>
      </c>
      <c r="D46" s="32">
        <f t="shared" ref="D46:E46" si="11">D33+D45</f>
        <v>16611088.800000001</v>
      </c>
      <c r="E46" s="32">
        <f t="shared" si="11"/>
        <v>99666532.800000012</v>
      </c>
      <c r="F46" s="32">
        <f>F33+F45</f>
        <v>77898932</v>
      </c>
      <c r="G46" s="32">
        <f>G33+G45</f>
        <v>15579786.400000002</v>
      </c>
      <c r="H46" s="32">
        <f>H33+H45</f>
        <v>93478718.399999991</v>
      </c>
    </row>
    <row r="47" spans="1:8" s="8" customFormat="1" x14ac:dyDescent="0.2">
      <c r="A47" s="20"/>
      <c r="B47" s="20"/>
      <c r="C47" s="20"/>
      <c r="D47" s="20"/>
      <c r="E47" s="19"/>
      <c r="F47" s="19"/>
      <c r="G47" s="20"/>
    </row>
    <row r="48" spans="1:8" s="8" customFormat="1" x14ac:dyDescent="0.2">
      <c r="A48" s="20"/>
      <c r="B48" s="20"/>
      <c r="C48" s="20"/>
      <c r="D48" s="20"/>
      <c r="E48" s="19"/>
      <c r="F48" s="19"/>
      <c r="G48" s="20"/>
    </row>
    <row r="49" spans="1:7" s="8" customFormat="1" x14ac:dyDescent="0.2">
      <c r="A49" s="20"/>
      <c r="B49" s="20"/>
      <c r="C49" s="20"/>
      <c r="D49" s="20"/>
      <c r="E49" s="20"/>
      <c r="F49" s="19"/>
      <c r="G49" s="20"/>
    </row>
    <row r="50" spans="1:7" s="8" customFormat="1" x14ac:dyDescent="0.2">
      <c r="F50" s="19"/>
    </row>
    <row r="51" spans="1:7" s="8" customFormat="1" x14ac:dyDescent="0.2">
      <c r="E51" s="33"/>
      <c r="F51" s="19"/>
    </row>
    <row r="52" spans="1:7" x14ac:dyDescent="0.2">
      <c r="E52" s="6"/>
      <c r="F52" s="19"/>
    </row>
    <row r="53" spans="1:7" x14ac:dyDescent="0.2">
      <c r="E53" s="6"/>
    </row>
  </sheetData>
  <mergeCells count="6">
    <mergeCell ref="A46:B46"/>
    <mergeCell ref="A7:H7"/>
    <mergeCell ref="A8:H8"/>
    <mergeCell ref="A12:H12"/>
    <mergeCell ref="A33:B33"/>
    <mergeCell ref="A45:B45"/>
  </mergeCells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abSelected="1" zoomScaleNormal="100" workbookViewId="0">
      <selection activeCell="L20" sqref="L20"/>
    </sheetView>
  </sheetViews>
  <sheetFormatPr defaultRowHeight="12.75" x14ac:dyDescent="0.2"/>
  <cols>
    <col min="1" max="1" width="3.85546875" customWidth="1"/>
    <col min="2" max="2" width="12.28515625" bestFit="1" customWidth="1"/>
    <col min="3" max="3" width="25.7109375" customWidth="1"/>
    <col min="4" max="4" width="15.5703125" customWidth="1"/>
    <col min="5" max="5" width="15.42578125" customWidth="1"/>
    <col min="6" max="6" width="19" customWidth="1"/>
  </cols>
  <sheetData>
    <row r="1" spans="1:6" ht="18" customHeight="1" x14ac:dyDescent="0.2">
      <c r="D1" s="3"/>
      <c r="E1" s="3"/>
      <c r="F1" s="45" t="s">
        <v>63</v>
      </c>
    </row>
    <row r="2" spans="1:6" x14ac:dyDescent="0.2">
      <c r="D2" s="55" t="s">
        <v>64</v>
      </c>
      <c r="E2" s="55"/>
      <c r="F2" s="55"/>
    </row>
    <row r="4" spans="1:6" x14ac:dyDescent="0.2">
      <c r="A4" s="25" t="s">
        <v>39</v>
      </c>
      <c r="B4" s="25"/>
      <c r="C4" s="26"/>
      <c r="D4" s="27"/>
      <c r="F4" s="46" t="s">
        <v>43</v>
      </c>
    </row>
    <row r="5" spans="1:6" x14ac:dyDescent="0.2">
      <c r="A5" s="29"/>
      <c r="B5" s="29"/>
      <c r="C5" s="26"/>
      <c r="D5" s="27"/>
      <c r="F5" s="29"/>
    </row>
    <row r="6" spans="1:6" x14ac:dyDescent="0.2">
      <c r="A6" s="29" t="s">
        <v>55</v>
      </c>
      <c r="B6" s="29"/>
      <c r="C6" s="26"/>
      <c r="D6" s="27"/>
      <c r="F6" s="29" t="s">
        <v>55</v>
      </c>
    </row>
    <row r="7" spans="1:6" x14ac:dyDescent="0.2">
      <c r="A7" s="30" t="s">
        <v>42</v>
      </c>
      <c r="B7" s="30"/>
      <c r="C7" s="26"/>
      <c r="D7" s="27"/>
      <c r="F7" s="44" t="s">
        <v>42</v>
      </c>
    </row>
    <row r="8" spans="1:6" x14ac:dyDescent="0.2">
      <c r="A8" s="12"/>
      <c r="B8" s="12"/>
      <c r="C8" s="13"/>
      <c r="D8" s="13"/>
      <c r="E8" s="14"/>
      <c r="F8" s="15"/>
    </row>
    <row r="9" spans="1:6" ht="27.75" customHeight="1" x14ac:dyDescent="0.2">
      <c r="A9" s="54" t="s">
        <v>65</v>
      </c>
      <c r="B9" s="54"/>
      <c r="C9" s="54"/>
      <c r="D9" s="54"/>
      <c r="E9" s="54"/>
      <c r="F9" s="54"/>
    </row>
    <row r="10" spans="1:6" x14ac:dyDescent="0.2">
      <c r="A10" s="49" t="s">
        <v>37</v>
      </c>
      <c r="B10" s="49"/>
      <c r="C10" s="49"/>
      <c r="D10" s="49"/>
      <c r="E10" s="49"/>
      <c r="F10" s="49"/>
    </row>
    <row r="11" spans="1:6" x14ac:dyDescent="0.2">
      <c r="A11" s="12"/>
      <c r="B11" s="12"/>
      <c r="C11" s="23"/>
      <c r="D11" s="23"/>
      <c r="E11" s="23"/>
      <c r="F11" s="23"/>
    </row>
    <row r="12" spans="1:6" x14ac:dyDescent="0.2">
      <c r="B12" s="13"/>
      <c r="C12" s="13" t="s">
        <v>21</v>
      </c>
      <c r="D12" s="17">
        <f>F22</f>
        <v>3509113.2</v>
      </c>
      <c r="E12" s="16" t="s">
        <v>22</v>
      </c>
      <c r="F12" s="15"/>
    </row>
    <row r="13" spans="1:6" x14ac:dyDescent="0.2">
      <c r="A13" s="3"/>
      <c r="B13" s="3"/>
      <c r="C13" s="3"/>
      <c r="D13" s="3"/>
      <c r="E13" s="3"/>
      <c r="F13" s="3"/>
    </row>
    <row r="14" spans="1:6" x14ac:dyDescent="0.2">
      <c r="A14" s="50" t="s">
        <v>0</v>
      </c>
      <c r="B14" s="50"/>
      <c r="C14" s="50"/>
      <c r="D14" s="50"/>
      <c r="E14" s="50"/>
      <c r="F14" s="50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13" t="s">
        <v>62</v>
      </c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ht="25.5" x14ac:dyDescent="0.2">
      <c r="A18" s="4" t="s">
        <v>2</v>
      </c>
      <c r="B18" s="4"/>
      <c r="C18" s="4" t="s">
        <v>1</v>
      </c>
      <c r="D18" s="4" t="s">
        <v>13</v>
      </c>
      <c r="E18" s="4" t="s">
        <v>14</v>
      </c>
      <c r="F18" s="42" t="s">
        <v>15</v>
      </c>
    </row>
    <row r="19" spans="1:6" x14ac:dyDescent="0.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2">
        <v>6</v>
      </c>
    </row>
    <row r="20" spans="1:6" s="8" customFormat="1" x14ac:dyDescent="0.2">
      <c r="A20" s="7">
        <v>1</v>
      </c>
      <c r="B20" s="7" t="s">
        <v>59</v>
      </c>
      <c r="C20" s="7" t="s">
        <v>58</v>
      </c>
      <c r="D20" s="11">
        <v>2629931</v>
      </c>
      <c r="E20" s="11">
        <f>D20*0.2</f>
        <v>525986.20000000007</v>
      </c>
      <c r="F20" s="11">
        <f>D20+E20</f>
        <v>3155917.2</v>
      </c>
    </row>
    <row r="21" spans="1:6" s="8" customFormat="1" x14ac:dyDescent="0.2">
      <c r="A21" s="7">
        <v>2</v>
      </c>
      <c r="B21" s="7" t="s">
        <v>61</v>
      </c>
      <c r="C21" s="7" t="s">
        <v>60</v>
      </c>
      <c r="D21" s="11">
        <v>294330</v>
      </c>
      <c r="E21" s="11">
        <f>D21*0.2</f>
        <v>58866</v>
      </c>
      <c r="F21" s="11">
        <f>D21+E21</f>
        <v>353196</v>
      </c>
    </row>
    <row r="22" spans="1:6" s="8" customFormat="1" x14ac:dyDescent="0.2">
      <c r="A22" s="51" t="s">
        <v>3</v>
      </c>
      <c r="B22" s="53"/>
      <c r="C22" s="52"/>
      <c r="D22" s="31">
        <f>SUM(D20:D21)</f>
        <v>2924261</v>
      </c>
      <c r="E22" s="31">
        <f>SUM(E20:E21)</f>
        <v>584852.20000000007</v>
      </c>
      <c r="F22" s="31">
        <f>SUM(F20:F21)</f>
        <v>3509113.2</v>
      </c>
    </row>
    <row r="23" spans="1:6" s="8" customFormat="1" x14ac:dyDescent="0.2">
      <c r="A23" s="20"/>
      <c r="B23" s="20"/>
      <c r="C23" s="20"/>
      <c r="D23" s="20"/>
      <c r="E23" s="20"/>
      <c r="F23" s="19"/>
    </row>
    <row r="24" spans="1:6" s="8" customFormat="1" x14ac:dyDescent="0.2">
      <c r="A24" s="20"/>
      <c r="B24" s="20"/>
      <c r="C24" s="20"/>
      <c r="D24" s="20"/>
      <c r="E24" s="20"/>
      <c r="F24" s="19"/>
    </row>
    <row r="25" spans="1:6" s="8" customFormat="1" x14ac:dyDescent="0.2">
      <c r="A25" s="20"/>
      <c r="B25" s="20"/>
      <c r="C25" s="20"/>
      <c r="D25" s="20"/>
      <c r="E25" s="20"/>
      <c r="F25" s="20"/>
    </row>
    <row r="26" spans="1:6" s="8" customFormat="1" x14ac:dyDescent="0.2"/>
    <row r="27" spans="1:6" s="8" customFormat="1" x14ac:dyDescent="0.2">
      <c r="F27" s="33"/>
    </row>
    <row r="28" spans="1:6" x14ac:dyDescent="0.2">
      <c r="F28" s="6"/>
    </row>
    <row r="29" spans="1:6" x14ac:dyDescent="0.2">
      <c r="F29" s="6"/>
    </row>
  </sheetData>
  <mergeCells count="5">
    <mergeCell ref="A22:C22"/>
    <mergeCell ref="A14:F14"/>
    <mergeCell ref="A9:F9"/>
    <mergeCell ref="A10:F10"/>
    <mergeCell ref="D2:F2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zoomScaleNormal="100" workbookViewId="0">
      <selection activeCell="J48" sqref="J48"/>
    </sheetView>
  </sheetViews>
  <sheetFormatPr defaultRowHeight="12.75" x14ac:dyDescent="0.2"/>
  <cols>
    <col min="1" max="1" width="3.85546875" customWidth="1"/>
    <col min="2" max="2" width="47.7109375" customWidth="1"/>
    <col min="3" max="3" width="14.7109375" bestFit="1" customWidth="1"/>
    <col min="4" max="4" width="12.28515625" bestFit="1" customWidth="1"/>
    <col min="5" max="5" width="15" customWidth="1"/>
    <col min="6" max="6" width="11.7109375" style="6" bestFit="1" customWidth="1"/>
    <col min="7" max="7" width="10.5703125" customWidth="1"/>
  </cols>
  <sheetData>
    <row r="1" spans="1:8" x14ac:dyDescent="0.2">
      <c r="A1" s="25" t="s">
        <v>39</v>
      </c>
      <c r="B1" s="26"/>
      <c r="C1" s="27"/>
      <c r="D1" s="25" t="s">
        <v>43</v>
      </c>
      <c r="E1" s="28"/>
      <c r="F1" s="24"/>
      <c r="G1" s="24"/>
      <c r="H1" s="2"/>
    </row>
    <row r="2" spans="1:8" x14ac:dyDescent="0.2">
      <c r="A2" s="29" t="s">
        <v>40</v>
      </c>
      <c r="B2" s="26"/>
      <c r="C2" s="27"/>
      <c r="D2" s="29" t="s">
        <v>45</v>
      </c>
      <c r="E2" s="28"/>
      <c r="F2" s="24"/>
      <c r="G2" s="24"/>
      <c r="H2" s="1"/>
    </row>
    <row r="3" spans="1:8" x14ac:dyDescent="0.2">
      <c r="A3" s="29"/>
      <c r="B3" s="26"/>
      <c r="C3" s="27"/>
      <c r="D3" s="29" t="s">
        <v>46</v>
      </c>
      <c r="E3" s="28"/>
      <c r="F3" s="24"/>
      <c r="G3" s="24"/>
      <c r="H3" s="1"/>
    </row>
    <row r="4" spans="1:8" x14ac:dyDescent="0.2">
      <c r="A4" s="29" t="s">
        <v>41</v>
      </c>
      <c r="B4" s="26"/>
      <c r="C4" s="27"/>
      <c r="D4" s="29" t="s">
        <v>44</v>
      </c>
      <c r="E4" s="28"/>
      <c r="F4" s="24"/>
      <c r="G4" s="24"/>
      <c r="H4" s="1"/>
    </row>
    <row r="5" spans="1:8" x14ac:dyDescent="0.2">
      <c r="A5" s="30" t="s">
        <v>42</v>
      </c>
      <c r="B5" s="26"/>
      <c r="C5" s="27"/>
      <c r="D5" s="30" t="s">
        <v>42</v>
      </c>
      <c r="E5" s="28"/>
      <c r="F5" s="24"/>
      <c r="G5" s="24"/>
      <c r="H5" s="1"/>
    </row>
    <row r="6" spans="1:8" x14ac:dyDescent="0.2">
      <c r="A6" s="12"/>
      <c r="B6" s="13"/>
      <c r="C6" s="13"/>
      <c r="D6" s="14"/>
      <c r="E6" s="15"/>
      <c r="F6" s="18"/>
      <c r="G6" s="14"/>
      <c r="H6" s="1"/>
    </row>
    <row r="7" spans="1:8" x14ac:dyDescent="0.2">
      <c r="A7" s="12"/>
      <c r="B7" s="48" t="s">
        <v>38</v>
      </c>
      <c r="C7" s="48"/>
      <c r="D7" s="48"/>
      <c r="E7" s="48"/>
      <c r="F7" s="18"/>
      <c r="G7" s="14"/>
      <c r="H7" s="1"/>
    </row>
    <row r="8" spans="1:8" x14ac:dyDescent="0.2">
      <c r="A8" s="12"/>
      <c r="B8" s="49" t="s">
        <v>37</v>
      </c>
      <c r="C8" s="49"/>
      <c r="D8" s="49"/>
      <c r="E8" s="49"/>
      <c r="F8" s="18"/>
      <c r="G8" s="14"/>
      <c r="H8" s="1"/>
    </row>
    <row r="9" spans="1:8" x14ac:dyDescent="0.2">
      <c r="A9" s="12"/>
      <c r="B9" s="23"/>
      <c r="C9" s="23"/>
      <c r="D9" s="23"/>
      <c r="E9" s="23"/>
      <c r="F9" s="18"/>
      <c r="G9" s="14"/>
      <c r="H9" s="1"/>
    </row>
    <row r="10" spans="1:8" x14ac:dyDescent="0.2">
      <c r="A10" s="13" t="s">
        <v>21</v>
      </c>
      <c r="B10" s="3"/>
      <c r="C10" s="17">
        <f>E51</f>
        <v>111634885.68694916</v>
      </c>
      <c r="D10" s="16" t="s">
        <v>22</v>
      </c>
      <c r="E10" s="15"/>
      <c r="F10" s="18"/>
      <c r="G10" s="14"/>
      <c r="H10" s="1"/>
    </row>
    <row r="11" spans="1:8" x14ac:dyDescent="0.2">
      <c r="A11" s="3"/>
      <c r="B11" s="3"/>
      <c r="C11" s="3"/>
      <c r="D11" s="3"/>
      <c r="E11" s="3"/>
      <c r="F11" s="5"/>
      <c r="G11" s="3"/>
    </row>
    <row r="12" spans="1:8" x14ac:dyDescent="0.2">
      <c r="A12" s="50" t="s">
        <v>0</v>
      </c>
      <c r="B12" s="50"/>
      <c r="C12" s="50"/>
      <c r="D12" s="50"/>
      <c r="E12" s="50"/>
      <c r="F12" s="5"/>
      <c r="G12" s="3"/>
    </row>
    <row r="13" spans="1:8" x14ac:dyDescent="0.2">
      <c r="A13" s="3"/>
      <c r="B13" s="3"/>
      <c r="C13" s="3"/>
      <c r="D13" s="3"/>
      <c r="E13" s="3"/>
      <c r="F13" s="5"/>
      <c r="G13" s="3"/>
    </row>
    <row r="14" spans="1:8" x14ac:dyDescent="0.2">
      <c r="A14" s="3"/>
      <c r="B14" s="13" t="s">
        <v>19</v>
      </c>
      <c r="C14" s="3"/>
      <c r="D14" s="3"/>
      <c r="E14" s="3"/>
      <c r="F14" s="5"/>
      <c r="G14" s="3"/>
    </row>
    <row r="15" spans="1:8" x14ac:dyDescent="0.2">
      <c r="A15" s="3"/>
      <c r="B15" s="3"/>
      <c r="C15" s="3"/>
      <c r="D15" s="3"/>
      <c r="E15" s="3"/>
      <c r="F15" s="5"/>
      <c r="G15" s="3"/>
    </row>
    <row r="16" spans="1:8" ht="25.5" x14ac:dyDescent="0.2">
      <c r="A16" s="4" t="s">
        <v>2</v>
      </c>
      <c r="B16" s="4" t="s">
        <v>1</v>
      </c>
      <c r="C16" s="4" t="s">
        <v>13</v>
      </c>
      <c r="D16" s="4" t="s">
        <v>14</v>
      </c>
      <c r="E16" s="4" t="s">
        <v>15</v>
      </c>
      <c r="F16" s="5"/>
      <c r="G16" s="3"/>
    </row>
    <row r="17" spans="1:7" s="8" customFormat="1" x14ac:dyDescent="0.2">
      <c r="A17" s="7">
        <v>1</v>
      </c>
      <c r="B17" s="7" t="s">
        <v>6</v>
      </c>
      <c r="C17" s="11">
        <v>10122161</v>
      </c>
      <c r="D17" s="11">
        <f>C17*0.2</f>
        <v>2024432.2000000002</v>
      </c>
      <c r="E17" s="11">
        <f>C17+D17</f>
        <v>12146593.199999999</v>
      </c>
      <c r="F17" s="19"/>
      <c r="G17" s="20"/>
    </row>
    <row r="18" spans="1:7" s="8" customFormat="1" x14ac:dyDescent="0.2">
      <c r="A18" s="7">
        <v>2</v>
      </c>
      <c r="B18" s="7" t="s">
        <v>20</v>
      </c>
      <c r="C18" s="11">
        <v>2977307</v>
      </c>
      <c r="D18" s="11">
        <f>C18*0.2</f>
        <v>595461.4</v>
      </c>
      <c r="E18" s="11">
        <f>C18+D18</f>
        <v>3572768.4</v>
      </c>
      <c r="F18" s="19"/>
      <c r="G18" s="20"/>
    </row>
    <row r="19" spans="1:7" s="8" customFormat="1" x14ac:dyDescent="0.2">
      <c r="A19" s="7">
        <v>3</v>
      </c>
      <c r="B19" s="7" t="s">
        <v>24</v>
      </c>
      <c r="C19" s="11">
        <v>2327359</v>
      </c>
      <c r="D19" s="11">
        <f t="shared" ref="D19:D26" si="0">C19*0.2</f>
        <v>465471.80000000005</v>
      </c>
      <c r="E19" s="11">
        <f t="shared" ref="E19:E43" si="1">C19+D19</f>
        <v>2792830.8</v>
      </c>
      <c r="F19" s="19"/>
      <c r="G19" s="20"/>
    </row>
    <row r="20" spans="1:7" s="8" customFormat="1" x14ac:dyDescent="0.2">
      <c r="A20" s="7">
        <v>4</v>
      </c>
      <c r="B20" s="7" t="s">
        <v>25</v>
      </c>
      <c r="C20" s="11">
        <v>232434</v>
      </c>
      <c r="D20" s="11">
        <f t="shared" si="0"/>
        <v>46486.8</v>
      </c>
      <c r="E20" s="11">
        <f t="shared" si="1"/>
        <v>278920.8</v>
      </c>
      <c r="F20" s="19"/>
      <c r="G20" s="20"/>
    </row>
    <row r="21" spans="1:7" s="8" customFormat="1" x14ac:dyDescent="0.2">
      <c r="A21" s="7">
        <v>5</v>
      </c>
      <c r="B21" s="7" t="s">
        <v>8</v>
      </c>
      <c r="C21" s="11">
        <v>10937153</v>
      </c>
      <c r="D21" s="11">
        <f t="shared" si="0"/>
        <v>2187430.6</v>
      </c>
      <c r="E21" s="11">
        <f t="shared" si="1"/>
        <v>13124583.6</v>
      </c>
      <c r="F21" s="19"/>
      <c r="G21" s="20"/>
    </row>
    <row r="22" spans="1:7" s="8" customFormat="1" x14ac:dyDescent="0.2">
      <c r="A22" s="7">
        <v>6</v>
      </c>
      <c r="B22" s="7" t="s">
        <v>9</v>
      </c>
      <c r="C22" s="11">
        <v>1991711</v>
      </c>
      <c r="D22" s="11">
        <f t="shared" si="0"/>
        <v>398342.2</v>
      </c>
      <c r="E22" s="11">
        <f t="shared" si="1"/>
        <v>2390053.2000000002</v>
      </c>
      <c r="F22" s="19"/>
      <c r="G22" s="20"/>
    </row>
    <row r="23" spans="1:7" s="8" customFormat="1" x14ac:dyDescent="0.2">
      <c r="A23" s="7">
        <v>7</v>
      </c>
      <c r="B23" s="7" t="s">
        <v>5</v>
      </c>
      <c r="C23" s="11">
        <v>3459580</v>
      </c>
      <c r="D23" s="11">
        <f t="shared" si="0"/>
        <v>691916</v>
      </c>
      <c r="E23" s="11">
        <f t="shared" si="1"/>
        <v>4151496</v>
      </c>
      <c r="F23" s="19"/>
      <c r="G23" s="20"/>
    </row>
    <row r="24" spans="1:7" s="8" customFormat="1" x14ac:dyDescent="0.2">
      <c r="A24" s="7">
        <v>8</v>
      </c>
      <c r="B24" s="7" t="s">
        <v>23</v>
      </c>
      <c r="C24" s="11">
        <v>3286666</v>
      </c>
      <c r="D24" s="11">
        <f t="shared" si="0"/>
        <v>657333.20000000007</v>
      </c>
      <c r="E24" s="11">
        <f t="shared" si="1"/>
        <v>3943999.2</v>
      </c>
      <c r="F24" s="19"/>
      <c r="G24" s="20"/>
    </row>
    <row r="25" spans="1:7" s="8" customFormat="1" ht="25.5" x14ac:dyDescent="0.2">
      <c r="A25" s="7">
        <v>9</v>
      </c>
      <c r="B25" s="9" t="s">
        <v>10</v>
      </c>
      <c r="C25" s="10">
        <v>405541</v>
      </c>
      <c r="D25" s="11">
        <f t="shared" si="0"/>
        <v>81108.200000000012</v>
      </c>
      <c r="E25" s="11">
        <f t="shared" si="1"/>
        <v>486649.2</v>
      </c>
      <c r="F25" s="19"/>
      <c r="G25" s="20"/>
    </row>
    <row r="26" spans="1:7" s="8" customFormat="1" x14ac:dyDescent="0.2">
      <c r="A26" s="7">
        <v>10</v>
      </c>
      <c r="B26" s="7" t="s">
        <v>11</v>
      </c>
      <c r="C26" s="11">
        <v>232390</v>
      </c>
      <c r="D26" s="11">
        <f t="shared" si="0"/>
        <v>46478</v>
      </c>
      <c r="E26" s="11">
        <f t="shared" si="1"/>
        <v>278868</v>
      </c>
      <c r="F26" s="19"/>
      <c r="G26" s="20"/>
    </row>
    <row r="27" spans="1:7" s="8" customFormat="1" x14ac:dyDescent="0.2">
      <c r="A27" s="7">
        <v>11</v>
      </c>
      <c r="B27" s="7" t="s">
        <v>12</v>
      </c>
      <c r="C27" s="11">
        <v>2266532</v>
      </c>
      <c r="D27" s="11">
        <f>C27*0.2</f>
        <v>453306.4</v>
      </c>
      <c r="E27" s="11">
        <f t="shared" si="1"/>
        <v>2719838.4</v>
      </c>
      <c r="F27" s="19"/>
      <c r="G27" s="20"/>
    </row>
    <row r="28" spans="1:7" s="8" customFormat="1" x14ac:dyDescent="0.2">
      <c r="A28" s="7">
        <v>12</v>
      </c>
      <c r="B28" s="7" t="s">
        <v>17</v>
      </c>
      <c r="C28" s="11">
        <v>415010</v>
      </c>
      <c r="D28" s="11">
        <f t="shared" ref="D28:D43" si="2">C28*0.2</f>
        <v>83002</v>
      </c>
      <c r="E28" s="11">
        <f t="shared" si="1"/>
        <v>498012</v>
      </c>
      <c r="F28" s="19"/>
      <c r="G28" s="20"/>
    </row>
    <row r="29" spans="1:7" s="8" customFormat="1" x14ac:dyDescent="0.2">
      <c r="A29" s="7">
        <v>13</v>
      </c>
      <c r="B29" s="9" t="s">
        <v>7</v>
      </c>
      <c r="C29" s="10">
        <v>32762860</v>
      </c>
      <c r="D29" s="11">
        <f t="shared" si="2"/>
        <v>6552572</v>
      </c>
      <c r="E29" s="11">
        <f t="shared" si="1"/>
        <v>39315432</v>
      </c>
      <c r="F29" s="19"/>
      <c r="G29" s="20"/>
    </row>
    <row r="30" spans="1:7" s="8" customFormat="1" x14ac:dyDescent="0.2">
      <c r="A30" s="7">
        <v>14</v>
      </c>
      <c r="B30" s="7" t="s">
        <v>4</v>
      </c>
      <c r="C30" s="11">
        <v>3622895</v>
      </c>
      <c r="D30" s="11">
        <f t="shared" si="2"/>
        <v>724579</v>
      </c>
      <c r="E30" s="11">
        <f t="shared" si="1"/>
        <v>4347474</v>
      </c>
      <c r="F30" s="19"/>
      <c r="G30" s="20"/>
    </row>
    <row r="31" spans="1:7" s="8" customFormat="1" x14ac:dyDescent="0.2">
      <c r="A31" s="7">
        <v>15</v>
      </c>
      <c r="B31" s="9" t="s">
        <v>18</v>
      </c>
      <c r="C31" s="10">
        <v>12053</v>
      </c>
      <c r="D31" s="11">
        <f t="shared" si="2"/>
        <v>2410.6</v>
      </c>
      <c r="E31" s="11">
        <f t="shared" si="1"/>
        <v>14463.6</v>
      </c>
      <c r="F31" s="19"/>
      <c r="G31" s="20"/>
    </row>
    <row r="32" spans="1:7" s="8" customFormat="1" x14ac:dyDescent="0.2">
      <c r="A32" s="7">
        <v>16</v>
      </c>
      <c r="B32" s="9" t="s">
        <v>16</v>
      </c>
      <c r="C32" s="10">
        <v>1790072</v>
      </c>
      <c r="D32" s="11">
        <f t="shared" si="2"/>
        <v>358014.4</v>
      </c>
      <c r="E32" s="11">
        <f t="shared" si="1"/>
        <v>2148086.4</v>
      </c>
      <c r="F32" s="19"/>
      <c r="G32" s="20"/>
    </row>
    <row r="33" spans="1:7" s="8" customFormat="1" x14ac:dyDescent="0.2">
      <c r="A33" s="51" t="s">
        <v>3</v>
      </c>
      <c r="B33" s="52"/>
      <c r="C33" s="31">
        <f>SUM(C17:C32)</f>
        <v>76841724</v>
      </c>
      <c r="D33" s="31">
        <f t="shared" ref="D33:E33" si="3">SUM(D17:D32)</f>
        <v>15368344.800000001</v>
      </c>
      <c r="E33" s="31">
        <f t="shared" si="3"/>
        <v>92210068.800000012</v>
      </c>
      <c r="F33" s="19"/>
      <c r="G33" s="20"/>
    </row>
    <row r="34" spans="1:7" s="8" customFormat="1" ht="25.5" x14ac:dyDescent="0.2">
      <c r="A34" s="7">
        <v>17</v>
      </c>
      <c r="B34" s="22" t="s">
        <v>29</v>
      </c>
      <c r="C34" s="10">
        <v>52573</v>
      </c>
      <c r="D34" s="11">
        <f t="shared" si="2"/>
        <v>10514.6</v>
      </c>
      <c r="E34" s="11">
        <f t="shared" si="1"/>
        <v>63087.6</v>
      </c>
      <c r="F34" s="19"/>
      <c r="G34" s="19"/>
    </row>
    <row r="35" spans="1:7" s="8" customFormat="1" ht="25.5" x14ac:dyDescent="0.2">
      <c r="A35" s="7">
        <v>18</v>
      </c>
      <c r="B35" s="9" t="s">
        <v>35</v>
      </c>
      <c r="C35" s="10">
        <v>581062</v>
      </c>
      <c r="D35" s="11">
        <f t="shared" si="2"/>
        <v>116212.40000000001</v>
      </c>
      <c r="E35" s="11">
        <f t="shared" si="1"/>
        <v>697274.4</v>
      </c>
      <c r="F35" s="19"/>
      <c r="G35" s="19"/>
    </row>
    <row r="36" spans="1:7" s="8" customFormat="1" ht="25.5" x14ac:dyDescent="0.2">
      <c r="A36" s="7">
        <v>19</v>
      </c>
      <c r="B36" s="9" t="s">
        <v>34</v>
      </c>
      <c r="C36" s="10">
        <v>2098928</v>
      </c>
      <c r="D36" s="11">
        <f t="shared" si="2"/>
        <v>419785.60000000003</v>
      </c>
      <c r="E36" s="11">
        <f t="shared" si="1"/>
        <v>2518713.6</v>
      </c>
      <c r="F36" s="19"/>
      <c r="G36" s="19"/>
    </row>
    <row r="37" spans="1:7" s="8" customFormat="1" ht="25.5" x14ac:dyDescent="0.2">
      <c r="A37" s="7">
        <v>20</v>
      </c>
      <c r="B37" s="9" t="s">
        <v>30</v>
      </c>
      <c r="C37" s="10">
        <v>289086</v>
      </c>
      <c r="D37" s="11">
        <f t="shared" si="2"/>
        <v>57817.200000000004</v>
      </c>
      <c r="E37" s="11">
        <f t="shared" si="1"/>
        <v>346903.2</v>
      </c>
      <c r="F37" s="19"/>
      <c r="G37" s="19"/>
    </row>
    <row r="38" spans="1:7" s="8" customFormat="1" ht="25.5" x14ac:dyDescent="0.2">
      <c r="A38" s="7">
        <v>21</v>
      </c>
      <c r="B38" s="9" t="s">
        <v>31</v>
      </c>
      <c r="C38" s="10">
        <v>279693</v>
      </c>
      <c r="D38" s="11">
        <f t="shared" si="2"/>
        <v>55938.600000000006</v>
      </c>
      <c r="E38" s="11">
        <f t="shared" si="1"/>
        <v>335631.6</v>
      </c>
      <c r="F38" s="19"/>
      <c r="G38" s="19"/>
    </row>
    <row r="39" spans="1:7" s="8" customFormat="1" ht="25.5" x14ac:dyDescent="0.2">
      <c r="A39" s="7">
        <v>22</v>
      </c>
      <c r="B39" s="9" t="s">
        <v>32</v>
      </c>
      <c r="C39" s="10">
        <v>420829</v>
      </c>
      <c r="D39" s="11">
        <f t="shared" si="2"/>
        <v>84165.8</v>
      </c>
      <c r="E39" s="11">
        <f t="shared" si="1"/>
        <v>504994.8</v>
      </c>
      <c r="F39" s="19"/>
      <c r="G39" s="19"/>
    </row>
    <row r="40" spans="1:7" s="8" customFormat="1" ht="25.5" x14ac:dyDescent="0.2">
      <c r="A40" s="7">
        <v>23</v>
      </c>
      <c r="B40" s="9" t="s">
        <v>33</v>
      </c>
      <c r="C40" s="10">
        <v>461791</v>
      </c>
      <c r="D40" s="11">
        <f t="shared" si="2"/>
        <v>92358.200000000012</v>
      </c>
      <c r="E40" s="11">
        <f t="shared" si="1"/>
        <v>554149.19999999995</v>
      </c>
      <c r="F40" s="19"/>
      <c r="G40" s="19"/>
    </row>
    <row r="41" spans="1:7" s="8" customFormat="1" ht="25.5" x14ac:dyDescent="0.2">
      <c r="A41" s="7">
        <v>24</v>
      </c>
      <c r="B41" s="9" t="s">
        <v>27</v>
      </c>
      <c r="C41" s="10">
        <v>1462165</v>
      </c>
      <c r="D41" s="11">
        <f t="shared" si="2"/>
        <v>292433</v>
      </c>
      <c r="E41" s="11">
        <f t="shared" si="1"/>
        <v>1754598</v>
      </c>
      <c r="F41" s="19"/>
      <c r="G41" s="19"/>
    </row>
    <row r="42" spans="1:7" s="8" customFormat="1" ht="25.5" x14ac:dyDescent="0.2">
      <c r="A42" s="7">
        <v>25</v>
      </c>
      <c r="B42" s="9" t="s">
        <v>28</v>
      </c>
      <c r="C42" s="10">
        <v>137069</v>
      </c>
      <c r="D42" s="11">
        <f t="shared" si="2"/>
        <v>27413.800000000003</v>
      </c>
      <c r="E42" s="11">
        <f t="shared" si="1"/>
        <v>164482.79999999999</v>
      </c>
      <c r="F42" s="19"/>
      <c r="G42" s="19"/>
    </row>
    <row r="43" spans="1:7" s="8" customFormat="1" ht="38.25" x14ac:dyDescent="0.2">
      <c r="A43" s="7">
        <v>26</v>
      </c>
      <c r="B43" s="21" t="s">
        <v>36</v>
      </c>
      <c r="C43" s="10">
        <v>430524</v>
      </c>
      <c r="D43" s="11">
        <f t="shared" si="2"/>
        <v>86104.8</v>
      </c>
      <c r="E43" s="11">
        <f t="shared" si="1"/>
        <v>516628.8</v>
      </c>
      <c r="F43" s="19"/>
      <c r="G43" s="19"/>
    </row>
    <row r="44" spans="1:7" s="8" customFormat="1" x14ac:dyDescent="0.2">
      <c r="A44" s="47" t="s">
        <v>3</v>
      </c>
      <c r="B44" s="47"/>
      <c r="C44" s="32">
        <f>SUM(C34:C43)</f>
        <v>6213720</v>
      </c>
      <c r="D44" s="32">
        <f>SUM(D34:D43)</f>
        <v>1242744.0000000002</v>
      </c>
      <c r="E44" s="32">
        <f>SUM(E34:E43)</f>
        <v>7456464</v>
      </c>
      <c r="F44" s="19"/>
      <c r="G44" s="19"/>
    </row>
    <row r="45" spans="1:7" s="38" customFormat="1" ht="25.5" x14ac:dyDescent="0.2">
      <c r="A45" s="34">
        <v>27</v>
      </c>
      <c r="B45" s="35" t="s">
        <v>48</v>
      </c>
      <c r="C45" s="36">
        <v>300000</v>
      </c>
      <c r="D45" s="36">
        <v>0</v>
      </c>
      <c r="E45" s="36">
        <v>300000</v>
      </c>
      <c r="F45" s="37"/>
      <c r="G45" s="37"/>
    </row>
    <row r="46" spans="1:7" s="38" customFormat="1" ht="28.5" customHeight="1" x14ac:dyDescent="0.2">
      <c r="A46" s="34">
        <v>28</v>
      </c>
      <c r="B46" s="39" t="s">
        <v>47</v>
      </c>
      <c r="C46" s="36">
        <v>453284</v>
      </c>
      <c r="D46" s="36">
        <f>C46*0.2</f>
        <v>90656.8</v>
      </c>
      <c r="E46" s="36">
        <f>C46+D46</f>
        <v>543940.80000000005</v>
      </c>
      <c r="F46" s="37"/>
      <c r="G46" s="37"/>
    </row>
    <row r="47" spans="1:7" s="38" customFormat="1" ht="38.25" x14ac:dyDescent="0.2">
      <c r="A47" s="34">
        <v>29</v>
      </c>
      <c r="B47" s="35" t="s">
        <v>49</v>
      </c>
      <c r="C47" s="36">
        <v>4206437.3474576278</v>
      </c>
      <c r="D47" s="36">
        <f>C47*0.2</f>
        <v>841287.46949152555</v>
      </c>
      <c r="E47" s="36">
        <f>C47+D47</f>
        <v>5047724.8169491533</v>
      </c>
      <c r="F47" s="37"/>
      <c r="G47" s="37"/>
    </row>
    <row r="48" spans="1:7" s="38" customFormat="1" ht="38.25" x14ac:dyDescent="0.2">
      <c r="A48" s="34"/>
      <c r="B48" s="35" t="s">
        <v>50</v>
      </c>
      <c r="C48" s="36">
        <v>3566845</v>
      </c>
      <c r="D48" s="36">
        <f>C48*0.2</f>
        <v>713369</v>
      </c>
      <c r="E48" s="36">
        <f>C48+D48</f>
        <v>4280214</v>
      </c>
      <c r="F48" s="37"/>
      <c r="G48" s="37"/>
    </row>
    <row r="49" spans="1:7" s="38" customFormat="1" ht="25.5" x14ac:dyDescent="0.2">
      <c r="A49" s="34">
        <v>30</v>
      </c>
      <c r="B49" s="35" t="s">
        <v>51</v>
      </c>
      <c r="C49" s="36">
        <f>1260632+404247</f>
        <v>1664879</v>
      </c>
      <c r="D49" s="36">
        <f>97987.6+33606.67</f>
        <v>131594.27000000002</v>
      </c>
      <c r="E49" s="36">
        <f>C49+D49</f>
        <v>1796473.27</v>
      </c>
      <c r="F49" s="37"/>
      <c r="G49" s="37"/>
    </row>
    <row r="50" spans="1:7" s="8" customFormat="1" x14ac:dyDescent="0.2">
      <c r="A50" s="51" t="s">
        <v>3</v>
      </c>
      <c r="B50" s="52"/>
      <c r="C50" s="32">
        <f>SUM(C45:C49)</f>
        <v>10191445.347457629</v>
      </c>
      <c r="D50" s="32">
        <f t="shared" ref="D50:E50" si="4">SUM(D45:D49)</f>
        <v>1776907.5394915256</v>
      </c>
      <c r="E50" s="32">
        <f t="shared" si="4"/>
        <v>11968352.886949152</v>
      </c>
      <c r="F50" s="19"/>
      <c r="G50" s="19"/>
    </row>
    <row r="51" spans="1:7" s="8" customFormat="1" x14ac:dyDescent="0.2">
      <c r="A51" s="47" t="s">
        <v>26</v>
      </c>
      <c r="B51" s="47"/>
      <c r="C51" s="32">
        <f>C33+C44+C50</f>
        <v>93246889.347457632</v>
      </c>
      <c r="D51" s="32">
        <f t="shared" ref="D51:E51" si="5">D33+D44+D50</f>
        <v>18387996.339491528</v>
      </c>
      <c r="E51" s="32">
        <f t="shared" si="5"/>
        <v>111634885.68694916</v>
      </c>
      <c r="F51" s="19"/>
      <c r="G51" s="20"/>
    </row>
    <row r="52" spans="1:7" s="8" customFormat="1" x14ac:dyDescent="0.2">
      <c r="A52" s="20"/>
      <c r="B52" s="20"/>
      <c r="C52" s="20"/>
      <c r="D52" s="20"/>
      <c r="E52" s="19"/>
      <c r="F52" s="19"/>
      <c r="G52" s="20"/>
    </row>
    <row r="53" spans="1:7" s="8" customFormat="1" x14ac:dyDescent="0.2">
      <c r="A53" s="20"/>
      <c r="B53" s="20"/>
      <c r="C53" s="20"/>
      <c r="D53" s="20"/>
      <c r="E53" s="19"/>
      <c r="F53" s="19"/>
      <c r="G53" s="20"/>
    </row>
    <row r="54" spans="1:7" s="8" customFormat="1" x14ac:dyDescent="0.2">
      <c r="A54" s="20"/>
      <c r="B54" s="20"/>
      <c r="C54" s="20"/>
      <c r="D54" s="20"/>
      <c r="E54" s="20"/>
      <c r="F54" s="19"/>
      <c r="G54" s="20"/>
    </row>
    <row r="55" spans="1:7" s="8" customFormat="1" x14ac:dyDescent="0.2">
      <c r="F55" s="19"/>
    </row>
    <row r="56" spans="1:7" s="8" customFormat="1" x14ac:dyDescent="0.2">
      <c r="E56" s="33"/>
      <c r="F56" s="19"/>
    </row>
    <row r="57" spans="1:7" x14ac:dyDescent="0.2">
      <c r="E57" s="6"/>
      <c r="F57" s="19"/>
    </row>
    <row r="58" spans="1:7" x14ac:dyDescent="0.2">
      <c r="E58" s="6"/>
    </row>
  </sheetData>
  <mergeCells count="7">
    <mergeCell ref="A51:B51"/>
    <mergeCell ref="B7:E7"/>
    <mergeCell ref="B8:E8"/>
    <mergeCell ref="A12:E12"/>
    <mergeCell ref="A33:B33"/>
    <mergeCell ref="A44:B44"/>
    <mergeCell ref="A50:B50"/>
  </mergeCells>
  <pageMargins left="0.7" right="0.7" top="0.75" bottom="0.75" header="0.3" footer="0.3"/>
  <pageSetup paperSize="9" scale="8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zoomScaleNormal="100" workbookViewId="0">
      <selection activeCell="D4" sqref="D4"/>
    </sheetView>
  </sheetViews>
  <sheetFormatPr defaultRowHeight="12.75" x14ac:dyDescent="0.2"/>
  <cols>
    <col min="1" max="1" width="3.85546875" customWidth="1"/>
    <col min="2" max="2" width="47.7109375" customWidth="1"/>
    <col min="3" max="3" width="14.7109375" bestFit="1" customWidth="1"/>
    <col min="4" max="4" width="12.28515625" bestFit="1" customWidth="1"/>
    <col min="5" max="5" width="15" customWidth="1"/>
    <col min="6" max="6" width="11.7109375" style="6" bestFit="1" customWidth="1"/>
    <col min="7" max="7" width="10.5703125" customWidth="1"/>
  </cols>
  <sheetData>
    <row r="1" spans="1:8" x14ac:dyDescent="0.2">
      <c r="A1" s="25" t="s">
        <v>39</v>
      </c>
      <c r="B1" s="26"/>
      <c r="C1" s="27"/>
      <c r="D1" s="25" t="s">
        <v>43</v>
      </c>
      <c r="E1" s="28"/>
      <c r="F1" s="24"/>
      <c r="G1" s="24"/>
      <c r="H1" s="2"/>
    </row>
    <row r="2" spans="1:8" x14ac:dyDescent="0.2">
      <c r="A2" s="29" t="s">
        <v>40</v>
      </c>
      <c r="B2" s="26"/>
      <c r="C2" s="27"/>
      <c r="D2" s="29"/>
      <c r="E2" s="28"/>
      <c r="F2" s="24"/>
      <c r="G2" s="24"/>
      <c r="H2" s="1"/>
    </row>
    <row r="3" spans="1:8" x14ac:dyDescent="0.2">
      <c r="A3" s="29"/>
      <c r="B3" s="26"/>
      <c r="C3" s="27"/>
      <c r="D3" s="29"/>
      <c r="E3" s="28"/>
      <c r="F3" s="24"/>
      <c r="G3" s="24"/>
      <c r="H3" s="1"/>
    </row>
    <row r="4" spans="1:8" x14ac:dyDescent="0.2">
      <c r="A4" s="29" t="s">
        <v>41</v>
      </c>
      <c r="B4" s="26"/>
      <c r="C4" s="27"/>
      <c r="D4" s="29" t="s">
        <v>55</v>
      </c>
      <c r="E4" s="28"/>
      <c r="F4" s="24"/>
      <c r="G4" s="24"/>
      <c r="H4" s="1"/>
    </row>
    <row r="5" spans="1:8" x14ac:dyDescent="0.2">
      <c r="A5" s="30" t="s">
        <v>42</v>
      </c>
      <c r="B5" s="26"/>
      <c r="C5" s="27"/>
      <c r="D5" s="30" t="s">
        <v>42</v>
      </c>
      <c r="E5" s="28"/>
      <c r="F5" s="24"/>
      <c r="G5" s="24"/>
      <c r="H5" s="1"/>
    </row>
    <row r="6" spans="1:8" x14ac:dyDescent="0.2">
      <c r="A6" s="12"/>
      <c r="B6" s="13"/>
      <c r="C6" s="13"/>
      <c r="D6" s="14"/>
      <c r="E6" s="15"/>
      <c r="F6" s="18"/>
      <c r="G6" s="14"/>
      <c r="H6" s="1"/>
    </row>
    <row r="7" spans="1:8" ht="16.5" customHeight="1" x14ac:dyDescent="0.2">
      <c r="A7" s="12"/>
      <c r="B7" s="48" t="s">
        <v>38</v>
      </c>
      <c r="C7" s="48"/>
      <c r="D7" s="48"/>
      <c r="E7" s="48"/>
      <c r="F7" s="18"/>
      <c r="G7" s="14"/>
      <c r="H7" s="1"/>
    </row>
    <row r="8" spans="1:8" x14ac:dyDescent="0.2">
      <c r="A8" s="12"/>
      <c r="B8" s="49" t="s">
        <v>37</v>
      </c>
      <c r="C8" s="49"/>
      <c r="D8" s="49"/>
      <c r="E8" s="49"/>
      <c r="F8" s="18"/>
      <c r="G8" s="14"/>
      <c r="H8" s="1"/>
    </row>
    <row r="9" spans="1:8" x14ac:dyDescent="0.2">
      <c r="A9" s="12"/>
      <c r="B9" s="23"/>
      <c r="C9" s="23"/>
      <c r="D9" s="23"/>
      <c r="E9" s="23"/>
      <c r="F9" s="18"/>
      <c r="G9" s="14"/>
      <c r="H9" s="1"/>
    </row>
    <row r="10" spans="1:8" x14ac:dyDescent="0.2">
      <c r="A10" s="50" t="s">
        <v>54</v>
      </c>
      <c r="B10" s="50"/>
      <c r="C10" s="50"/>
      <c r="D10" s="50"/>
      <c r="E10" s="50"/>
      <c r="F10" s="5"/>
      <c r="G10" s="3"/>
    </row>
    <row r="11" spans="1:8" x14ac:dyDescent="0.2">
      <c r="A11" s="3"/>
      <c r="B11" s="3"/>
      <c r="C11" s="3"/>
      <c r="D11" s="3"/>
      <c r="E11" s="3"/>
      <c r="F11" s="5"/>
      <c r="G11" s="3"/>
    </row>
    <row r="12" spans="1:8" x14ac:dyDescent="0.2">
      <c r="A12" s="3"/>
      <c r="B12" s="13" t="s">
        <v>19</v>
      </c>
      <c r="C12" s="3"/>
      <c r="D12" s="3"/>
      <c r="E12" s="3"/>
      <c r="F12" s="5"/>
      <c r="G12" s="3"/>
    </row>
    <row r="13" spans="1:8" x14ac:dyDescent="0.2">
      <c r="A13" s="3"/>
      <c r="B13" s="3"/>
      <c r="C13" s="3"/>
      <c r="D13" s="3"/>
      <c r="E13" s="3"/>
      <c r="F13" s="5"/>
      <c r="G13" s="3"/>
    </row>
    <row r="14" spans="1:8" ht="25.5" x14ac:dyDescent="0.2">
      <c r="A14" s="4" t="s">
        <v>2</v>
      </c>
      <c r="B14" s="4" t="s">
        <v>1</v>
      </c>
      <c r="C14" s="4" t="s">
        <v>13</v>
      </c>
      <c r="D14" s="4" t="s">
        <v>14</v>
      </c>
      <c r="E14" s="4" t="s">
        <v>15</v>
      </c>
      <c r="F14" s="5"/>
      <c r="G14" s="3"/>
    </row>
    <row r="15" spans="1:8" s="8" customFormat="1" ht="25.5" x14ac:dyDescent="0.2">
      <c r="A15" s="7">
        <v>1</v>
      </c>
      <c r="B15" s="22" t="s">
        <v>29</v>
      </c>
      <c r="C15" s="10">
        <v>52573</v>
      </c>
      <c r="D15" s="11">
        <f t="shared" ref="D15:D17" si="0">C15*0.2</f>
        <v>10514.6</v>
      </c>
      <c r="E15" s="11">
        <f t="shared" ref="E15:E17" si="1">C15+D15</f>
        <v>63087.6</v>
      </c>
      <c r="F15" s="19"/>
      <c r="G15" s="19"/>
    </row>
    <row r="16" spans="1:8" s="8" customFormat="1" ht="25.5" x14ac:dyDescent="0.2">
      <c r="A16" s="7">
        <v>2</v>
      </c>
      <c r="B16" s="9" t="s">
        <v>53</v>
      </c>
      <c r="C16" s="10">
        <v>581062</v>
      </c>
      <c r="D16" s="11">
        <f t="shared" si="0"/>
        <v>116212.40000000001</v>
      </c>
      <c r="E16" s="11">
        <f t="shared" si="1"/>
        <v>697274.4</v>
      </c>
      <c r="F16" s="19"/>
      <c r="G16" s="19"/>
    </row>
    <row r="17" spans="1:7" s="8" customFormat="1" ht="25.5" x14ac:dyDescent="0.2">
      <c r="A17" s="7">
        <v>3</v>
      </c>
      <c r="B17" s="9" t="s">
        <v>34</v>
      </c>
      <c r="C17" s="10">
        <v>2098928</v>
      </c>
      <c r="D17" s="11">
        <f t="shared" si="0"/>
        <v>419785.60000000003</v>
      </c>
      <c r="E17" s="11">
        <f t="shared" si="1"/>
        <v>2518713.6</v>
      </c>
      <c r="F17" s="19"/>
      <c r="G17" s="19"/>
    </row>
    <row r="18" spans="1:7" s="8" customFormat="1" ht="25.5" x14ac:dyDescent="0.2">
      <c r="A18" s="7">
        <v>4</v>
      </c>
      <c r="B18" s="9" t="s">
        <v>30</v>
      </c>
      <c r="C18" s="10">
        <v>289086</v>
      </c>
      <c r="D18" s="11">
        <f t="shared" ref="D18:D25" si="2">C18*0.2</f>
        <v>57817.200000000004</v>
      </c>
      <c r="E18" s="11">
        <f t="shared" ref="E18:E25" si="3">C18+D18</f>
        <v>346903.2</v>
      </c>
      <c r="F18" s="19"/>
      <c r="G18" s="19"/>
    </row>
    <row r="19" spans="1:7" s="8" customFormat="1" ht="25.5" x14ac:dyDescent="0.2">
      <c r="A19" s="7">
        <v>5</v>
      </c>
      <c r="B19" s="9" t="s">
        <v>31</v>
      </c>
      <c r="C19" s="10">
        <v>279693</v>
      </c>
      <c r="D19" s="11">
        <f t="shared" si="2"/>
        <v>55938.600000000006</v>
      </c>
      <c r="E19" s="11">
        <f t="shared" si="3"/>
        <v>335631.6</v>
      </c>
      <c r="F19" s="19"/>
      <c r="G19" s="19"/>
    </row>
    <row r="20" spans="1:7" s="8" customFormat="1" ht="25.5" x14ac:dyDescent="0.2">
      <c r="A20" s="7">
        <v>6</v>
      </c>
      <c r="B20" s="9" t="s">
        <v>32</v>
      </c>
      <c r="C20" s="10">
        <v>420829</v>
      </c>
      <c r="D20" s="11">
        <f t="shared" si="2"/>
        <v>84165.8</v>
      </c>
      <c r="E20" s="11">
        <f t="shared" si="3"/>
        <v>504994.8</v>
      </c>
      <c r="F20" s="19"/>
      <c r="G20" s="19"/>
    </row>
    <row r="21" spans="1:7" s="8" customFormat="1" ht="25.5" x14ac:dyDescent="0.2">
      <c r="A21" s="7">
        <v>7</v>
      </c>
      <c r="B21" s="9" t="s">
        <v>33</v>
      </c>
      <c r="C21" s="10">
        <v>461791</v>
      </c>
      <c r="D21" s="11">
        <f t="shared" si="2"/>
        <v>92358.200000000012</v>
      </c>
      <c r="E21" s="11">
        <f t="shared" si="3"/>
        <v>554149.19999999995</v>
      </c>
      <c r="F21" s="19"/>
      <c r="G21" s="19"/>
    </row>
    <row r="22" spans="1:7" s="8" customFormat="1" ht="25.5" x14ac:dyDescent="0.2">
      <c r="A22" s="7">
        <v>8</v>
      </c>
      <c r="B22" s="9" t="s">
        <v>27</v>
      </c>
      <c r="C22" s="10">
        <v>1462165</v>
      </c>
      <c r="D22" s="11">
        <f t="shared" si="2"/>
        <v>292433</v>
      </c>
      <c r="E22" s="11">
        <f t="shared" si="3"/>
        <v>1754598</v>
      </c>
      <c r="F22" s="19"/>
      <c r="G22" s="19"/>
    </row>
    <row r="23" spans="1:7" s="8" customFormat="1" ht="25.5" x14ac:dyDescent="0.2">
      <c r="A23" s="7">
        <v>9</v>
      </c>
      <c r="B23" s="9" t="s">
        <v>28</v>
      </c>
      <c r="C23" s="10">
        <v>137069</v>
      </c>
      <c r="D23" s="11">
        <f t="shared" si="2"/>
        <v>27413.800000000003</v>
      </c>
      <c r="E23" s="11">
        <f t="shared" si="3"/>
        <v>164482.79999999999</v>
      </c>
      <c r="F23" s="19"/>
      <c r="G23" s="19"/>
    </row>
    <row r="24" spans="1:7" s="8" customFormat="1" ht="38.25" x14ac:dyDescent="0.2">
      <c r="A24" s="7">
        <v>10</v>
      </c>
      <c r="B24" s="21" t="s">
        <v>36</v>
      </c>
      <c r="C24" s="10">
        <v>430524</v>
      </c>
      <c r="D24" s="11">
        <f t="shared" si="2"/>
        <v>86104.8</v>
      </c>
      <c r="E24" s="11">
        <f t="shared" si="3"/>
        <v>516628.8</v>
      </c>
      <c r="F24" s="19"/>
      <c r="G24" s="19"/>
    </row>
    <row r="25" spans="1:7" s="8" customFormat="1" ht="23.25" customHeight="1" x14ac:dyDescent="0.2">
      <c r="A25" s="7">
        <v>11</v>
      </c>
      <c r="B25" s="21" t="s">
        <v>52</v>
      </c>
      <c r="C25" s="10">
        <v>3310708</v>
      </c>
      <c r="D25" s="11">
        <f t="shared" si="2"/>
        <v>662141.60000000009</v>
      </c>
      <c r="E25" s="11">
        <f t="shared" si="3"/>
        <v>3972849.6</v>
      </c>
      <c r="F25" s="19"/>
      <c r="G25" s="19"/>
    </row>
    <row r="26" spans="1:7" s="8" customFormat="1" x14ac:dyDescent="0.2">
      <c r="A26" s="47" t="s">
        <v>3</v>
      </c>
      <c r="B26" s="47"/>
      <c r="C26" s="32">
        <f>SUM(C15:C25)</f>
        <v>9524428</v>
      </c>
      <c r="D26" s="32">
        <f t="shared" ref="D26:E26" si="4">SUM(D15:D25)</f>
        <v>1904885.6000000003</v>
      </c>
      <c r="E26" s="32">
        <f t="shared" si="4"/>
        <v>11429313.6</v>
      </c>
      <c r="F26" s="19"/>
      <c r="G26" s="19"/>
    </row>
    <row r="27" spans="1:7" s="8" customFormat="1" x14ac:dyDescent="0.2">
      <c r="A27" s="20"/>
      <c r="B27" s="20"/>
      <c r="C27" s="20"/>
      <c r="D27" s="20"/>
      <c r="E27" s="19"/>
      <c r="F27" s="19"/>
      <c r="G27" s="20"/>
    </row>
    <row r="28" spans="1:7" s="8" customFormat="1" x14ac:dyDescent="0.2">
      <c r="A28" s="20"/>
      <c r="B28" s="20"/>
      <c r="C28" s="20"/>
      <c r="D28" s="20"/>
      <c r="E28" s="19"/>
      <c r="F28" s="19"/>
      <c r="G28" s="20"/>
    </row>
    <row r="29" spans="1:7" s="8" customFormat="1" x14ac:dyDescent="0.2">
      <c r="A29" s="20"/>
      <c r="B29" s="20"/>
      <c r="C29" s="20"/>
      <c r="D29" s="20"/>
      <c r="E29" s="20"/>
      <c r="F29" s="19"/>
      <c r="G29" s="20"/>
    </row>
    <row r="30" spans="1:7" s="8" customFormat="1" x14ac:dyDescent="0.2">
      <c r="F30" s="19"/>
    </row>
    <row r="31" spans="1:7" s="8" customFormat="1" x14ac:dyDescent="0.2">
      <c r="E31" s="33"/>
      <c r="F31" s="19"/>
    </row>
    <row r="32" spans="1:7" x14ac:dyDescent="0.2">
      <c r="E32" s="6"/>
      <c r="F32" s="19"/>
    </row>
    <row r="33" spans="5:5" x14ac:dyDescent="0.2">
      <c r="E33" s="6"/>
    </row>
  </sheetData>
  <mergeCells count="4">
    <mergeCell ref="B7:E7"/>
    <mergeCell ref="A10:E10"/>
    <mergeCell ref="A26:B26"/>
    <mergeCell ref="B8:E8"/>
  </mergeCells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доп. №7 (4)</vt:lpstr>
      <vt:lpstr>доп. №7 (3)</vt:lpstr>
      <vt:lpstr>доп. №7 (2)</vt:lpstr>
      <vt:lpstr>доп. №7</vt:lpstr>
      <vt:lpstr>'доп. №7 (3)'!Область_печати</vt:lpstr>
      <vt:lpstr>'доп. №7 (4)'!Область_печати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Регина Колчина</cp:lastModifiedBy>
  <cp:lastPrinted>2020-10-22T06:43:02Z</cp:lastPrinted>
  <dcterms:created xsi:type="dcterms:W3CDTF">2002-03-25T05:35:56Z</dcterms:created>
  <dcterms:modified xsi:type="dcterms:W3CDTF">2020-10-23T05:34:13Z</dcterms:modified>
</cp:coreProperties>
</file>