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Admin\Documents\Питомник\Продажи\2026\10.02.26\"/>
    </mc:Choice>
  </mc:AlternateContent>
  <xr:revisionPtr revIDLastSave="0" documentId="13_ncr:1_{1AD6B838-7123-4F22-A463-BD353010F8DB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Прайс" sheetId="3" r:id="rId1"/>
    <sheet name="Бланк заказа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4" i="1" l="1"/>
  <c r="D42" i="1" l="1"/>
  <c r="F42" i="1" s="1"/>
  <c r="D26" i="1"/>
  <c r="F26" i="1" s="1"/>
  <c r="D24" i="1"/>
  <c r="F24" i="1" s="1"/>
  <c r="D22" i="1"/>
  <c r="F22" i="1" s="1"/>
  <c r="D21" i="1"/>
  <c r="F21" i="1" s="1"/>
  <c r="D35" i="1"/>
  <c r="F35" i="1" s="1"/>
  <c r="D29" i="1"/>
  <c r="F29" i="1" s="1"/>
  <c r="D41" i="1"/>
  <c r="F41" i="1" s="1"/>
  <c r="D25" i="1"/>
  <c r="F25" i="1" s="1"/>
  <c r="D40" i="1"/>
  <c r="F40" i="1" s="1"/>
  <c r="D38" i="1"/>
  <c r="F38" i="1" s="1"/>
  <c r="D36" i="1"/>
  <c r="F36" i="1" s="1"/>
  <c r="D19" i="1"/>
  <c r="F19" i="1" s="1"/>
  <c r="D33" i="1"/>
  <c r="F33" i="1" s="1"/>
  <c r="D32" i="1"/>
  <c r="F32" i="1" s="1"/>
  <c r="D30" i="1"/>
  <c r="F30" i="1" s="1"/>
  <c r="D39" i="1"/>
  <c r="F39" i="1" s="1"/>
  <c r="D23" i="1"/>
  <c r="F23" i="1" s="1"/>
  <c r="D37" i="1"/>
  <c r="F37" i="1" s="1"/>
  <c r="D20" i="1"/>
  <c r="F20" i="1" s="1"/>
  <c r="D18" i="1"/>
  <c r="F18" i="1" s="1"/>
  <c r="D17" i="1"/>
  <c r="F17" i="1" s="1"/>
  <c r="D31" i="1"/>
  <c r="F31" i="1" s="1"/>
  <c r="D28" i="1"/>
  <c r="F28" i="1" s="1"/>
  <c r="D27" i="1"/>
  <c r="F27" i="1" s="1"/>
  <c r="D34" i="1"/>
  <c r="F34" i="1" s="1"/>
  <c r="E43" i="1"/>
  <c r="F43" i="1" s="1"/>
  <c r="D16" i="1"/>
  <c r="F16" i="1" s="1"/>
  <c r="F44" i="1" l="1"/>
  <c r="F46" i="1" s="1"/>
</calcChain>
</file>

<file path=xl/sharedStrings.xml><?xml version="1.0" encoding="utf-8"?>
<sst xmlns="http://schemas.openxmlformats.org/spreadsheetml/2006/main" count="112" uniqueCount="82">
  <si>
    <t>ООО "Элемента Грин"</t>
  </si>
  <si>
    <t>Калужская область, Дзержинский район, Угорское поселение, 
Питомник Элемента Грин (вблизи д.Дорохи)</t>
  </si>
  <si>
    <t>Алёна Славская</t>
  </si>
  <si>
    <t>89208954545</t>
  </si>
  <si>
    <t>slavskaya@elementa.green</t>
  </si>
  <si>
    <t>№</t>
  </si>
  <si>
    <t>Наименование</t>
  </si>
  <si>
    <t>Цена за единицу, руб.</t>
  </si>
  <si>
    <t>Стоимость, руб.</t>
  </si>
  <si>
    <t>Thuja occidentalis Brabant</t>
  </si>
  <si>
    <t>Thuja occidentalis Woodwardii</t>
  </si>
  <si>
    <t>Juniperus scopulorum Blue Arrow</t>
  </si>
  <si>
    <t>Juniperus sabina</t>
  </si>
  <si>
    <t>Черенок</t>
  </si>
  <si>
    <t>Thuja occidentalis Smaragd</t>
  </si>
  <si>
    <t>Thuja occidentalis Columna</t>
  </si>
  <si>
    <t>Thuja occidentalis Little Giant</t>
  </si>
  <si>
    <t>Thuja occidentalis Tiny Tim</t>
  </si>
  <si>
    <t>Thuja occidentalis Golden Globe</t>
  </si>
  <si>
    <t>Thuja occidentalis Globosa Aurea</t>
  </si>
  <si>
    <t>Thuja occidentalis Mr Bowling Ball</t>
  </si>
  <si>
    <t>Thuja occidentalis Golden Brabant</t>
  </si>
  <si>
    <t>Thuja occidentalis Pyramidalis Compacta</t>
  </si>
  <si>
    <t>Juniperus sabina Arcadia</t>
  </si>
  <si>
    <t>Juniperus sabina Blaue Donau</t>
  </si>
  <si>
    <t>Упаковка (коробка - 5-ти слойный картон), шт.</t>
  </si>
  <si>
    <t>Итого</t>
  </si>
  <si>
    <t>Итого по заказу</t>
  </si>
  <si>
    <t>Иформация о заказчике</t>
  </si>
  <si>
    <t>Наименование организации</t>
  </si>
  <si>
    <t>Контактный телефон</t>
  </si>
  <si>
    <t>Электронная почта</t>
  </si>
  <si>
    <t>Адрес доставки</t>
  </si>
  <si>
    <t>Комментарий</t>
  </si>
  <si>
    <t>1</t>
  </si>
  <si>
    <t>2</t>
  </si>
  <si>
    <t>3</t>
  </si>
  <si>
    <t>Juniperus sabina Mas</t>
  </si>
  <si>
    <t>Juniperus horizontalis Jade River</t>
  </si>
  <si>
    <t>Juniperus horizontalis Prince of Wales</t>
  </si>
  <si>
    <t>Juniperus horizontalis Prostrata</t>
  </si>
  <si>
    <t>Thuja occidentalis Globosa</t>
  </si>
  <si>
    <t>Кол-во черенков (кратно 96), шт.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</si>
  <si>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</si>
  <si>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</si>
  <si>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</si>
  <si>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</si>
  <si>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</si>
  <si>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</si>
  <si>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</si>
  <si>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</si>
  <si>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</si>
  <si>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</si>
  <si>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</si>
  <si>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</si>
  <si>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</si>
  <si>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</si>
  <si>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</si>
  <si>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</si>
  <si>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</si>
  <si>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</si>
  <si>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</si>
  <si>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</si>
  <si>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</si>
  <si>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</si>
  <si>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</si>
  <si>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</si>
  <si>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 xml:space="preserve">ФИО </t>
  </si>
  <si>
    <t>до 1056</t>
  </si>
  <si>
    <t>Thuja occidentalis Salland</t>
  </si>
  <si>
    <t>Juniperus horizontalis Limeglow</t>
  </si>
  <si>
    <t>Бланк заказа на весну 2026</t>
  </si>
  <si>
    <r>
      <rPr>
        <b/>
        <sz val="14"/>
        <color rgb="FF000000"/>
        <rFont val="Century Gothic"/>
        <family val="2"/>
        <charset val="204"/>
      </rPr>
      <t xml:space="preserve">Внимание! 
</t>
    </r>
    <r>
      <rPr>
        <sz val="14"/>
        <color indexed="8"/>
        <rFont val="Century Gothic"/>
        <family val="2"/>
        <charset val="204"/>
      </rPr>
      <t xml:space="preserve">
Общая стоимость заказа зависит от его объема. Цены указаны на листе "Прайс". Объем заказа - совокупный показатель.
Необходимо заполнить ячейки с серой заливкой. Далее произойдет автоматический расчёт. </t>
    </r>
  </si>
  <si>
    <t>готовность апрель-май (кассета Ель 96)</t>
  </si>
  <si>
    <t>Thuja occidentalis Frieslandia</t>
  </si>
  <si>
    <t>Thuja occidentalis Wareana Lutescens</t>
  </si>
  <si>
    <t>Taxus media Densiformis</t>
  </si>
  <si>
    <t>Thuja occidentalis Ellwangeriana Aurea</t>
  </si>
  <si>
    <t>Microbiota decussata (культивируемая)</t>
  </si>
  <si>
    <t>Объём заказа, шт.</t>
  </si>
  <si>
    <t>Прайс лист черенка на 2026</t>
  </si>
  <si>
    <r>
      <t>Для заказа необходимо перейти на следующий лист "</t>
    </r>
    <r>
      <rPr>
        <b/>
        <sz val="14"/>
        <color rgb="FF000000"/>
        <rFont val="Century Gothic"/>
        <family val="2"/>
        <charset val="204"/>
      </rPr>
      <t>Бланк заказа</t>
    </r>
    <r>
      <rPr>
        <sz val="14"/>
        <color indexed="64"/>
        <rFont val="Century Gothic"/>
        <family val="2"/>
        <charset val="204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</si>
</sst>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\.##0.00_-;\-* #\.##0.00_-;_-* &quot;-&quot;??_-;_-@_-"/>
    <numFmt numFmtId="165" formatCode="&quot; &quot;* #&quot; &quot;##0&quot; &quot;[$₽-419]&quot; &quot;;&quot;-&quot;* #&quot; &quot;##0&quot; &quot;[$₽-419]&quot; &quot;;&quot; &quot;* &quot;-&quot;??[$₽-419]"/>
    <numFmt numFmtId="166" formatCode="&quot; &quot;* #&quot; &quot;##0&quot; &quot;;&quot;-&quot;* #&quot; &quot;##0&quot; &quot;;&quot; &quot;* &quot;-&quot;??&quot; &quot;"/>
    <numFmt numFmtId="167" formatCode="#,##0\ &quot;₽&quot;"/>
  </numFmts>
  <fonts count="18">
    <font>
      <sz val="11"/>
      <color indexed="8"/>
      <name val="Calibri"/>
      <charset val="134"/>
    </font>
    <font>
      <b/>
      <sz val="10"/>
      <color indexed="8"/>
      <name val="Century Gothic"/>
      <family val="2"/>
      <charset val="204"/>
    </font>
    <font>
      <sz val="10"/>
      <color indexed="8"/>
      <name val="Century Gothic"/>
      <family val="2"/>
      <charset val="204"/>
    </font>
    <font>
      <sz val="10"/>
      <color indexed="17"/>
      <name val="Century Gothic"/>
      <family val="2"/>
      <charset val="204"/>
    </font>
    <font>
      <sz val="10"/>
      <color rgb="FF000000"/>
      <name val="Century Gothic"/>
      <family val="2"/>
      <charset val="204"/>
    </font>
    <font>
      <sz val="12"/>
      <color indexed="8"/>
      <name val="Century Gothic"/>
      <family val="2"/>
      <charset val="204"/>
    </font>
    <font>
      <b/>
      <sz val="12"/>
      <color indexed="8"/>
      <name val="Century Gothic"/>
      <family val="2"/>
      <charset val="204"/>
    </font>
    <font>
      <sz val="11"/>
      <color theme="1"/>
      <name val="Helvetica Neue"/>
      <charset val="134"/>
      <scheme val="minor"/>
    </font>
    <font>
      <u/>
      <sz val="11"/>
      <color theme="10"/>
      <name val="Calibri"/>
      <family val="2"/>
      <charset val="204"/>
    </font>
    <font>
      <b/>
      <sz val="14"/>
      <color indexed="8"/>
      <name val="Century Gothic"/>
      <family val="2"/>
      <charset val="204"/>
    </font>
    <font>
      <sz val="14"/>
      <color indexed="8"/>
      <name val="Century Gothic"/>
      <family val="2"/>
      <charset val="204"/>
    </font>
    <font>
      <u/>
      <sz val="14"/>
      <color theme="10"/>
      <name val="Century Gothic"/>
      <family val="2"/>
      <charset val="204"/>
    </font>
    <font>
      <b/>
      <sz val="14"/>
      <color indexed="9"/>
      <name val="Century Gothic"/>
      <family val="2"/>
      <charset val="204"/>
    </font>
    <font>
      <b/>
      <sz val="14"/>
      <color rgb="FF000000"/>
      <name val="Century Gothic"/>
      <family val="2"/>
      <charset val="204"/>
    </font>
    <font>
      <b/>
      <sz val="16"/>
      <color theme="0"/>
      <name val="Century Gothic"/>
      <family val="2"/>
      <charset val="204"/>
    </font>
    <font>
      <sz val="10"/>
      <name val="Century Gothic"/>
      <family val="2"/>
      <charset val="204"/>
    </font>
    <font>
      <b/>
      <sz val="16"/>
      <color indexed="64"/>
      <name val="Century Gothic"/>
      <family val="2"/>
      <charset val="204"/>
    </font>
    <font>
      <sz val="14"/>
      <color indexed="64"/>
      <name val="Century Gothic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Fill="0" applyBorder="0" applyProtection="0"/>
    <xf numFmtId="164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5" fillId="0" borderId="0" xfId="0" applyNumberFormat="1" applyFont="1"/>
    <xf numFmtId="0" fontId="5" fillId="0" borderId="0" xfId="0" applyNumberFormat="1" applyFont="1" applyAlignment="1">
      <alignment horizontal="center" vertical="center"/>
    </xf>
    <xf numFmtId="0" fontId="5" fillId="2" borderId="0" xfId="0" applyFont="1" applyFill="1" applyBorder="1"/>
    <xf numFmtId="0" fontId="5" fillId="0" borderId="0" xfId="0" applyNumberFormat="1" applyFont="1" applyBorder="1"/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0" fillId="0" borderId="0" xfId="0" applyNumberFormat="1" applyFont="1" applyBorder="1"/>
    <xf numFmtId="0" fontId="10" fillId="0" borderId="0" xfId="0" applyNumberFormat="1" applyFont="1"/>
    <xf numFmtId="0" fontId="10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top" wrapText="1"/>
    </xf>
    <xf numFmtId="49" fontId="10" fillId="2" borderId="0" xfId="0" applyNumberFormat="1" applyFont="1" applyFill="1" applyBorder="1" applyAlignment="1">
      <alignment vertical="center"/>
    </xf>
    <xf numFmtId="49" fontId="11" fillId="2" borderId="0" xfId="2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top" wrapText="1"/>
    </xf>
    <xf numFmtId="0" fontId="10" fillId="2" borderId="0" xfId="0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center" vertical="center" wrapText="1"/>
    </xf>
    <xf numFmtId="3" fontId="10" fillId="2" borderId="12" xfId="0" applyNumberFormat="1" applyFont="1" applyFill="1" applyBorder="1" applyAlignment="1">
      <alignment horizontal="center"/>
    </xf>
    <xf numFmtId="3" fontId="10" fillId="0" borderId="16" xfId="0" applyNumberFormat="1" applyFont="1" applyFill="1" applyBorder="1" applyAlignment="1">
      <alignment horizontal="center" vertical="center"/>
    </xf>
    <xf numFmtId="166" fontId="10" fillId="0" borderId="10" xfId="0" applyNumberFormat="1" applyFont="1" applyFill="1" applyBorder="1" applyAlignment="1">
      <alignment horizontal="center"/>
    </xf>
    <xf numFmtId="167" fontId="9" fillId="2" borderId="0" xfId="1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167" fontId="10" fillId="2" borderId="10" xfId="0" applyNumberFormat="1" applyFont="1" applyFill="1" applyBorder="1" applyAlignment="1">
      <alignment vertical="center"/>
    </xf>
    <xf numFmtId="165" fontId="10" fillId="2" borderId="7" xfId="0" applyNumberFormat="1" applyFont="1" applyFill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0" fontId="10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/>
    <xf numFmtId="49" fontId="2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vertical="center"/>
    </xf>
    <xf numFmtId="165" fontId="2" fillId="0" borderId="7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/>
    </xf>
    <xf numFmtId="49" fontId="3" fillId="0" borderId="7" xfId="0" applyNumberFormat="1" applyFont="1" applyFill="1" applyBorder="1"/>
    <xf numFmtId="0" fontId="2" fillId="0" borderId="7" xfId="0" applyNumberFormat="1" applyFont="1" applyFill="1" applyBorder="1"/>
    <xf numFmtId="0" fontId="2" fillId="0" borderId="0" xfId="0" applyNumberFormat="1" applyFont="1" applyFill="1" applyAlignment="1">
      <alignment vertical="center"/>
    </xf>
    <xf numFmtId="0" fontId="10" fillId="0" borderId="11" xfId="0" applyNumberFormat="1" applyFont="1" applyBorder="1" applyProtection="1">
      <protection locked="0"/>
    </xf>
    <xf numFmtId="49" fontId="10" fillId="0" borderId="7" xfId="0" applyNumberFormat="1" applyFont="1" applyFill="1" applyBorder="1" applyAlignment="1">
      <alignment vertical="center"/>
    </xf>
    <xf numFmtId="3" fontId="1" fillId="0" borderId="7" xfId="0" applyNumberFormat="1" applyFont="1" applyFill="1" applyBorder="1" applyAlignment="1">
      <alignment horizontal="center" vertical="center" wrapText="1"/>
    </xf>
    <xf numFmtId="3" fontId="10" fillId="0" borderId="9" xfId="0" applyNumberFormat="1" applyFont="1" applyBorder="1" applyAlignment="1" applyProtection="1">
      <alignment horizontal="center" vertical="center"/>
      <protection locked="0"/>
    </xf>
    <xf numFmtId="166" fontId="10" fillId="3" borderId="7" xfId="0" applyNumberFormat="1" applyFont="1" applyFill="1" applyBorder="1" applyAlignment="1" applyProtection="1">
      <alignment horizontal="center" vertical="center"/>
      <protection locked="0"/>
    </xf>
    <xf numFmtId="49" fontId="12" fillId="4" borderId="0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3" fontId="9" fillId="5" borderId="15" xfId="0" applyNumberFormat="1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center" wrapText="1"/>
    </xf>
    <xf numFmtId="166" fontId="10" fillId="5" borderId="5" xfId="0" applyNumberFormat="1" applyFont="1" applyFill="1" applyBorder="1" applyAlignment="1">
      <alignment vertical="center"/>
    </xf>
    <xf numFmtId="166" fontId="9" fillId="5" borderId="5" xfId="0" applyNumberFormat="1" applyFont="1" applyFill="1" applyBorder="1" applyAlignment="1">
      <alignment horizontal="center" vertical="center"/>
    </xf>
    <xf numFmtId="167" fontId="9" fillId="5" borderId="17" xfId="0" applyNumberFormat="1" applyFont="1" applyFill="1" applyBorder="1" applyAlignment="1">
      <alignment horizontal="center"/>
    </xf>
    <xf numFmtId="0" fontId="10" fillId="5" borderId="6" xfId="0" applyNumberFormat="1" applyFont="1" applyFill="1" applyBorder="1" applyProtection="1">
      <protection locked="0"/>
    </xf>
    <xf numFmtId="49" fontId="9" fillId="2" borderId="0" xfId="0" applyNumberFormat="1" applyFont="1" applyFill="1" applyBorder="1" applyAlignment="1">
      <alignment horizontal="right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9" fillId="4" borderId="0" xfId="0" applyNumberFormat="1" applyFont="1" applyFill="1" applyBorder="1" applyAlignment="1">
      <alignment horizontal="left" vertical="center" wrapText="1"/>
    </xf>
    <xf numFmtId="49" fontId="9" fillId="2" borderId="0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 wrapText="1"/>
    </xf>
    <xf numFmtId="49" fontId="14" fillId="4" borderId="13" xfId="0" applyNumberFormat="1" applyFont="1" applyFill="1" applyBorder="1" applyAlignment="1">
      <alignment horizontal="center" vertical="center" wrapText="1"/>
    </xf>
    <xf numFmtId="49" fontId="10" fillId="2" borderId="14" xfId="0" applyNumberFormat="1" applyFont="1" applyFill="1" applyBorder="1" applyAlignment="1">
      <alignment horizontal="left" vertical="center"/>
    </xf>
    <xf numFmtId="49" fontId="10" fillId="2" borderId="13" xfId="0" applyNumberFormat="1" applyFont="1" applyFill="1" applyBorder="1" applyAlignment="1" applyProtection="1">
      <alignment horizontal="left" vertical="center"/>
      <protection locked="0"/>
    </xf>
    <xf numFmtId="49" fontId="10" fillId="2" borderId="14" xfId="0" applyNumberFormat="1" applyFont="1" applyFill="1" applyBorder="1" applyAlignment="1" applyProtection="1">
      <alignment horizontal="left" vertical="center"/>
      <protection locked="0"/>
    </xf>
    <xf numFmtId="49" fontId="10" fillId="2" borderId="13" xfId="0" applyNumberFormat="1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vertical="center" wrapText="1"/>
    </xf>
    <xf numFmtId="0" fontId="9" fillId="5" borderId="5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/>
    </xf>
    <xf numFmtId="49" fontId="10" fillId="2" borderId="19" xfId="0" applyNumberFormat="1" applyFont="1" applyFill="1" applyBorder="1" applyAlignment="1">
      <alignment horizontal="center" vertical="top" wrapText="1"/>
    </xf>
    <xf numFmtId="49" fontId="10" fillId="2" borderId="20" xfId="0" applyNumberFormat="1" applyFont="1" applyFill="1" applyBorder="1" applyAlignment="1">
      <alignment horizontal="center" vertical="top" wrapText="1"/>
    </xf>
    <xf numFmtId="0" fontId="10" fillId="3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0" fontId="2" fillId="0" borderId="21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385623"/>
      <rgbColor rgb="000563C1"/>
      <rgbColor rgb="00D8D8D8"/>
      <rgbColor rgb="006AA343"/>
      <rgbColor rgb="00C5DEB5"/>
      <rgbColor rgb="00333333"/>
      <rgbColor rgb="001F1F1F"/>
      <rgbColor rgb="00BFBFBF"/>
      <rgbColor rgb="00C5DEB5"/>
      <rgbColor rgb="00A5A5A5"/>
      <rgbColor rgb="00BFEFAD"/>
      <rgbColor rgb="00FFFF00"/>
      <rgbColor rgb="00FFB3D9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99"/>
      <color rgb="FFFF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66675</xdr:rowOff>
    </xdr:from>
    <xdr:to>
      <xdr:col>1</xdr:col>
      <xdr:colOff>828674</xdr:colOff>
      <xdr:row>6</xdr:row>
      <xdr:rowOff>2202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821079E1-F3D0-460B-9288-821E2507F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38125"/>
          <a:ext cx="1095374" cy="792777"/>
        </a:xfrm>
        <a:prstGeom prst="rect">
          <a:avLst/>
        </a:prstGeom>
      </xdr:spPr>
    </xdr:pic>
    <xdr:clientData/>
  </xdr:twoCellAnchor>
  <xdr:twoCellAnchor editAs="oneCell">
    <xdr:from>
      <xdr:col>5</xdr:col>
      <xdr:colOff>438149</xdr:colOff>
      <xdr:row>1</xdr:row>
      <xdr:rowOff>66674</xdr:rowOff>
    </xdr:from>
    <xdr:to>
      <xdr:col>7</xdr:col>
      <xdr:colOff>399483</xdr:colOff>
      <xdr:row>6</xdr:row>
      <xdr:rowOff>57150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AF1B570E-34B6-4052-8377-0DDCEF4749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4962" t="29420" r="23881" b="22124"/>
        <a:stretch/>
      </xdr:blipFill>
      <xdr:spPr>
        <a:xfrm>
          <a:off x="5086349" y="238124"/>
          <a:ext cx="837634" cy="8477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lavskaya@elementa.gre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C8EA-CF1E-4CA0-90D5-1B2254784C28}">
  <dimension ref="A1:H40"/>
  <sheetViews>
    <sheetView tabSelected="1" zoomScaleNormal="100" workbookViewId="0">
      <selection activeCell="M19" sqref="M19"/>
    </sheetView>
  </sheetViews>
  <sheetFormatPr defaultRowHeight="15"/>
  <cols>
    <col min="1" max="1" width="5.5703125" style="32" customWidth="1"/>
    <col min="2" max="2" width="47.42578125" style="33" customWidth="1"/>
    <col min="3" max="3" width="8.85546875" style="40" bestFit="1" customWidth="1"/>
    <col min="4" max="4" width="7.28515625" style="40" bestFit="1" customWidth="1"/>
    <col min="5" max="5" width="6.28515625" style="40" bestFit="1" customWidth="1"/>
    <col min="6" max="8" width="6.5703125" style="40" bestFit="1" customWidth="1"/>
  </cols>
  <sheetData>
    <row r="1" spans="1:8" s="78" customFormat="1" ht="13.5">
      <c r="B1" s="79"/>
      <c r="C1" s="79"/>
      <c r="D1" s="79"/>
      <c r="E1" s="79"/>
      <c r="F1" s="79"/>
    </row>
    <row r="2" spans="1:8" s="78" customFormat="1" ht="13.5" customHeight="1">
      <c r="A2" s="80" t="s">
        <v>80</v>
      </c>
      <c r="B2" s="80"/>
      <c r="C2" s="80"/>
      <c r="D2" s="80"/>
      <c r="E2" s="80"/>
      <c r="F2" s="80"/>
      <c r="G2" s="80"/>
      <c r="H2" s="80"/>
    </row>
    <row r="3" spans="1:8" s="78" customFormat="1" ht="13.5" customHeight="1">
      <c r="A3" s="80"/>
      <c r="B3" s="80"/>
      <c r="C3" s="80"/>
      <c r="D3" s="80"/>
      <c r="E3" s="80"/>
      <c r="F3" s="80"/>
      <c r="G3" s="80"/>
      <c r="H3" s="80"/>
    </row>
    <row r="4" spans="1:8" s="78" customFormat="1" ht="13.5" customHeight="1">
      <c r="A4" s="80"/>
      <c r="B4" s="80"/>
      <c r="C4" s="80"/>
      <c r="D4" s="80"/>
      <c r="E4" s="80"/>
      <c r="F4" s="80"/>
      <c r="G4" s="80"/>
      <c r="H4" s="80"/>
    </row>
    <row r="5" spans="1:8" s="78" customFormat="1" ht="13.5" customHeight="1">
      <c r="A5" s="80"/>
      <c r="B5" s="80"/>
      <c r="C5" s="80"/>
      <c r="D5" s="80"/>
      <c r="E5" s="80"/>
      <c r="F5" s="80"/>
      <c r="G5" s="80"/>
      <c r="H5" s="80"/>
    </row>
    <row r="6" spans="1:8" s="78" customFormat="1" ht="13.5">
      <c r="A6" s="80"/>
      <c r="B6" s="80"/>
      <c r="C6" s="80"/>
      <c r="D6" s="80"/>
      <c r="E6" s="80"/>
      <c r="F6" s="80"/>
      <c r="G6" s="80"/>
      <c r="H6" s="80"/>
    </row>
    <row r="9" spans="1:8">
      <c r="A9" s="69" t="s">
        <v>5</v>
      </c>
      <c r="B9" s="69" t="s">
        <v>6</v>
      </c>
      <c r="C9" s="81" t="s">
        <v>79</v>
      </c>
      <c r="D9" s="82"/>
      <c r="E9" s="82"/>
      <c r="F9" s="82"/>
      <c r="G9" s="82"/>
      <c r="H9" s="83"/>
    </row>
    <row r="10" spans="1:8">
      <c r="A10" s="70"/>
      <c r="B10" s="70"/>
      <c r="C10" s="56" t="s">
        <v>68</v>
      </c>
      <c r="D10" s="43">
        <v>1056</v>
      </c>
      <c r="E10" s="43">
        <v>5088</v>
      </c>
      <c r="F10" s="43">
        <v>10080</v>
      </c>
      <c r="G10" s="43">
        <v>20064</v>
      </c>
      <c r="H10" s="43">
        <v>50016</v>
      </c>
    </row>
    <row r="11" spans="1:8">
      <c r="A11" s="34" t="s">
        <v>34</v>
      </c>
      <c r="B11" s="35" t="s">
        <v>9</v>
      </c>
      <c r="C11" s="36">
        <v>100</v>
      </c>
      <c r="D11" s="36">
        <v>79</v>
      </c>
      <c r="E11" s="36">
        <v>69</v>
      </c>
      <c r="F11" s="36">
        <v>59</v>
      </c>
      <c r="G11" s="36">
        <v>49</v>
      </c>
      <c r="H11" s="36">
        <v>40</v>
      </c>
    </row>
    <row r="12" spans="1:8">
      <c r="A12" s="34" t="s">
        <v>35</v>
      </c>
      <c r="B12" s="35" t="s">
        <v>15</v>
      </c>
      <c r="C12" s="36">
        <v>100</v>
      </c>
      <c r="D12" s="36">
        <v>79</v>
      </c>
      <c r="E12" s="36">
        <v>69</v>
      </c>
      <c r="F12" s="36">
        <v>59</v>
      </c>
      <c r="G12" s="36">
        <v>49</v>
      </c>
      <c r="H12" s="36">
        <v>40</v>
      </c>
    </row>
    <row r="13" spans="1:8">
      <c r="A13" s="34" t="s">
        <v>36</v>
      </c>
      <c r="B13" s="35" t="s">
        <v>77</v>
      </c>
      <c r="C13" s="36">
        <v>120</v>
      </c>
      <c r="D13" s="36">
        <v>89</v>
      </c>
      <c r="E13" s="36">
        <v>79</v>
      </c>
      <c r="F13" s="36">
        <v>69</v>
      </c>
      <c r="G13" s="36">
        <v>59</v>
      </c>
      <c r="H13" s="36">
        <v>49</v>
      </c>
    </row>
    <row r="14" spans="1:8">
      <c r="A14" s="34" t="s">
        <v>43</v>
      </c>
      <c r="B14" s="35" t="s">
        <v>74</v>
      </c>
      <c r="C14" s="36">
        <v>120</v>
      </c>
      <c r="D14" s="36">
        <v>89</v>
      </c>
      <c r="E14" s="36">
        <v>79</v>
      </c>
      <c r="F14" s="36">
        <v>69</v>
      </c>
      <c r="G14" s="36">
        <v>59</v>
      </c>
      <c r="H14" s="36">
        <v>49</v>
      </c>
    </row>
    <row r="15" spans="1:8">
      <c r="A15" s="34" t="s">
        <v>44</v>
      </c>
      <c r="B15" s="37" t="s">
        <v>41</v>
      </c>
      <c r="C15" s="36">
        <v>100</v>
      </c>
      <c r="D15" s="36">
        <v>79</v>
      </c>
      <c r="E15" s="36">
        <v>69</v>
      </c>
      <c r="F15" s="36">
        <v>59</v>
      </c>
      <c r="G15" s="36">
        <v>49</v>
      </c>
      <c r="H15" s="36">
        <v>40</v>
      </c>
    </row>
    <row r="16" spans="1:8">
      <c r="A16" s="34" t="s">
        <v>45</v>
      </c>
      <c r="B16" s="38" t="s">
        <v>19</v>
      </c>
      <c r="C16" s="36">
        <v>120</v>
      </c>
      <c r="D16" s="36">
        <v>89</v>
      </c>
      <c r="E16" s="36">
        <v>79</v>
      </c>
      <c r="F16" s="36">
        <v>69</v>
      </c>
      <c r="G16" s="36">
        <v>59</v>
      </c>
      <c r="H16" s="36">
        <v>49</v>
      </c>
    </row>
    <row r="17" spans="1:8">
      <c r="A17" s="34" t="s">
        <v>46</v>
      </c>
      <c r="B17" s="35" t="s">
        <v>21</v>
      </c>
      <c r="C17" s="36">
        <v>120</v>
      </c>
      <c r="D17" s="36">
        <v>89</v>
      </c>
      <c r="E17" s="36">
        <v>79</v>
      </c>
      <c r="F17" s="36">
        <v>69</v>
      </c>
      <c r="G17" s="36">
        <v>59</v>
      </c>
      <c r="H17" s="36">
        <v>49</v>
      </c>
    </row>
    <row r="18" spans="1:8">
      <c r="A18" s="34" t="s">
        <v>47</v>
      </c>
      <c r="B18" s="35" t="s">
        <v>18</v>
      </c>
      <c r="C18" s="36">
        <v>120</v>
      </c>
      <c r="D18" s="36">
        <v>89</v>
      </c>
      <c r="E18" s="36">
        <v>79</v>
      </c>
      <c r="F18" s="36">
        <v>69</v>
      </c>
      <c r="G18" s="36">
        <v>59</v>
      </c>
      <c r="H18" s="36">
        <v>49</v>
      </c>
    </row>
    <row r="19" spans="1:8">
      <c r="A19" s="34" t="s">
        <v>48</v>
      </c>
      <c r="B19" s="35" t="s">
        <v>16</v>
      </c>
      <c r="C19" s="36">
        <v>120</v>
      </c>
      <c r="D19" s="36">
        <v>89</v>
      </c>
      <c r="E19" s="36">
        <v>79</v>
      </c>
      <c r="F19" s="36">
        <v>69</v>
      </c>
      <c r="G19" s="36">
        <v>59</v>
      </c>
      <c r="H19" s="36">
        <v>49</v>
      </c>
    </row>
    <row r="20" spans="1:8">
      <c r="A20" s="34" t="s">
        <v>49</v>
      </c>
      <c r="B20" s="37" t="s">
        <v>20</v>
      </c>
      <c r="C20" s="36">
        <v>120</v>
      </c>
      <c r="D20" s="36">
        <v>89</v>
      </c>
      <c r="E20" s="36">
        <v>79</v>
      </c>
      <c r="F20" s="36">
        <v>69</v>
      </c>
      <c r="G20" s="36">
        <v>59</v>
      </c>
      <c r="H20" s="36">
        <v>49</v>
      </c>
    </row>
    <row r="21" spans="1:8">
      <c r="A21" s="34" t="s">
        <v>50</v>
      </c>
      <c r="B21" s="38" t="s">
        <v>22</v>
      </c>
      <c r="C21" s="36">
        <v>120</v>
      </c>
      <c r="D21" s="36">
        <v>89</v>
      </c>
      <c r="E21" s="36">
        <v>79</v>
      </c>
      <c r="F21" s="36">
        <v>69</v>
      </c>
      <c r="G21" s="36">
        <v>59</v>
      </c>
      <c r="H21" s="36">
        <v>49</v>
      </c>
    </row>
    <row r="22" spans="1:8">
      <c r="A22" s="34" t="s">
        <v>51</v>
      </c>
      <c r="B22" s="37" t="s">
        <v>69</v>
      </c>
      <c r="C22" s="36">
        <v>120</v>
      </c>
      <c r="D22" s="36">
        <v>89</v>
      </c>
      <c r="E22" s="36">
        <v>79</v>
      </c>
      <c r="F22" s="36">
        <v>69</v>
      </c>
      <c r="G22" s="36">
        <v>59</v>
      </c>
      <c r="H22" s="36">
        <v>49</v>
      </c>
    </row>
    <row r="23" spans="1:8">
      <c r="A23" s="34" t="s">
        <v>52</v>
      </c>
      <c r="B23" s="35" t="s">
        <v>14</v>
      </c>
      <c r="C23" s="36">
        <v>100</v>
      </c>
      <c r="D23" s="36">
        <v>79</v>
      </c>
      <c r="E23" s="36">
        <v>69</v>
      </c>
      <c r="F23" s="36">
        <v>59</v>
      </c>
      <c r="G23" s="36">
        <v>49</v>
      </c>
      <c r="H23" s="36">
        <v>40</v>
      </c>
    </row>
    <row r="24" spans="1:8">
      <c r="A24" s="34" t="s">
        <v>53</v>
      </c>
      <c r="B24" s="35" t="s">
        <v>17</v>
      </c>
      <c r="C24" s="36">
        <v>120</v>
      </c>
      <c r="D24" s="36">
        <v>89</v>
      </c>
      <c r="E24" s="36">
        <v>79</v>
      </c>
      <c r="F24" s="36">
        <v>69</v>
      </c>
      <c r="G24" s="36">
        <v>59</v>
      </c>
      <c r="H24" s="36">
        <v>49</v>
      </c>
    </row>
    <row r="25" spans="1:8">
      <c r="A25" s="34" t="s">
        <v>54</v>
      </c>
      <c r="B25" s="38" t="s">
        <v>75</v>
      </c>
      <c r="C25" s="36">
        <v>120</v>
      </c>
      <c r="D25" s="36">
        <v>89</v>
      </c>
      <c r="E25" s="36">
        <v>79</v>
      </c>
      <c r="F25" s="36">
        <v>69</v>
      </c>
      <c r="G25" s="36">
        <v>59</v>
      </c>
      <c r="H25" s="36">
        <v>49</v>
      </c>
    </row>
    <row r="26" spans="1:8">
      <c r="A26" s="34" t="s">
        <v>55</v>
      </c>
      <c r="B26" s="35" t="s">
        <v>10</v>
      </c>
      <c r="C26" s="36">
        <v>120</v>
      </c>
      <c r="D26" s="36">
        <v>89</v>
      </c>
      <c r="E26" s="36">
        <v>79</v>
      </c>
      <c r="F26" s="36">
        <v>69</v>
      </c>
      <c r="G26" s="36">
        <v>59</v>
      </c>
      <c r="H26" s="36">
        <v>49</v>
      </c>
    </row>
    <row r="27" spans="1:8">
      <c r="A27" s="34" t="s">
        <v>56</v>
      </c>
      <c r="B27" s="35" t="s">
        <v>11</v>
      </c>
      <c r="C27" s="36">
        <v>120</v>
      </c>
      <c r="D27" s="36">
        <v>99</v>
      </c>
      <c r="E27" s="36">
        <v>89</v>
      </c>
      <c r="F27" s="36">
        <v>79</v>
      </c>
      <c r="G27" s="36">
        <v>70</v>
      </c>
      <c r="H27" s="36">
        <v>65</v>
      </c>
    </row>
    <row r="28" spans="1:8">
      <c r="A28" s="34" t="s">
        <v>57</v>
      </c>
      <c r="B28" s="35" t="s">
        <v>12</v>
      </c>
      <c r="C28" s="36">
        <v>100</v>
      </c>
      <c r="D28" s="36">
        <v>79</v>
      </c>
      <c r="E28" s="36">
        <v>69</v>
      </c>
      <c r="F28" s="36">
        <v>59</v>
      </c>
      <c r="G28" s="36">
        <v>49</v>
      </c>
      <c r="H28" s="36">
        <v>40</v>
      </c>
    </row>
    <row r="29" spans="1:8">
      <c r="A29" s="34" t="s">
        <v>58</v>
      </c>
      <c r="B29" s="35" t="s">
        <v>23</v>
      </c>
      <c r="C29" s="36">
        <v>120</v>
      </c>
      <c r="D29" s="36">
        <v>99</v>
      </c>
      <c r="E29" s="36">
        <v>89</v>
      </c>
      <c r="F29" s="36">
        <v>79</v>
      </c>
      <c r="G29" s="36">
        <v>70</v>
      </c>
      <c r="H29" s="36">
        <v>65</v>
      </c>
    </row>
    <row r="30" spans="1:8">
      <c r="A30" s="34" t="s">
        <v>59</v>
      </c>
      <c r="B30" s="37" t="s">
        <v>24</v>
      </c>
      <c r="C30" s="36">
        <v>120</v>
      </c>
      <c r="D30" s="36">
        <v>99</v>
      </c>
      <c r="E30" s="36">
        <v>89</v>
      </c>
      <c r="F30" s="36">
        <v>79</v>
      </c>
      <c r="G30" s="36">
        <v>70</v>
      </c>
      <c r="H30" s="36">
        <v>65</v>
      </c>
    </row>
    <row r="31" spans="1:8">
      <c r="A31" s="34" t="s">
        <v>60</v>
      </c>
      <c r="B31" s="35" t="s">
        <v>37</v>
      </c>
      <c r="C31" s="36">
        <v>120</v>
      </c>
      <c r="D31" s="36">
        <v>89</v>
      </c>
      <c r="E31" s="36">
        <v>79</v>
      </c>
      <c r="F31" s="36">
        <v>69</v>
      </c>
      <c r="G31" s="36">
        <v>59</v>
      </c>
      <c r="H31" s="36">
        <v>49</v>
      </c>
    </row>
    <row r="32" spans="1:8">
      <c r="A32" s="34" t="s">
        <v>61</v>
      </c>
      <c r="B32" s="35" t="s">
        <v>38</v>
      </c>
      <c r="C32" s="36">
        <v>120</v>
      </c>
      <c r="D32" s="36">
        <v>99</v>
      </c>
      <c r="E32" s="36">
        <v>89</v>
      </c>
      <c r="F32" s="36">
        <v>79</v>
      </c>
      <c r="G32" s="36">
        <v>70</v>
      </c>
      <c r="H32" s="36">
        <v>65</v>
      </c>
    </row>
    <row r="33" spans="1:8">
      <c r="A33" s="34" t="s">
        <v>62</v>
      </c>
      <c r="B33" s="37" t="s">
        <v>70</v>
      </c>
      <c r="C33" s="36">
        <v>120</v>
      </c>
      <c r="D33" s="36">
        <v>99</v>
      </c>
      <c r="E33" s="36">
        <v>89</v>
      </c>
      <c r="F33" s="36">
        <v>79</v>
      </c>
      <c r="G33" s="36">
        <v>70</v>
      </c>
      <c r="H33" s="36">
        <v>65</v>
      </c>
    </row>
    <row r="34" spans="1:8">
      <c r="A34" s="34" t="s">
        <v>63</v>
      </c>
      <c r="B34" s="37" t="s">
        <v>39</v>
      </c>
      <c r="C34" s="36">
        <v>120</v>
      </c>
      <c r="D34" s="36">
        <v>99</v>
      </c>
      <c r="E34" s="36">
        <v>89</v>
      </c>
      <c r="F34" s="36">
        <v>79</v>
      </c>
      <c r="G34" s="36">
        <v>70</v>
      </c>
      <c r="H34" s="36">
        <v>65</v>
      </c>
    </row>
    <row r="35" spans="1:8">
      <c r="A35" s="34" t="s">
        <v>64</v>
      </c>
      <c r="B35" s="37" t="s">
        <v>40</v>
      </c>
      <c r="C35" s="36">
        <v>120</v>
      </c>
      <c r="D35" s="36">
        <v>99</v>
      </c>
      <c r="E35" s="36">
        <v>89</v>
      </c>
      <c r="F35" s="36">
        <v>79</v>
      </c>
      <c r="G35" s="36">
        <v>70</v>
      </c>
      <c r="H35" s="36">
        <v>65</v>
      </c>
    </row>
    <row r="36" spans="1:8">
      <c r="A36" s="34" t="s">
        <v>65</v>
      </c>
      <c r="B36" s="37" t="s">
        <v>78</v>
      </c>
      <c r="C36" s="36">
        <v>120</v>
      </c>
      <c r="D36" s="36">
        <v>89</v>
      </c>
      <c r="E36" s="36">
        <v>79</v>
      </c>
      <c r="F36" s="36">
        <v>69</v>
      </c>
      <c r="G36" s="36">
        <v>59</v>
      </c>
      <c r="H36" s="36">
        <v>49</v>
      </c>
    </row>
    <row r="37" spans="1:8">
      <c r="A37" s="34" t="s">
        <v>66</v>
      </c>
      <c r="B37" s="39" t="s">
        <v>76</v>
      </c>
      <c r="C37" s="36">
        <v>120</v>
      </c>
      <c r="D37" s="36">
        <v>99</v>
      </c>
      <c r="E37" s="36">
        <v>89</v>
      </c>
      <c r="F37" s="36">
        <v>79</v>
      </c>
      <c r="G37" s="36">
        <v>70</v>
      </c>
      <c r="H37" s="36">
        <v>65</v>
      </c>
    </row>
    <row r="40" spans="1:8" ht="18">
      <c r="A40" s="84" t="s">
        <v>81</v>
      </c>
      <c r="B40" s="84"/>
      <c r="C40" s="84"/>
      <c r="D40" s="84"/>
      <c r="E40" s="84"/>
      <c r="F40" s="84"/>
      <c r="G40" s="84"/>
      <c r="H40" s="84"/>
    </row>
  </sheetData>
  <sheetProtection algorithmName="SHA-512" hashValue="hAE/cZZtP3WpFgp9qMvHL+j7e/Z7EcV3UJX5LjzgZ8m6V3qbe/aQbVz1DgVym+8UbNFB0V8hp0UZVLKSft05Zg==" saltValue="vfOhDeZDNGerBurSg3eGog==" spinCount="100000" sheet="1" objects="1" scenarios="1"/>
  <mergeCells count="5">
    <mergeCell ref="A2:H6"/>
    <mergeCell ref="C9:H9"/>
    <mergeCell ref="B9:B10"/>
    <mergeCell ref="A9:A10"/>
    <mergeCell ref="A40:H40"/>
  </mergeCells>
  <conditionalFormatting sqref="A9">
    <cfRule type="duplicateValues" dxfId="2" priority="1"/>
  </conditionalFormatting>
  <conditionalFormatting sqref="B18">
    <cfRule type="duplicateValues" dxfId="1" priority="2"/>
  </conditionalFormatting>
  <conditionalFormatting sqref="B43:B1048576 B9 B19:B35 B11:B17">
    <cfRule type="duplicateValues" dxfId="0" priority="3"/>
  </conditionalFormatting>
  <pageMargins left="0.7" right="0.7" top="0.75" bottom="0.75" header="0.3" footer="0.3"/>
  <pageSetup paperSize="9" scale="91" orientation="portrait" verticalDpi="0" r:id="rId1"/>
  <ignoredErrors>
    <ignoredError sqref="A11:A3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I62"/>
  <sheetViews>
    <sheetView showGridLines="0" zoomScale="60" zoomScaleNormal="60" workbookViewId="0">
      <selection activeCell="M18" sqref="M18"/>
    </sheetView>
  </sheetViews>
  <sheetFormatPr defaultColWidth="9.140625" defaultRowHeight="15.75" customHeight="1"/>
  <cols>
    <col min="1" max="1" width="5" style="1" customWidth="1"/>
    <col min="2" max="2" width="13.42578125" style="2" customWidth="1"/>
    <col min="3" max="3" width="75.85546875" style="1" customWidth="1"/>
    <col min="4" max="4" width="20.7109375" style="1" customWidth="1"/>
    <col min="5" max="5" width="18.5703125" style="1" customWidth="1"/>
    <col min="6" max="6" width="19.7109375" style="31" customWidth="1"/>
    <col min="7" max="7" width="56.5703125" style="1" customWidth="1"/>
    <col min="8" max="16384" width="9.140625" style="1"/>
  </cols>
  <sheetData>
    <row r="1" spans="1:9" ht="20.25" customHeight="1">
      <c r="A1" s="3"/>
      <c r="B1" s="61" t="s">
        <v>71</v>
      </c>
      <c r="C1" s="61"/>
      <c r="D1" s="61"/>
      <c r="E1" s="61"/>
      <c r="F1" s="61"/>
      <c r="G1" s="61"/>
      <c r="H1" s="4"/>
    </row>
    <row r="2" spans="1:9" ht="15.75" customHeight="1">
      <c r="A2" s="3"/>
      <c r="B2" s="5"/>
      <c r="C2" s="6"/>
      <c r="D2" s="3"/>
      <c r="E2" s="3"/>
      <c r="F2" s="7"/>
      <c r="G2" s="3"/>
      <c r="H2" s="4"/>
    </row>
    <row r="3" spans="1:9" s="10" customFormat="1" ht="15.75" customHeight="1">
      <c r="A3" s="8"/>
      <c r="B3" s="67" t="s">
        <v>0</v>
      </c>
      <c r="C3" s="68"/>
      <c r="D3" s="68"/>
      <c r="E3" s="76" t="s">
        <v>72</v>
      </c>
      <c r="F3" s="76"/>
      <c r="G3" s="76"/>
      <c r="H3" s="77"/>
      <c r="I3" s="77"/>
    </row>
    <row r="4" spans="1:9" s="10" customFormat="1" ht="15.75" customHeight="1">
      <c r="A4" s="8"/>
      <c r="B4" s="59" t="s">
        <v>1</v>
      </c>
      <c r="C4" s="60"/>
      <c r="D4" s="60"/>
      <c r="E4" s="76"/>
      <c r="F4" s="76"/>
      <c r="G4" s="76"/>
      <c r="H4" s="77"/>
      <c r="I4" s="77"/>
    </row>
    <row r="5" spans="1:9" s="10" customFormat="1" ht="18">
      <c r="A5" s="8"/>
      <c r="B5" s="60"/>
      <c r="C5" s="60"/>
      <c r="D5" s="60"/>
      <c r="E5" s="76"/>
      <c r="F5" s="76"/>
      <c r="G5" s="76"/>
      <c r="H5" s="77"/>
      <c r="I5" s="77"/>
    </row>
    <row r="6" spans="1:9" s="10" customFormat="1" ht="18">
      <c r="A6" s="8"/>
      <c r="B6" s="11"/>
      <c r="C6" s="12"/>
      <c r="D6" s="12"/>
      <c r="E6" s="76"/>
      <c r="F6" s="76"/>
      <c r="G6" s="76"/>
      <c r="H6" s="77"/>
      <c r="I6" s="77"/>
    </row>
    <row r="7" spans="1:9" s="10" customFormat="1" ht="15.75" customHeight="1">
      <c r="A7" s="8"/>
      <c r="B7" s="13" t="s">
        <v>2</v>
      </c>
      <c r="C7" s="14"/>
      <c r="D7" s="14"/>
      <c r="E7" s="76"/>
      <c r="F7" s="76"/>
      <c r="G7" s="76"/>
      <c r="H7" s="77"/>
      <c r="I7" s="77"/>
    </row>
    <row r="8" spans="1:9" s="10" customFormat="1" ht="15.75" customHeight="1">
      <c r="A8" s="8"/>
      <c r="B8" s="15" t="s">
        <v>3</v>
      </c>
      <c r="C8" s="12"/>
      <c r="D8" s="12"/>
      <c r="E8" s="76"/>
      <c r="F8" s="76"/>
      <c r="G8" s="76"/>
      <c r="H8" s="77"/>
      <c r="I8" s="77"/>
    </row>
    <row r="9" spans="1:9" s="10" customFormat="1" ht="15.75" customHeight="1">
      <c r="A9" s="8"/>
      <c r="B9" s="16" t="s">
        <v>4</v>
      </c>
      <c r="C9" s="12"/>
      <c r="D9" s="12"/>
      <c r="E9" s="76"/>
      <c r="F9" s="76"/>
      <c r="G9" s="76"/>
      <c r="H9" s="77"/>
      <c r="I9" s="77"/>
    </row>
    <row r="10" spans="1:9" s="10" customFormat="1" ht="15.75" customHeight="1">
      <c r="A10" s="8"/>
      <c r="B10" s="11"/>
      <c r="C10" s="17"/>
      <c r="D10" s="17"/>
      <c r="E10" s="76"/>
      <c r="F10" s="76"/>
      <c r="G10" s="76"/>
      <c r="H10" s="77"/>
      <c r="I10" s="77"/>
    </row>
    <row r="11" spans="1:9" s="10" customFormat="1" ht="8.25" customHeight="1">
      <c r="A11" s="8"/>
      <c r="B11" s="18"/>
      <c r="C11" s="8"/>
      <c r="D11" s="8"/>
      <c r="E11" s="8"/>
      <c r="F11" s="26"/>
      <c r="G11" s="8"/>
      <c r="H11" s="9"/>
    </row>
    <row r="12" spans="1:9" s="10" customFormat="1" ht="15.75" customHeight="1">
      <c r="A12" s="8"/>
      <c r="B12" s="18"/>
      <c r="C12" s="8"/>
      <c r="D12" s="8"/>
      <c r="E12" s="8"/>
      <c r="F12" s="26"/>
      <c r="G12" s="8"/>
      <c r="H12" s="9"/>
    </row>
    <row r="13" spans="1:9" s="10" customFormat="1" ht="24" customHeight="1">
      <c r="A13" s="8"/>
      <c r="B13" s="46" t="s">
        <v>13</v>
      </c>
      <c r="C13" s="57" t="s">
        <v>73</v>
      </c>
      <c r="D13" s="57"/>
      <c r="E13" s="57"/>
      <c r="F13" s="57"/>
      <c r="G13" s="57"/>
      <c r="H13" s="9"/>
    </row>
    <row r="14" spans="1:9" s="10" customFormat="1" ht="8.1" customHeight="1" thickBot="1">
      <c r="A14" s="8"/>
      <c r="B14" s="18"/>
      <c r="C14" s="8"/>
      <c r="D14" s="8"/>
      <c r="E14" s="8"/>
      <c r="F14" s="26"/>
      <c r="G14" s="8"/>
      <c r="H14" s="9"/>
    </row>
    <row r="15" spans="1:9" s="10" customFormat="1" ht="75" customHeight="1">
      <c r="A15" s="8"/>
      <c r="B15" s="47" t="s">
        <v>5</v>
      </c>
      <c r="C15" s="48" t="s">
        <v>6</v>
      </c>
      <c r="D15" s="48" t="s">
        <v>7</v>
      </c>
      <c r="E15" s="48" t="s">
        <v>42</v>
      </c>
      <c r="F15" s="49" t="s">
        <v>8</v>
      </c>
      <c r="G15" s="50" t="s">
        <v>33</v>
      </c>
    </row>
    <row r="16" spans="1:9" s="10" customFormat="1" ht="24" customHeight="1">
      <c r="A16" s="8"/>
      <c r="B16" s="19">
        <v>1</v>
      </c>
      <c r="C16" s="42" t="s">
        <v>9</v>
      </c>
      <c r="D16" s="28">
        <f>IF(E16=0,0,IF($E$44&lt;1000,VLOOKUP(C16,Прайс!B:I,4,FALSE),IF($E$44&lt;5000,VLOOKUP(C16,Прайс!B:I,5,FALSE),IF($E$44&lt;10000,VLOOKUP(C16,Прайс!B:I,6,FALSE),IF($E$44&lt;20000,VLOOKUP(C16,Прайс!B:I,7,FALSE),IF($E$44&lt;50000,VLOOKUP(C16,Прайс!B:I,8,FALSE),IF($E$44&lt;100000,VLOOKUP(C16,Прайс!B:I,9,FALSE),VLOOKUP(C16,Прайс!B:I,10,FALSE))))))))</f>
        <v>0</v>
      </c>
      <c r="E16" s="45"/>
      <c r="F16" s="21">
        <f>E16*D16</f>
        <v>0</v>
      </c>
      <c r="G16" s="44"/>
    </row>
    <row r="17" spans="1:7" s="10" customFormat="1" ht="24" customHeight="1">
      <c r="A17" s="8"/>
      <c r="B17" s="19">
        <v>2</v>
      </c>
      <c r="C17" s="42" t="s">
        <v>15</v>
      </c>
      <c r="D17" s="28">
        <f>IF(E17=0,0,IF($E$44&lt;1000,VLOOKUP(C17,Прайс!B:I,4,FALSE),IF($E$44&lt;5000,VLOOKUP(C17,Прайс!B:I,5,FALSE),IF($E$44&lt;10000,VLOOKUP(C17,Прайс!B:I,6,FALSE),IF($E$44&lt;20000,VLOOKUP(C17,Прайс!B:I,7,FALSE),IF($E$44&lt;50000,VLOOKUP(C17,Прайс!B:I,8,FALSE),IF($E$44&lt;100000,VLOOKUP(C17,Прайс!B:I,9,FALSE),VLOOKUP(C17,Прайс!B:I,10,FALSE))))))))</f>
        <v>0</v>
      </c>
      <c r="E17" s="45"/>
      <c r="F17" s="21">
        <f t="shared" ref="F17:F30" si="0">E17*D17</f>
        <v>0</v>
      </c>
      <c r="G17" s="44"/>
    </row>
    <row r="18" spans="1:7" s="10" customFormat="1" ht="24" customHeight="1">
      <c r="A18" s="8"/>
      <c r="B18" s="19">
        <v>3</v>
      </c>
      <c r="C18" s="42" t="s">
        <v>77</v>
      </c>
      <c r="D18" s="28">
        <f>IF(E18=0,0,IF($E$44&lt;1000,VLOOKUP(C18,Прайс!B:I,4,FALSE),IF($E$44&lt;5000,VLOOKUP(C18,Прайс!B:I,5,FALSE),IF($E$44&lt;10000,VLOOKUP(C18,Прайс!B:I,6,FALSE),IF($E$44&lt;20000,VLOOKUP(C18,Прайс!B:I,7,FALSE),IF($E$44&lt;50000,VLOOKUP(C18,Прайс!B:I,8,FALSE),IF($E$44&lt;100000,VLOOKUP(C18,Прайс!B:I,9,FALSE),VLOOKUP(C18,Прайс!B:I,10,FALSE))))))))</f>
        <v>0</v>
      </c>
      <c r="E18" s="45"/>
      <c r="F18" s="21">
        <f t="shared" ref="F18" si="1">E18*D18</f>
        <v>0</v>
      </c>
      <c r="G18" s="44"/>
    </row>
    <row r="19" spans="1:7" s="10" customFormat="1" ht="24" customHeight="1">
      <c r="A19" s="8"/>
      <c r="B19" s="19">
        <v>4</v>
      </c>
      <c r="C19" s="42" t="s">
        <v>74</v>
      </c>
      <c r="D19" s="28">
        <f>IF(E19=0,0,IF($E$44&lt;1000,VLOOKUP(C19,Прайс!B:I,4,FALSE),IF($E$44&lt;5000,VLOOKUP(C19,Прайс!B:I,5,FALSE),IF($E$44&lt;10000,VLOOKUP(C19,Прайс!B:I,6,FALSE),IF($E$44&lt;20000,VLOOKUP(C19,Прайс!B:I,7,FALSE),IF($E$44&lt;50000,VLOOKUP(C19,Прайс!B:I,8,FALSE),IF($E$44&lt;100000,VLOOKUP(C19,Прайс!B:I,9,FALSE),VLOOKUP(C19,Прайс!B:I,10,FALSE))))))))</f>
        <v>0</v>
      </c>
      <c r="E19" s="45"/>
      <c r="F19" s="21">
        <f t="shared" si="0"/>
        <v>0</v>
      </c>
      <c r="G19" s="44"/>
    </row>
    <row r="20" spans="1:7" s="10" customFormat="1" ht="24" customHeight="1">
      <c r="A20" s="8"/>
      <c r="B20" s="19">
        <v>5</v>
      </c>
      <c r="C20" s="42" t="s">
        <v>41</v>
      </c>
      <c r="D20" s="28">
        <f>IF(E20=0,0,IF($E$44&lt;1000,VLOOKUP(C20,Прайс!B:I,4,FALSE),IF($E$44&lt;5000,VLOOKUP(C20,Прайс!B:I,5,FALSE),IF($E$44&lt;10000,VLOOKUP(C20,Прайс!B:I,6,FALSE),IF($E$44&lt;20000,VLOOKUP(C20,Прайс!B:I,7,FALSE),IF($E$44&lt;50000,VLOOKUP(C20,Прайс!B:I,8,FALSE),IF($E$44&lt;100000,VLOOKUP(C20,Прайс!B:I,9,FALSE),VLOOKUP(C20,Прайс!B:I,10,FALSE))))))))</f>
        <v>0</v>
      </c>
      <c r="E20" s="45"/>
      <c r="F20" s="21">
        <f t="shared" si="0"/>
        <v>0</v>
      </c>
      <c r="G20" s="44"/>
    </row>
    <row r="21" spans="1:7" s="10" customFormat="1" ht="24" customHeight="1">
      <c r="A21" s="8"/>
      <c r="B21" s="19">
        <v>6</v>
      </c>
      <c r="C21" s="42" t="s">
        <v>19</v>
      </c>
      <c r="D21" s="28">
        <f>IF(E21=0,0,IF($E$44&lt;1000,VLOOKUP(C21,Прайс!B:I,4,FALSE),IF($E$44&lt;5000,VLOOKUP(C21,Прайс!B:I,5,FALSE),IF($E$44&lt;10000,VLOOKUP(C21,Прайс!B:I,6,FALSE),IF($E$44&lt;20000,VLOOKUP(C21,Прайс!B:I,7,FALSE),IF($E$44&lt;50000,VLOOKUP(C21,Прайс!B:I,8,FALSE),IF($E$44&lt;100000,VLOOKUP(C21,Прайс!B:I,9,FALSE),VLOOKUP(C21,Прайс!B:I,10,FALSE))))))))</f>
        <v>0</v>
      </c>
      <c r="E21" s="45"/>
      <c r="F21" s="21">
        <f t="shared" si="0"/>
        <v>0</v>
      </c>
      <c r="G21" s="44"/>
    </row>
    <row r="22" spans="1:7" s="10" customFormat="1" ht="24" customHeight="1">
      <c r="A22" s="8"/>
      <c r="B22" s="19">
        <v>7</v>
      </c>
      <c r="C22" s="42" t="s">
        <v>21</v>
      </c>
      <c r="D22" s="28">
        <f>IF(E22=0,0,IF($E$44&lt;1000,VLOOKUP(C22,Прайс!B:I,4,FALSE),IF($E$44&lt;5000,VLOOKUP(C22,Прайс!B:I,5,FALSE),IF($E$44&lt;10000,VLOOKUP(C22,Прайс!B:I,6,FALSE),IF($E$44&lt;20000,VLOOKUP(C22,Прайс!B:I,7,FALSE),IF($E$44&lt;50000,VLOOKUP(C22,Прайс!B:I,8,FALSE),IF($E$44&lt;100000,VLOOKUP(C22,Прайс!B:I,9,FALSE),VLOOKUP(C22,Прайс!B:I,10,FALSE))))))))</f>
        <v>0</v>
      </c>
      <c r="E22" s="45"/>
      <c r="F22" s="21">
        <f t="shared" si="0"/>
        <v>0</v>
      </c>
      <c r="G22" s="44"/>
    </row>
    <row r="23" spans="1:7" s="10" customFormat="1" ht="24" customHeight="1">
      <c r="A23" s="8"/>
      <c r="B23" s="19">
        <v>8</v>
      </c>
      <c r="C23" s="42" t="s">
        <v>18</v>
      </c>
      <c r="D23" s="28">
        <f>IF(E23=0,0,IF($E$44&lt;1000,VLOOKUP(C23,Прайс!B:I,4,FALSE),IF($E$44&lt;5000,VLOOKUP(C23,Прайс!B:I,5,FALSE),IF($E$44&lt;10000,VLOOKUP(C23,Прайс!B:I,6,FALSE),IF($E$44&lt;20000,VLOOKUP(C23,Прайс!B:I,7,FALSE),IF($E$44&lt;50000,VLOOKUP(C23,Прайс!B:I,8,FALSE),IF($E$44&lt;100000,VLOOKUP(C23,Прайс!B:I,9,FALSE),VLOOKUP(C23,Прайс!B:I,10,FALSE))))))))</f>
        <v>0</v>
      </c>
      <c r="E23" s="45"/>
      <c r="F23" s="21">
        <f t="shared" si="0"/>
        <v>0</v>
      </c>
      <c r="G23" s="44"/>
    </row>
    <row r="24" spans="1:7" s="10" customFormat="1" ht="24" customHeight="1">
      <c r="A24" s="8"/>
      <c r="B24" s="19">
        <v>9</v>
      </c>
      <c r="C24" s="42" t="s">
        <v>16</v>
      </c>
      <c r="D24" s="28">
        <f>IF(E24=0,0,IF($E$44&lt;1000,VLOOKUP(C24,Прайс!B:I,4,FALSE),IF($E$44&lt;5000,VLOOKUP(C24,Прайс!B:I,5,FALSE),IF($E$44&lt;10000,VLOOKUP(C24,Прайс!B:I,6,FALSE),IF($E$44&lt;20000,VLOOKUP(C24,Прайс!B:I,7,FALSE),IF($E$44&lt;50000,VLOOKUP(C24,Прайс!B:I,8,FALSE),IF($E$44&lt;100000,VLOOKUP(C24,Прайс!B:I,9,FALSE),VLOOKUP(C24,Прайс!B:I,10,FALSE))))))))</f>
        <v>0</v>
      </c>
      <c r="E24" s="45"/>
      <c r="F24" s="21">
        <f t="shared" ref="F24" si="2">E24*D24</f>
        <v>0</v>
      </c>
      <c r="G24" s="44"/>
    </row>
    <row r="25" spans="1:7" s="10" customFormat="1" ht="24" customHeight="1">
      <c r="A25" s="8"/>
      <c r="B25" s="19">
        <v>10</v>
      </c>
      <c r="C25" s="42" t="s">
        <v>20</v>
      </c>
      <c r="D25" s="28">
        <f>IF(E25=0,0,IF($E$44&lt;1000,VLOOKUP(C25,Прайс!B:I,4,FALSE),IF($E$44&lt;5000,VLOOKUP(C25,Прайс!B:I,5,FALSE),IF($E$44&lt;10000,VLOOKUP(C25,Прайс!B:I,6,FALSE),IF($E$44&lt;20000,VLOOKUP(C25,Прайс!B:I,7,FALSE),IF($E$44&lt;50000,VLOOKUP(C25,Прайс!B:I,8,FALSE),IF($E$44&lt;100000,VLOOKUP(C25,Прайс!B:I,9,FALSE),VLOOKUP(C25,Прайс!B:I,10,FALSE))))))))</f>
        <v>0</v>
      </c>
      <c r="E25" s="45"/>
      <c r="F25" s="21">
        <f t="shared" si="0"/>
        <v>0</v>
      </c>
      <c r="G25" s="44"/>
    </row>
    <row r="26" spans="1:7" s="10" customFormat="1" ht="24" customHeight="1">
      <c r="A26" s="8"/>
      <c r="B26" s="19">
        <v>11</v>
      </c>
      <c r="C26" s="42" t="s">
        <v>22</v>
      </c>
      <c r="D26" s="28">
        <f>IF(E26=0,0,IF($E$44&lt;1000,VLOOKUP(C26,Прайс!B:I,4,FALSE),IF($E$44&lt;5000,VLOOKUP(C26,Прайс!B:I,5,FALSE),IF($E$44&lt;10000,VLOOKUP(C26,Прайс!B:I,6,FALSE),IF($E$44&lt;20000,VLOOKUP(C26,Прайс!B:I,7,FALSE),IF($E$44&lt;50000,VLOOKUP(C26,Прайс!B:I,8,FALSE),IF($E$44&lt;100000,VLOOKUP(C26,Прайс!B:I,9,FALSE),VLOOKUP(C26,Прайс!B:I,10,FALSE))))))))</f>
        <v>0</v>
      </c>
      <c r="E26" s="45"/>
      <c r="F26" s="21">
        <f t="shared" si="0"/>
        <v>0</v>
      </c>
      <c r="G26" s="44"/>
    </row>
    <row r="27" spans="1:7" s="10" customFormat="1" ht="24" customHeight="1">
      <c r="A27" s="8"/>
      <c r="B27" s="19">
        <v>12</v>
      </c>
      <c r="C27" s="42" t="s">
        <v>69</v>
      </c>
      <c r="D27" s="28">
        <f>IF(E27=0,0,IF($E$44&lt;1000,VLOOKUP(C27,Прайс!B:I,4,FALSE),IF($E$44&lt;5000,VLOOKUP(C27,Прайс!B:I,5,FALSE),IF($E$44&lt;10000,VLOOKUP(C27,Прайс!B:I,6,FALSE),IF($E$44&lt;20000,VLOOKUP(C27,Прайс!B:I,7,FALSE),IF($E$44&lt;50000,VLOOKUP(C27,Прайс!B:I,8,FALSE),IF($E$44&lt;100000,VLOOKUP(C27,Прайс!B:I,9,FALSE),VLOOKUP(C27,Прайс!B:I,10,FALSE))))))))</f>
        <v>0</v>
      </c>
      <c r="E27" s="45"/>
      <c r="F27" s="21">
        <f t="shared" si="0"/>
        <v>0</v>
      </c>
      <c r="G27" s="44"/>
    </row>
    <row r="28" spans="1:7" s="10" customFormat="1" ht="24" customHeight="1">
      <c r="A28" s="8"/>
      <c r="B28" s="19">
        <v>13</v>
      </c>
      <c r="C28" s="42" t="s">
        <v>14</v>
      </c>
      <c r="D28" s="28">
        <f>IF(E28=0,0,IF($E$44&lt;1000,VLOOKUP(C28,Прайс!B:I,4,FALSE),IF($E$44&lt;5000,VLOOKUP(C28,Прайс!B:I,5,FALSE),IF($E$44&lt;10000,VLOOKUP(C28,Прайс!B:I,6,FALSE),IF($E$44&lt;20000,VLOOKUP(C28,Прайс!B:I,7,FALSE),IF($E$44&lt;50000,VLOOKUP(C28,Прайс!B:I,8,FALSE),IF($E$44&lt;100000,VLOOKUP(C28,Прайс!B:I,9,FALSE),VLOOKUP(C28,Прайс!B:I,10,FALSE))))))))</f>
        <v>0</v>
      </c>
      <c r="E28" s="45"/>
      <c r="F28" s="21">
        <f t="shared" si="0"/>
        <v>0</v>
      </c>
      <c r="G28" s="44"/>
    </row>
    <row r="29" spans="1:7" s="10" customFormat="1" ht="24" customHeight="1">
      <c r="A29" s="8"/>
      <c r="B29" s="19">
        <v>14</v>
      </c>
      <c r="C29" s="42" t="s">
        <v>17</v>
      </c>
      <c r="D29" s="28">
        <f>IF(E29=0,0,IF($E$44&lt;1000,VLOOKUP(C29,Прайс!B:I,4,FALSE),IF($E$44&lt;5000,VLOOKUP(C29,Прайс!B:I,5,FALSE),IF($E$44&lt;10000,VLOOKUP(C29,Прайс!B:I,6,FALSE),IF($E$44&lt;20000,VLOOKUP(C29,Прайс!B:I,7,FALSE),IF($E$44&lt;50000,VLOOKUP(C29,Прайс!B:I,8,FALSE),IF($E$44&lt;100000,VLOOKUP(C29,Прайс!B:I,9,FALSE),VLOOKUP(C29,Прайс!B:I,10,FALSE))))))))</f>
        <v>0</v>
      </c>
      <c r="E29" s="45"/>
      <c r="F29" s="21">
        <f t="shared" si="0"/>
        <v>0</v>
      </c>
      <c r="G29" s="44"/>
    </row>
    <row r="30" spans="1:7" s="10" customFormat="1" ht="24" customHeight="1">
      <c r="A30" s="8"/>
      <c r="B30" s="19">
        <v>15</v>
      </c>
      <c r="C30" s="42" t="s">
        <v>75</v>
      </c>
      <c r="D30" s="28">
        <f>IF(E30=0,0,IF($E$44&lt;1000,VLOOKUP(C30,Прайс!B:I,4,FALSE),IF($E$44&lt;5000,VLOOKUP(C30,Прайс!B:I,5,FALSE),IF($E$44&lt;10000,VLOOKUP(C30,Прайс!B:I,6,FALSE),IF($E$44&lt;20000,VLOOKUP(C30,Прайс!B:I,7,FALSE),IF($E$44&lt;50000,VLOOKUP(C30,Прайс!B:I,8,FALSE),IF($E$44&lt;100000,VLOOKUP(C30,Прайс!B:I,9,FALSE),VLOOKUP(C30,Прайс!B:I,10,FALSE))))))))</f>
        <v>0</v>
      </c>
      <c r="E30" s="45"/>
      <c r="F30" s="21">
        <f t="shared" si="0"/>
        <v>0</v>
      </c>
      <c r="G30" s="44"/>
    </row>
    <row r="31" spans="1:7" s="10" customFormat="1" ht="24" customHeight="1">
      <c r="A31" s="8"/>
      <c r="B31" s="19">
        <v>16</v>
      </c>
      <c r="C31" s="42" t="s">
        <v>10</v>
      </c>
      <c r="D31" s="28">
        <f>IF(E31=0,0,IF($E$44&lt;1000,VLOOKUP(C31,Прайс!B:I,4,FALSE),IF($E$44&lt;5000,VLOOKUP(C31,Прайс!B:I,5,FALSE),IF($E$44&lt;10000,VLOOKUP(C31,Прайс!B:I,6,FALSE),IF($E$44&lt;20000,VLOOKUP(C31,Прайс!B:I,7,FALSE),IF($E$44&lt;50000,VLOOKUP(C31,Прайс!B:I,8,FALSE),IF($E$44&lt;100000,VLOOKUP(C31,Прайс!B:I,9,FALSE),VLOOKUP(C31,Прайс!B:I,10,FALSE))))))))</f>
        <v>0</v>
      </c>
      <c r="E31" s="45"/>
      <c r="F31" s="21">
        <f t="shared" ref="F31:F42" si="3">E31*D31</f>
        <v>0</v>
      </c>
      <c r="G31" s="44"/>
    </row>
    <row r="32" spans="1:7" s="10" customFormat="1" ht="24" customHeight="1">
      <c r="A32" s="8"/>
      <c r="B32" s="19">
        <v>17</v>
      </c>
      <c r="C32" s="42" t="s">
        <v>11</v>
      </c>
      <c r="D32" s="28">
        <f>IF(E32=0,0,IF($E$44&lt;1000,VLOOKUP(C32,Прайс!B:I,4,FALSE),IF($E$44&lt;5000,VLOOKUP(C32,Прайс!B:I,5,FALSE),IF($E$44&lt;10000,VLOOKUP(C32,Прайс!B:I,6,FALSE),IF($E$44&lt;20000,VLOOKUP(C32,Прайс!B:I,7,FALSE),IF($E$44&lt;50000,VLOOKUP(C32,Прайс!B:I,8,FALSE),IF($E$44&lt;100000,VLOOKUP(C32,Прайс!B:I,9,FALSE),VLOOKUP(C32,Прайс!B:I,10,FALSE))))))))</f>
        <v>0</v>
      </c>
      <c r="E32" s="45"/>
      <c r="F32" s="21">
        <f t="shared" si="3"/>
        <v>0</v>
      </c>
      <c r="G32" s="44"/>
    </row>
    <row r="33" spans="1:8" s="10" customFormat="1" ht="24" customHeight="1">
      <c r="A33" s="8"/>
      <c r="B33" s="19">
        <v>18</v>
      </c>
      <c r="C33" s="42" t="s">
        <v>12</v>
      </c>
      <c r="D33" s="28">
        <f>IF(E33=0,0,IF($E$44&lt;1000,VLOOKUP(C33,Прайс!B:I,4,FALSE),IF($E$44&lt;5000,VLOOKUP(C33,Прайс!B:I,5,FALSE),IF($E$44&lt;10000,VLOOKUP(C33,Прайс!B:I,6,FALSE),IF($E$44&lt;20000,VLOOKUP(C33,Прайс!B:I,7,FALSE),IF($E$44&lt;50000,VLOOKUP(C33,Прайс!B:I,8,FALSE),IF($E$44&lt;100000,VLOOKUP(C33,Прайс!B:I,9,FALSE),VLOOKUP(C33,Прайс!B:I,10,FALSE))))))))</f>
        <v>0</v>
      </c>
      <c r="E33" s="45"/>
      <c r="F33" s="21">
        <f t="shared" si="3"/>
        <v>0</v>
      </c>
      <c r="G33" s="44"/>
    </row>
    <row r="34" spans="1:8" s="10" customFormat="1" ht="24" customHeight="1">
      <c r="A34" s="8"/>
      <c r="B34" s="19">
        <v>19</v>
      </c>
      <c r="C34" s="42" t="s">
        <v>23</v>
      </c>
      <c r="D34" s="28">
        <f>IF(E34=0,0,IF($E$44&lt;1000,VLOOKUP(C34,Прайс!B:I,4,FALSE),IF($E$44&lt;5000,VLOOKUP(C34,Прайс!B:I,5,FALSE),IF($E$44&lt;10000,VLOOKUP(C34,Прайс!B:I,6,FALSE),IF($E$44&lt;20000,VLOOKUP(C34,Прайс!B:I,7,FALSE),IF($E$44&lt;50000,VLOOKUP(C34,Прайс!B:I,8,FALSE),IF($E$44&lt;100000,VLOOKUP(C34,Прайс!B:I,9,FALSE),VLOOKUP(C34,Прайс!B:I,10,FALSE))))))))</f>
        <v>0</v>
      </c>
      <c r="E34" s="45"/>
      <c r="F34" s="21">
        <f t="shared" si="3"/>
        <v>0</v>
      </c>
      <c r="G34" s="44"/>
    </row>
    <row r="35" spans="1:8" s="10" customFormat="1" ht="24" customHeight="1">
      <c r="A35" s="8"/>
      <c r="B35" s="19">
        <v>20</v>
      </c>
      <c r="C35" s="42" t="s">
        <v>24</v>
      </c>
      <c r="D35" s="28">
        <f>IF(E35=0,0,IF($E$44&lt;1000,VLOOKUP(C35,Прайс!B:I,4,FALSE),IF($E$44&lt;5000,VLOOKUP(C35,Прайс!B:I,5,FALSE),IF($E$44&lt;10000,VLOOKUP(C35,Прайс!B:I,6,FALSE),IF($E$44&lt;20000,VLOOKUP(C35,Прайс!B:I,7,FALSE),IF($E$44&lt;50000,VLOOKUP(C35,Прайс!B:I,8,FALSE),IF($E$44&lt;100000,VLOOKUP(C35,Прайс!B:I,9,FALSE),VLOOKUP(C35,Прайс!B:I,10,FALSE))))))))</f>
        <v>0</v>
      </c>
      <c r="E35" s="45"/>
      <c r="F35" s="21">
        <f t="shared" si="3"/>
        <v>0</v>
      </c>
      <c r="G35" s="44"/>
    </row>
    <row r="36" spans="1:8" s="10" customFormat="1" ht="24" customHeight="1">
      <c r="A36" s="8"/>
      <c r="B36" s="19">
        <v>21</v>
      </c>
      <c r="C36" s="42" t="s">
        <v>37</v>
      </c>
      <c r="D36" s="28">
        <f>IF(E36=0,0,IF($E$44&lt;1000,VLOOKUP(C36,Прайс!B:I,4,FALSE),IF($E$44&lt;5000,VLOOKUP(C36,Прайс!B:I,5,FALSE),IF($E$44&lt;10000,VLOOKUP(C36,Прайс!B:I,6,FALSE),IF($E$44&lt;20000,VLOOKUP(C36,Прайс!B:I,7,FALSE),IF($E$44&lt;50000,VLOOKUP(C36,Прайс!B:I,8,FALSE),IF($E$44&lt;100000,VLOOKUP(C36,Прайс!B:I,9,FALSE),VLOOKUP(C36,Прайс!B:I,10,FALSE))))))))</f>
        <v>0</v>
      </c>
      <c r="E36" s="45"/>
      <c r="F36" s="21">
        <f t="shared" si="3"/>
        <v>0</v>
      </c>
      <c r="G36" s="44"/>
    </row>
    <row r="37" spans="1:8" s="10" customFormat="1" ht="24" customHeight="1">
      <c r="A37" s="8"/>
      <c r="B37" s="19">
        <v>22</v>
      </c>
      <c r="C37" s="42" t="s">
        <v>38</v>
      </c>
      <c r="D37" s="28">
        <f>IF(E37=0,0,IF($E$44&lt;1000,VLOOKUP(C37,Прайс!B:I,4,FALSE),IF($E$44&lt;5000,VLOOKUP(C37,Прайс!B:I,5,FALSE),IF($E$44&lt;10000,VLOOKUP(C37,Прайс!B:I,6,FALSE),IF($E$44&lt;20000,VLOOKUP(C37,Прайс!B:I,7,FALSE),IF($E$44&lt;50000,VLOOKUP(C37,Прайс!B:I,8,FALSE),IF($E$44&lt;100000,VLOOKUP(C37,Прайс!B:I,9,FALSE),VLOOKUP(C37,Прайс!B:I,10,FALSE))))))))</f>
        <v>0</v>
      </c>
      <c r="E37" s="45"/>
      <c r="F37" s="21">
        <f t="shared" si="3"/>
        <v>0</v>
      </c>
      <c r="G37" s="44"/>
    </row>
    <row r="38" spans="1:8" s="10" customFormat="1" ht="24" customHeight="1">
      <c r="A38" s="8"/>
      <c r="B38" s="19">
        <v>23</v>
      </c>
      <c r="C38" s="42" t="s">
        <v>70</v>
      </c>
      <c r="D38" s="28">
        <f>IF(E38=0,0,IF($E$44&lt;1000,VLOOKUP(C38,Прайс!B:I,4,FALSE),IF($E$44&lt;5000,VLOOKUP(C38,Прайс!B:I,5,FALSE),IF($E$44&lt;10000,VLOOKUP(C38,Прайс!B:I,6,FALSE),IF($E$44&lt;20000,VLOOKUP(C38,Прайс!B:I,7,FALSE),IF($E$44&lt;50000,VLOOKUP(C38,Прайс!B:I,8,FALSE),IF($E$44&lt;100000,VLOOKUP(C38,Прайс!B:I,9,FALSE),VLOOKUP(C38,Прайс!B:I,10,FALSE))))))))</f>
        <v>0</v>
      </c>
      <c r="E38" s="45"/>
      <c r="F38" s="21">
        <f t="shared" si="3"/>
        <v>0</v>
      </c>
      <c r="G38" s="44"/>
    </row>
    <row r="39" spans="1:8" s="10" customFormat="1" ht="24" customHeight="1">
      <c r="A39" s="8"/>
      <c r="B39" s="19">
        <v>24</v>
      </c>
      <c r="C39" s="42" t="s">
        <v>39</v>
      </c>
      <c r="D39" s="28">
        <f>IF(E39=0,0,IF($E$44&lt;1000,VLOOKUP(C39,Прайс!B:I,4,FALSE),IF($E$44&lt;5000,VLOOKUP(C39,Прайс!B:I,5,FALSE),IF($E$44&lt;10000,VLOOKUP(C39,Прайс!B:I,6,FALSE),IF($E$44&lt;20000,VLOOKUP(C39,Прайс!B:I,7,FALSE),IF($E$44&lt;50000,VLOOKUP(C39,Прайс!B:I,8,FALSE),IF($E$44&lt;100000,VLOOKUP(C39,Прайс!B:I,9,FALSE),VLOOKUP(C39,Прайс!B:I,10,FALSE))))))))</f>
        <v>0</v>
      </c>
      <c r="E39" s="45"/>
      <c r="F39" s="21">
        <f t="shared" si="3"/>
        <v>0</v>
      </c>
      <c r="G39" s="44"/>
    </row>
    <row r="40" spans="1:8" s="10" customFormat="1" ht="24" customHeight="1">
      <c r="A40" s="8"/>
      <c r="B40" s="19">
        <v>25</v>
      </c>
      <c r="C40" s="42" t="s">
        <v>40</v>
      </c>
      <c r="D40" s="28">
        <f>IF(E40=0,0,IF($E$44&lt;1000,VLOOKUP(C40,Прайс!B:I,4,FALSE),IF($E$44&lt;5000,VLOOKUP(C40,Прайс!B:I,5,FALSE),IF($E$44&lt;10000,VLOOKUP(C40,Прайс!B:I,6,FALSE),IF($E$44&lt;20000,VLOOKUP(C40,Прайс!B:I,7,FALSE),IF($E$44&lt;50000,VLOOKUP(C40,Прайс!B:I,8,FALSE),IF($E$44&lt;100000,VLOOKUP(C40,Прайс!B:I,9,FALSE),VLOOKUP(C40,Прайс!B:I,10,FALSE))))))))</f>
        <v>0</v>
      </c>
      <c r="E40" s="45"/>
      <c r="F40" s="21">
        <f t="shared" si="3"/>
        <v>0</v>
      </c>
      <c r="G40" s="44"/>
    </row>
    <row r="41" spans="1:8" s="10" customFormat="1" ht="24" customHeight="1">
      <c r="A41" s="8"/>
      <c r="B41" s="19">
        <v>26</v>
      </c>
      <c r="C41" s="42" t="s">
        <v>78</v>
      </c>
      <c r="D41" s="28">
        <f>IF(E41=0,0,IF($E$44&lt;1000,VLOOKUP(C41,Прайс!B:I,4,FALSE),IF($E$44&lt;5000,VLOOKUP(C41,Прайс!B:I,5,FALSE),IF($E$44&lt;10000,VLOOKUP(C41,Прайс!B:I,6,FALSE),IF($E$44&lt;20000,VLOOKUP(C41,Прайс!B:I,7,FALSE),IF($E$44&lt;50000,VLOOKUP(C41,Прайс!B:I,8,FALSE),IF($E$44&lt;100000,VLOOKUP(C41,Прайс!B:I,9,FALSE),VLOOKUP(C41,Прайс!B:I,10,FALSE))))))))</f>
        <v>0</v>
      </c>
      <c r="E41" s="45"/>
      <c r="F41" s="21">
        <f t="shared" si="3"/>
        <v>0</v>
      </c>
      <c r="G41" s="44"/>
    </row>
    <row r="42" spans="1:8" s="10" customFormat="1" ht="24" customHeight="1">
      <c r="A42" s="8"/>
      <c r="B42" s="19">
        <v>27</v>
      </c>
      <c r="C42" s="42" t="s">
        <v>76</v>
      </c>
      <c r="D42" s="28">
        <f>IF(E42=0,0,IF($E$44&lt;1000,VLOOKUP(C42,Прайс!B:I,4,FALSE),IF($E$44&lt;5000,VLOOKUP(C42,Прайс!B:I,5,FALSE),IF($E$44&lt;10000,VLOOKUP(C42,Прайс!B:I,6,FALSE),IF($E$44&lt;20000,VLOOKUP(C42,Прайс!B:I,7,FALSE),IF($E$44&lt;50000,VLOOKUP(C42,Прайс!B:I,8,FALSE),IF($E$44&lt;100000,VLOOKUP(C42,Прайс!B:I,9,FALSE),VLOOKUP(C42,Прайс!B:I,10,FALSE))))))))</f>
        <v>0</v>
      </c>
      <c r="E42" s="45"/>
      <c r="F42" s="21">
        <f t="shared" si="3"/>
        <v>0</v>
      </c>
      <c r="G42" s="44"/>
    </row>
    <row r="43" spans="1:8" s="10" customFormat="1" ht="24" customHeight="1" thickBot="1">
      <c r="A43" s="8"/>
      <c r="B43" s="74" t="s">
        <v>25</v>
      </c>
      <c r="C43" s="75"/>
      <c r="D43" s="27">
        <v>100</v>
      </c>
      <c r="E43" s="22">
        <f>ROUNDDOWN(E44/96/3,0)</f>
        <v>0</v>
      </c>
      <c r="F43" s="20">
        <f t="shared" ref="F43" si="4">E43*D43</f>
        <v>0</v>
      </c>
      <c r="G43" s="41"/>
    </row>
    <row r="44" spans="1:8" s="10" customFormat="1" ht="24" customHeight="1" thickBot="1">
      <c r="A44" s="8"/>
      <c r="B44" s="71" t="s">
        <v>26</v>
      </c>
      <c r="C44" s="72"/>
      <c r="D44" s="51"/>
      <c r="E44" s="52">
        <f>SUM(E16:E42)</f>
        <v>0</v>
      </c>
      <c r="F44" s="53">
        <f>SUM(F16:F42)</f>
        <v>0</v>
      </c>
      <c r="G44" s="54"/>
    </row>
    <row r="45" spans="1:8" s="10" customFormat="1" ht="8.1" customHeight="1">
      <c r="A45" s="8"/>
      <c r="B45" s="18"/>
      <c r="C45" s="8"/>
      <c r="D45" s="8"/>
      <c r="E45" s="8"/>
      <c r="F45" s="26"/>
      <c r="G45" s="8"/>
      <c r="H45" s="9"/>
    </row>
    <row r="46" spans="1:8" s="10" customFormat="1" ht="20.25" customHeight="1">
      <c r="A46" s="8"/>
      <c r="C46" s="73"/>
      <c r="D46" s="73"/>
      <c r="E46" s="55" t="s">
        <v>27</v>
      </c>
      <c r="F46" s="23">
        <f>F43+F44</f>
        <v>0</v>
      </c>
      <c r="G46" s="9"/>
    </row>
    <row r="47" spans="1:8" s="10" customFormat="1" ht="8.1" customHeight="1">
      <c r="A47" s="8"/>
      <c r="B47" s="18"/>
      <c r="C47" s="8"/>
      <c r="D47" s="8"/>
      <c r="E47" s="8"/>
      <c r="F47" s="26"/>
      <c r="G47" s="8"/>
      <c r="H47" s="9"/>
    </row>
    <row r="48" spans="1:8" s="10" customFormat="1" ht="8.1" customHeight="1">
      <c r="A48" s="8"/>
      <c r="B48" s="66"/>
      <c r="C48" s="66"/>
      <c r="D48" s="66"/>
      <c r="E48" s="66"/>
      <c r="F48" s="66"/>
      <c r="G48" s="66"/>
      <c r="H48" s="9"/>
    </row>
    <row r="49" spans="1:8" s="10" customFormat="1" ht="8.25" customHeight="1">
      <c r="A49" s="8"/>
      <c r="B49" s="18"/>
      <c r="C49" s="8"/>
      <c r="D49" s="8"/>
      <c r="E49" s="8"/>
      <c r="F49" s="26"/>
      <c r="G49" s="8"/>
      <c r="H49" s="9"/>
    </row>
    <row r="50" spans="1:8" s="10" customFormat="1" ht="15.75" customHeight="1">
      <c r="A50" s="8"/>
      <c r="B50" s="58" t="s">
        <v>28</v>
      </c>
      <c r="C50" s="58"/>
      <c r="D50" s="58"/>
      <c r="E50" s="58"/>
      <c r="F50" s="58"/>
      <c r="G50" s="58"/>
      <c r="H50" s="9"/>
    </row>
    <row r="51" spans="1:8" s="10" customFormat="1" ht="9" customHeight="1">
      <c r="A51" s="8"/>
      <c r="B51" s="58"/>
      <c r="C51" s="58"/>
      <c r="D51" s="58"/>
      <c r="E51" s="58"/>
      <c r="F51" s="58"/>
      <c r="G51" s="58"/>
      <c r="H51" s="9"/>
    </row>
    <row r="52" spans="1:8" s="10" customFormat="1" ht="24" customHeight="1">
      <c r="A52" s="8"/>
      <c r="B52" s="65" t="s">
        <v>67</v>
      </c>
      <c r="C52" s="65"/>
      <c r="D52" s="63"/>
      <c r="E52" s="63"/>
      <c r="F52" s="63"/>
      <c r="G52" s="63"/>
      <c r="H52" s="9"/>
    </row>
    <row r="53" spans="1:8" s="10" customFormat="1" ht="24" customHeight="1">
      <c r="A53" s="8"/>
      <c r="B53" s="62" t="s">
        <v>29</v>
      </c>
      <c r="C53" s="62"/>
      <c r="D53" s="64"/>
      <c r="E53" s="64"/>
      <c r="F53" s="64"/>
      <c r="G53" s="64"/>
      <c r="H53" s="9"/>
    </row>
    <row r="54" spans="1:8" s="10" customFormat="1" ht="24" customHeight="1">
      <c r="A54" s="8"/>
      <c r="B54" s="62" t="s">
        <v>30</v>
      </c>
      <c r="C54" s="62"/>
      <c r="D54" s="64"/>
      <c r="E54" s="64"/>
      <c r="F54" s="64"/>
      <c r="G54" s="64"/>
      <c r="H54" s="9"/>
    </row>
    <row r="55" spans="1:8" s="10" customFormat="1" ht="24" customHeight="1">
      <c r="A55" s="8"/>
      <c r="B55" s="62" t="s">
        <v>31</v>
      </c>
      <c r="C55" s="62"/>
      <c r="D55" s="64"/>
      <c r="E55" s="64"/>
      <c r="F55" s="64"/>
      <c r="G55" s="64"/>
      <c r="H55" s="9"/>
    </row>
    <row r="56" spans="1:8" s="10" customFormat="1" ht="24" customHeight="1">
      <c r="A56" s="8"/>
      <c r="B56" s="62" t="s">
        <v>32</v>
      </c>
      <c r="C56" s="62"/>
      <c r="D56" s="64"/>
      <c r="E56" s="64"/>
      <c r="F56" s="64"/>
      <c r="G56" s="64"/>
      <c r="H56" s="9"/>
    </row>
    <row r="57" spans="1:8" s="10" customFormat="1" ht="24" customHeight="1">
      <c r="A57" s="8"/>
      <c r="B57" s="62" t="s">
        <v>33</v>
      </c>
      <c r="C57" s="62"/>
      <c r="D57" s="64"/>
      <c r="E57" s="64"/>
      <c r="F57" s="64"/>
      <c r="G57" s="64"/>
      <c r="H57" s="9"/>
    </row>
    <row r="58" spans="1:8" s="10" customFormat="1" ht="15.75" customHeight="1">
      <c r="A58" s="9"/>
      <c r="B58" s="24"/>
      <c r="C58" s="9"/>
      <c r="D58" s="9"/>
      <c r="E58" s="9"/>
      <c r="F58" s="29"/>
      <c r="G58" s="9"/>
      <c r="H58" s="9"/>
    </row>
    <row r="59" spans="1:8" s="10" customFormat="1" ht="15.75" customHeight="1">
      <c r="A59" s="9"/>
      <c r="B59" s="24"/>
      <c r="C59" s="9"/>
      <c r="D59" s="9"/>
      <c r="E59" s="9"/>
      <c r="F59" s="29"/>
      <c r="G59" s="9"/>
      <c r="H59" s="9"/>
    </row>
    <row r="60" spans="1:8" s="10" customFormat="1" ht="15.75" customHeight="1">
      <c r="A60" s="9"/>
      <c r="B60" s="24"/>
      <c r="C60" s="9"/>
      <c r="D60" s="9"/>
      <c r="E60" s="9"/>
      <c r="F60" s="29"/>
      <c r="G60" s="9"/>
      <c r="H60" s="9"/>
    </row>
    <row r="61" spans="1:8" s="10" customFormat="1" ht="15.75" customHeight="1">
      <c r="A61" s="9"/>
      <c r="B61" s="24"/>
      <c r="C61" s="9"/>
      <c r="D61" s="9"/>
      <c r="E61" s="9"/>
      <c r="F61" s="29"/>
      <c r="G61" s="9"/>
      <c r="H61" s="9"/>
    </row>
    <row r="62" spans="1:8" s="10" customFormat="1" ht="15.75" customHeight="1">
      <c r="B62" s="25"/>
      <c r="F62" s="30"/>
    </row>
  </sheetData>
  <sheetProtection algorithmName="SHA-512" hashValue="OsC2F2lWtgWu6ScQkyoq3mE9tK8u4SyZtZsNpkKusYmW3uaawM9PLes0GiTroDW3uAVjPA16WRyYS2WNICho5g==" saltValue="G+tgZ7uglcd0VSA3MDALJg==" spinCount="100000" sheet="1" objects="1" scenarios="1"/>
  <mergeCells count="20">
    <mergeCell ref="B1:G1"/>
    <mergeCell ref="B57:C57"/>
    <mergeCell ref="D52:G52"/>
    <mergeCell ref="D53:G53"/>
    <mergeCell ref="D54:G54"/>
    <mergeCell ref="D55:G55"/>
    <mergeCell ref="D56:G56"/>
    <mergeCell ref="D57:G57"/>
    <mergeCell ref="B52:C52"/>
    <mergeCell ref="B53:C53"/>
    <mergeCell ref="B54:C54"/>
    <mergeCell ref="B55:C55"/>
    <mergeCell ref="B56:C56"/>
    <mergeCell ref="B48:G48"/>
    <mergeCell ref="B3:D3"/>
    <mergeCell ref="C13:G13"/>
    <mergeCell ref="B50:G51"/>
    <mergeCell ref="B4:D5"/>
    <mergeCell ref="B43:C43"/>
    <mergeCell ref="E3:G10"/>
  </mergeCells>
  <hyperlinks>
    <hyperlink ref="B9" r:id="rId1" xr:uid="{00000000-0004-0000-0000-000000000000}"/>
  </hyperlinks>
  <pageMargins left="0.51181102362204722" right="0.51181102362204722" top="0.35433070866141736" bottom="0.35433070866141736" header="0.31496062992125984" footer="0.31496062992125984"/>
  <pageSetup paperSize="9" scale="43" orientation="portrait" r:id="rId2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Бланк заказа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Evgeny Ermolaev</dc:creator>
  <cp:lastModifiedBy>Admin</cp:lastModifiedBy>
  <cp:lastPrinted>2026-02-09T21:57:19Z</cp:lastPrinted>
  <dcterms:created xsi:type="dcterms:W3CDTF">2024-06-09T05:33:00Z</dcterms:created>
  <dcterms:modified xsi:type="dcterms:W3CDTF">2026-02-09T22:03:20Z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21247887B5934F2186C57316C11731B5_13</vt:lpwstr>
  </property>
  <property fmtid="{D5CDD505-2E9C-101B-9397-08002B2CF9AE}" pid="3" name="KSOProductBuildVer">
    <vt:lpwstr>1049-12.2.0.16909</vt:lpwstr>
  </property>
</Properties>
</file>