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YandexDisk-p77.8\Контент\НМЦК\"/>
    </mc:Choice>
  </mc:AlternateContent>
  <xr:revisionPtr revIDLastSave="0" documentId="13_ncr:1_{8BE2982B-DA45-4AB8-8A29-AAE4505DB3A8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1" sheetId="2" r:id="rId1"/>
    <sheet name="лист" sheetId="20" state="hidden" r:id="rId2"/>
    <sheet name="Лист1" sheetId="21" state="hidden" r:id="rId3"/>
  </sheets>
  <calcPr calcId="191029"/>
</workbook>
</file>

<file path=xl/calcChain.xml><?xml version="1.0" encoding="utf-8"?>
<calcChain xmlns="http://schemas.openxmlformats.org/spreadsheetml/2006/main">
  <c r="G31" i="2" l="1"/>
  <c r="I11" i="2" s="1"/>
  <c r="I10" i="2" l="1"/>
  <c r="K10" i="2" s="1"/>
  <c r="K11" i="2"/>
  <c r="L11" i="2" s="1"/>
  <c r="L10" i="2"/>
  <c r="L12" i="2" l="1"/>
  <c r="E27" i="2" s="1"/>
</calcChain>
</file>

<file path=xl/sharedStrings.xml><?xml version="1.0" encoding="utf-8"?>
<sst xmlns="http://schemas.openxmlformats.org/spreadsheetml/2006/main" count="32" uniqueCount="31">
  <si>
    <t>Ед изм.</t>
  </si>
  <si>
    <t>№ п.п.</t>
  </si>
  <si>
    <t>ИТОГО НМЦК</t>
  </si>
  <si>
    <t>Количество</t>
  </si>
  <si>
    <t>Наименование</t>
  </si>
  <si>
    <t>руб</t>
  </si>
  <si>
    <t>л;^дм3</t>
  </si>
  <si>
    <t>Обоснование начальной (максимальной) цены контракта</t>
  </si>
  <si>
    <t>НМЦ контракта, (руб./ед.изм.)</t>
  </si>
  <si>
    <t>Бензин автомобильный (розничная реализация)</t>
  </si>
  <si>
    <t>Требования</t>
  </si>
  <si>
    <t>Октановое число бензина автомобильного по исследовательскому методу: ≥ 92 и &lt; 95
Экологический класс: не ниже К5</t>
  </si>
  <si>
    <t>19.20.21.100-00000006</t>
  </si>
  <si>
    <t>КТРУ</t>
  </si>
  <si>
    <r>
      <t xml:space="preserve">Обоснование: </t>
    </r>
    <r>
      <rPr>
        <sz val="11"/>
        <color theme="1"/>
        <rFont val="Calibri"/>
        <family val="2"/>
        <charset val="204"/>
        <scheme val="minor"/>
      </rPr>
      <t xml:space="preserve"> В качестве источников ценовой информации использовались данные Федеральной службы государственной статистики (https://rosstat.gov.ru/) и сведения о ставке рефинансирования (ключевой ставке) на момент расчета (https://cbr.ru). Порядок определения цены установлен пунктом 6 Приказа ФАС. Некоторые особенности расчета цены пункт 7 Приказа ФАС. Данные о ценовой информации и результаты расчета начальной (максимальной) цены контракта:</t>
    </r>
  </si>
  <si>
    <t>Коэффициент отвлечения денежных средств Кодс = Кцб/100/12*N + 1</t>
  </si>
  <si>
    <t>Коэффициент отвлечения денежных средств (Кодс)</t>
  </si>
  <si>
    <t>Минимальная цена единицы товара для расчета НМЦК (руб./ед.изм.)  (Ц с.п. * К одс)</t>
  </si>
  <si>
    <t>где:</t>
  </si>
  <si>
    <t>N = 4  (количеством месяцев поставки и исполнения контракта)</t>
  </si>
  <si>
    <t>В соответствии с частью 22 статьи 22 Федерального закона №44-ФЗ Правительство Российской Федерации вправе определить сферы деятельности, в которых при осуществлении закупок устанавливается порядок определения НМЦК, цены контракта, заключаемого с единственным поставщиком (подрядчиком, исполнителем), начальной цены единицы товара, работы, услуги и федеральные органы исполнительной власти, Государственную корпорацию по атомной энергии "Росатом", Государственную корпорацию по космической деятельности "Роскосмос", уполномоченные устанавливать такой порядок с учетом положений Федерального закона №44-ФЗ. Постановлением Правительства РФ от 08.09.2018 N 1074 определено, что в отношении топлива моторного таким органом власти является Федеральная антимонопольная служба. Обоснование цены произведено в соответствии с Приказом ФАС России от 22.11.2024 N 894/24</t>
  </si>
  <si>
    <t>N (кол-во мес+исполн)</t>
  </si>
  <si>
    <t>Коэффициент</t>
  </si>
  <si>
    <t>КЦБ (ключ.ставка ЦБ)</t>
  </si>
  <si>
    <r>
      <t>Метод обоснования:</t>
    </r>
    <r>
      <rPr>
        <sz val="11"/>
        <color theme="1"/>
        <rFont val="Calibri"/>
        <family val="2"/>
        <charset val="204"/>
        <scheme val="minor"/>
      </rPr>
      <t xml:space="preserve"> метод сопоставимых рыночных цен (анализа рынка).В соответствии с частью 22 статьи 22 Федерального закона №44-ФЗ Правительство Российской Федерации вправе определить сферы деятельности, в которых при осуществлении закупок устанавливается порядок определения НМЦК, цены контракта, заключаемого с единственным поставщиком (подрядчиком, исполнителем), начальной цены единицы товара, работы, услуги и федеральные органы исполнительной власти, Государственную корпорацию по атомной энергии "Росатом", Государственную корпорацию по космической деятельности "Роскосмос", уполномоченные устанавливать такой порядок с учетом положений Федерального закона №44-ФЗ. Постановлением Правительства РФ от 08.09.2018 N 1074 определено, что в отношении топлива моторного таким органом власти является Федеральная антимонопольная служба. Обоснование цены произведено в соответствии с Приказом ФАС России от 22.11.2024 N 894/24</t>
    </r>
  </si>
  <si>
    <t>Топливо дизельное (розничная реализация)</t>
  </si>
  <si>
    <t>19.20.21.300-00000009</t>
  </si>
  <si>
    <t>Сорт/класс топлива: не ниже 2
Тип топлива дизельного: зимнее
Экологический класс: не ниже К5</t>
  </si>
  <si>
    <t xml:space="preserve">Средние потребительские цены на бензин автомобильный
и дизельное топливо  с 13 мая по 18 мая 2026 года
(Ц с.п.) 
 Источник: https://rosstat.gov.ru/storage/mediabank/73_20-05-2026.html </t>
  </si>
  <si>
    <t>Кцб = 14,5% - Ставка рефинансирования (ключевая ставка) на момент расчета на 27.05.2026 (https://cbr.ru/hd_base/KeyRate/)</t>
  </si>
  <si>
    <t>(сто сорок шесть тысяч семьсот шестьдесят рублей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</si>
</sst>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9]General"/>
    <numFmt numFmtId="165" formatCode="&quot; &quot;#,##0.00&quot;    &quot;;&quot;-&quot;#,##0.00&quot;    &quot;;&quot; -&quot;#&quot;    &quot;;@&quot; &quot;"/>
    <numFmt numFmtId="166" formatCode="#,##0.00000"/>
  </numFmts>
  <fonts count="1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6"/>
      <color rgb="FF363194"/>
      <name val="Arial"/>
      <family val="2"/>
      <charset val="204"/>
    </font>
    <font>
      <u/>
      <sz val="11"/>
      <color theme="10"/>
      <name val="Calibri"/>
      <family val="2"/>
      <charset val="204"/>
    </font>
    <font>
      <sz val="9"/>
      <color rgb="FF282A2E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7" fillId="0" borderId="0"/>
    <xf numFmtId="164" fontId="9" fillId="0" borderId="0" applyBorder="0" applyProtection="0"/>
    <xf numFmtId="165" fontId="9" fillId="0" borderId="0" applyBorder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4" fillId="0" borderId="0" xfId="0" applyFont="1"/>
    <xf numFmtId="0" fontId="8" fillId="0" borderId="0" xfId="0" applyFont="1" applyAlignment="1">
      <alignment horizontal="center" wrapText="1"/>
    </xf>
    <xf numFmtId="2" fontId="2" fillId="0" borderId="0" xfId="0" applyNumberFormat="1" applyFont="1" applyAlignment="1">
      <alignment horizontal="right" vertical="center"/>
    </xf>
    <xf numFmtId="4" fontId="2" fillId="0" borderId="0" xfId="0" applyNumberFormat="1" applyFont="1"/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4" fontId="5" fillId="0" borderId="6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0" xfId="5" applyAlignment="1" applyProtection="1"/>
    <xf numFmtId="0" fontId="11" fillId="0" borderId="0" xfId="5" applyFill="1" applyBorder="1" applyAlignment="1" applyProtection="1"/>
    <xf numFmtId="0" fontId="12" fillId="0" borderId="0" xfId="0" applyFont="1" applyAlignment="1">
      <alignment horizontal="right" wrapText="1" indent="1" readingOrder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0" fillId="0" borderId="0" xfId="0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6" fontId="5" fillId="0" borderId="9" xfId="0" applyNumberFormat="1" applyFont="1" applyBorder="1" applyAlignment="1">
      <alignment horizontal="center" vertical="center" wrapText="1"/>
    </xf>
    <xf numFmtId="166" fontId="5" fillId="0" borderId="6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0" fillId="0" borderId="8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</cellXfs>
  <cellStyles count="6">
    <cellStyle name="Excel Built-in Comma" xfId="4" xr:uid="{00000000-0005-0000-0000-000000000000}"/>
    <cellStyle name="Excel Built-in Normal" xfId="3" xr:uid="{00000000-0005-0000-0000-000001000000}"/>
    <cellStyle name="Гиперссылка" xfId="5" builtinId="8"/>
    <cellStyle name="Обычный" xfId="0" builtinId="0"/>
    <cellStyle name="Обычный 3" xfId="1" xr:uid="{00000000-0005-0000-0000-000004000000}"/>
    <cellStyle name="Обычный 4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2611755</xdr:colOff>
      <xdr:row>7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011805" y="39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2628900</xdr:colOff>
      <xdr:row>7</xdr:row>
      <xdr:rowOff>0</xdr:rowOff>
    </xdr:from>
    <xdr:ext cx="184731" cy="27171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28950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281940</xdr:rowOff>
    </xdr:to>
    <xdr:sp macro="" textlink="">
      <xdr:nvSpPr>
        <xdr:cNvPr id="4" name="Text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5336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71710"/>
    <xdr:sp macro="" textlink="">
      <xdr:nvSpPr>
        <xdr:cNvPr id="7" name="TextBox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3011805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312420</xdr:rowOff>
    </xdr:to>
    <xdr:sp macro="" textlink="">
      <xdr:nvSpPr>
        <xdr:cNvPr id="8" name="TextBox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8384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56779"/>
    <xdr:sp macro="" textlink="">
      <xdr:nvSpPr>
        <xdr:cNvPr id="12" name="TextBox 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011805" y="3990975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266700</xdr:rowOff>
    </xdr:to>
    <xdr:sp macro="" textlink="">
      <xdr:nvSpPr>
        <xdr:cNvPr id="13" name="TextBox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38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327660</xdr:rowOff>
    </xdr:to>
    <xdr:sp macro="" textlink="">
      <xdr:nvSpPr>
        <xdr:cNvPr id="14" name="TextBox 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9908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2611755</xdr:colOff>
      <xdr:row>7</xdr:row>
      <xdr:rowOff>0</xdr:rowOff>
    </xdr:from>
    <xdr:ext cx="184731" cy="256779"/>
    <xdr:sp macro="" textlink="">
      <xdr:nvSpPr>
        <xdr:cNvPr id="15" name="TextBox 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3011805" y="3990975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266700</xdr:rowOff>
    </xdr:to>
    <xdr:sp macro="" textlink="">
      <xdr:nvSpPr>
        <xdr:cNvPr id="16" name="TextBox 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3812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2628900</xdr:colOff>
      <xdr:row>7</xdr:row>
      <xdr:rowOff>0</xdr:rowOff>
    </xdr:from>
    <xdr:ext cx="184731" cy="27171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3028950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71710"/>
    <xdr:sp macro="" textlink="">
      <xdr:nvSpPr>
        <xdr:cNvPr id="20" name="TextBox 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3011805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011805" y="39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2628900</xdr:colOff>
      <xdr:row>7</xdr:row>
      <xdr:rowOff>0</xdr:rowOff>
    </xdr:from>
    <xdr:ext cx="184731" cy="27171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028950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281939</xdr:rowOff>
    </xdr:to>
    <xdr:sp macro="" textlink="">
      <xdr:nvSpPr>
        <xdr:cNvPr id="23" name="TextBox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53364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71710"/>
    <xdr:sp macro="" textlink="">
      <xdr:nvSpPr>
        <xdr:cNvPr id="26" name="TextBox 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3011805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303761</xdr:rowOff>
    </xdr:to>
    <xdr:sp macro="" textlink="">
      <xdr:nvSpPr>
        <xdr:cNvPr id="27" name="TextBox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75186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56779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2983230" y="3990975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56779"/>
    <xdr:sp macro="" textlink="">
      <xdr:nvSpPr>
        <xdr:cNvPr id="31" name="TextBox 2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3011805" y="3990975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258041</xdr:rowOff>
    </xdr:to>
    <xdr:sp macro="" textlink="">
      <xdr:nvSpPr>
        <xdr:cNvPr id="32" name="TextBox 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29466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319001</xdr:rowOff>
    </xdr:to>
    <xdr:sp macro="" textlink="">
      <xdr:nvSpPr>
        <xdr:cNvPr id="33" name="TextBox 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90426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2611755</xdr:colOff>
      <xdr:row>7</xdr:row>
      <xdr:rowOff>0</xdr:rowOff>
    </xdr:from>
    <xdr:ext cx="184731" cy="256779"/>
    <xdr:sp macro="" textlink="">
      <xdr:nvSpPr>
        <xdr:cNvPr id="34" name="TextBox 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011805" y="3990975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2</xdr:col>
      <xdr:colOff>2651760</xdr:colOff>
      <xdr:row>7</xdr:row>
      <xdr:rowOff>0</xdr:rowOff>
    </xdr:from>
    <xdr:to>
      <xdr:col>2</xdr:col>
      <xdr:colOff>2651760</xdr:colOff>
      <xdr:row>7</xdr:row>
      <xdr:rowOff>258041</xdr:rowOff>
    </xdr:to>
    <xdr:sp macro="" textlink="">
      <xdr:nvSpPr>
        <xdr:cNvPr id="35" name="TextBox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rrowheads="1"/>
        </xdr:cNvSpPr>
      </xdr:nvSpPr>
      <xdr:spPr bwMode="auto">
        <a:xfrm>
          <a:off x="3051810" y="3990975"/>
          <a:ext cx="0" cy="229466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2</xdr:col>
      <xdr:colOff>2628900</xdr:colOff>
      <xdr:row>7</xdr:row>
      <xdr:rowOff>0</xdr:rowOff>
    </xdr:from>
    <xdr:ext cx="184731" cy="27171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3028950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2583180</xdr:colOff>
      <xdr:row>7</xdr:row>
      <xdr:rowOff>0</xdr:rowOff>
    </xdr:from>
    <xdr:ext cx="192428" cy="27171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2983230" y="3990975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2611755</xdr:colOff>
      <xdr:row>7</xdr:row>
      <xdr:rowOff>0</xdr:rowOff>
    </xdr:from>
    <xdr:ext cx="184731" cy="271710"/>
    <xdr:sp macro="" textlink="">
      <xdr:nvSpPr>
        <xdr:cNvPr id="39" name="TextBox 2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3011805" y="3990975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9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3011805" y="41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2628900</xdr:colOff>
      <xdr:row>9</xdr:row>
      <xdr:rowOff>0</xdr:rowOff>
    </xdr:from>
    <xdr:ext cx="184731" cy="27171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3028950" y="41529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2651760</xdr:colOff>
      <xdr:row>9</xdr:row>
      <xdr:rowOff>0</xdr:rowOff>
    </xdr:from>
    <xdr:to>
      <xdr:col>5</xdr:col>
      <xdr:colOff>3810</xdr:colOff>
      <xdr:row>9</xdr:row>
      <xdr:rowOff>186690</xdr:rowOff>
    </xdr:to>
    <xdr:sp macro="" textlink="">
      <xdr:nvSpPr>
        <xdr:cNvPr id="42" name="TextBox 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rrowheads="1"/>
        </xdr:cNvSpPr>
      </xdr:nvSpPr>
      <xdr:spPr bwMode="auto">
        <a:xfrm>
          <a:off x="3051810" y="4152900"/>
          <a:ext cx="0" cy="26289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2583180</xdr:colOff>
      <xdr:row>9</xdr:row>
      <xdr:rowOff>0</xdr:rowOff>
    </xdr:from>
    <xdr:ext cx="192428" cy="27171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2983230" y="4152900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2583180</xdr:colOff>
      <xdr:row>9</xdr:row>
      <xdr:rowOff>0</xdr:rowOff>
    </xdr:from>
    <xdr:ext cx="192428" cy="27171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2983230" y="4152900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9</xdr:row>
      <xdr:rowOff>0</xdr:rowOff>
    </xdr:from>
    <xdr:ext cx="184731" cy="271710"/>
    <xdr:sp macro="" textlink="">
      <xdr:nvSpPr>
        <xdr:cNvPr id="45" name="TextBox 2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3011805" y="41529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2651760</xdr:colOff>
      <xdr:row>9</xdr:row>
      <xdr:rowOff>0</xdr:rowOff>
    </xdr:from>
    <xdr:to>
      <xdr:col>5</xdr:col>
      <xdr:colOff>3810</xdr:colOff>
      <xdr:row>9</xdr:row>
      <xdr:rowOff>188595</xdr:rowOff>
    </xdr:to>
    <xdr:sp macro="" textlink="">
      <xdr:nvSpPr>
        <xdr:cNvPr id="46" name="TextBox 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rrowheads="1"/>
        </xdr:cNvSpPr>
      </xdr:nvSpPr>
      <xdr:spPr bwMode="auto">
        <a:xfrm>
          <a:off x="3051810" y="4152900"/>
          <a:ext cx="0" cy="26479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4</xdr:col>
      <xdr:colOff>2583180</xdr:colOff>
      <xdr:row>9</xdr:row>
      <xdr:rowOff>0</xdr:rowOff>
    </xdr:from>
    <xdr:ext cx="192428" cy="256779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2983230" y="4152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2583180</xdr:colOff>
      <xdr:row>9</xdr:row>
      <xdr:rowOff>0</xdr:rowOff>
    </xdr:from>
    <xdr:ext cx="192428" cy="256779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2983230" y="4152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2583180</xdr:colOff>
      <xdr:row>9</xdr:row>
      <xdr:rowOff>0</xdr:rowOff>
    </xdr:from>
    <xdr:ext cx="192428" cy="256779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2983230" y="4152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9</xdr:row>
      <xdr:rowOff>0</xdr:rowOff>
    </xdr:from>
    <xdr:ext cx="184731" cy="256779"/>
    <xdr:sp macro="" textlink="">
      <xdr:nvSpPr>
        <xdr:cNvPr id="50" name="TextBox 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3011805" y="41529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4</xdr:col>
      <xdr:colOff>2651760</xdr:colOff>
      <xdr:row>9</xdr:row>
      <xdr:rowOff>0</xdr:rowOff>
    </xdr:from>
    <xdr:to>
      <xdr:col>5</xdr:col>
      <xdr:colOff>3810</xdr:colOff>
      <xdr:row>9</xdr:row>
      <xdr:rowOff>190500</xdr:rowOff>
    </xdr:to>
    <xdr:sp macro="" textlink="">
      <xdr:nvSpPr>
        <xdr:cNvPr id="51" name="TextBox 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rrowheads="1"/>
        </xdr:cNvSpPr>
      </xdr:nvSpPr>
      <xdr:spPr bwMode="auto">
        <a:xfrm>
          <a:off x="3051810" y="4152900"/>
          <a:ext cx="0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2651760</xdr:colOff>
      <xdr:row>9</xdr:row>
      <xdr:rowOff>0</xdr:rowOff>
    </xdr:from>
    <xdr:to>
      <xdr:col>5</xdr:col>
      <xdr:colOff>3810</xdr:colOff>
      <xdr:row>9</xdr:row>
      <xdr:rowOff>203835</xdr:rowOff>
    </xdr:to>
    <xdr:sp macro="" textlink="">
      <xdr:nvSpPr>
        <xdr:cNvPr id="52" name="TextBox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rrowheads="1"/>
        </xdr:cNvSpPr>
      </xdr:nvSpPr>
      <xdr:spPr bwMode="auto">
        <a:xfrm>
          <a:off x="3051810" y="4152900"/>
          <a:ext cx="0" cy="280035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2651760</xdr:colOff>
      <xdr:row>9</xdr:row>
      <xdr:rowOff>0</xdr:rowOff>
    </xdr:from>
    <xdr:to>
      <xdr:col>5</xdr:col>
      <xdr:colOff>3810</xdr:colOff>
      <xdr:row>9</xdr:row>
      <xdr:rowOff>190500</xdr:rowOff>
    </xdr:to>
    <xdr:sp macro="" textlink="">
      <xdr:nvSpPr>
        <xdr:cNvPr id="54" name="TextBox 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rrowheads="1"/>
        </xdr:cNvSpPr>
      </xdr:nvSpPr>
      <xdr:spPr bwMode="auto">
        <a:xfrm>
          <a:off x="3051810" y="4152900"/>
          <a:ext cx="0" cy="2667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1905</xdr:colOff>
      <xdr:row>11</xdr:row>
      <xdr:rowOff>0</xdr:rowOff>
    </xdr:from>
    <xdr:ext cx="192428" cy="256779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5040630" y="5295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92428" cy="256779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5040630" y="5295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92428" cy="256779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5040630" y="5295900"/>
          <a:ext cx="192428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84731" cy="256779"/>
    <xdr:sp macro="" textlink="">
      <xdr:nvSpPr>
        <xdr:cNvPr id="62" name="TextBox 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5040630" y="52959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5</xdr:col>
      <xdr:colOff>3810</xdr:colOff>
      <xdr:row>11</xdr:row>
      <xdr:rowOff>0</xdr:rowOff>
    </xdr:from>
    <xdr:to>
      <xdr:col>5</xdr:col>
      <xdr:colOff>3810</xdr:colOff>
      <xdr:row>11</xdr:row>
      <xdr:rowOff>190500</xdr:rowOff>
    </xdr:to>
    <xdr:sp macro="" textlink="">
      <xdr:nvSpPr>
        <xdr:cNvPr id="63" name="TextBox 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rrowheads="1"/>
        </xdr:cNvSpPr>
      </xdr:nvSpPr>
      <xdr:spPr bwMode="auto">
        <a:xfrm>
          <a:off x="5042535" y="5295900"/>
          <a:ext cx="0" cy="1905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3810</xdr:colOff>
      <xdr:row>11</xdr:row>
      <xdr:rowOff>0</xdr:rowOff>
    </xdr:from>
    <xdr:to>
      <xdr:col>5</xdr:col>
      <xdr:colOff>3810</xdr:colOff>
      <xdr:row>11</xdr:row>
      <xdr:rowOff>194310</xdr:rowOff>
    </xdr:to>
    <xdr:sp macro="" textlink="">
      <xdr:nvSpPr>
        <xdr:cNvPr id="64" name="TextBox 2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rrowheads="1"/>
        </xdr:cNvSpPr>
      </xdr:nvSpPr>
      <xdr:spPr bwMode="auto">
        <a:xfrm>
          <a:off x="5042535" y="5295900"/>
          <a:ext cx="0" cy="19431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1905</xdr:colOff>
      <xdr:row>11</xdr:row>
      <xdr:rowOff>0</xdr:rowOff>
    </xdr:from>
    <xdr:ext cx="184731" cy="256779"/>
    <xdr:sp macro="" textlink="">
      <xdr:nvSpPr>
        <xdr:cNvPr id="65" name="TextBox 2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5040630" y="52959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5</xdr:col>
      <xdr:colOff>3810</xdr:colOff>
      <xdr:row>11</xdr:row>
      <xdr:rowOff>0</xdr:rowOff>
    </xdr:from>
    <xdr:to>
      <xdr:col>5</xdr:col>
      <xdr:colOff>3810</xdr:colOff>
      <xdr:row>11</xdr:row>
      <xdr:rowOff>190500</xdr:rowOff>
    </xdr:to>
    <xdr:sp macro="" textlink="">
      <xdr:nvSpPr>
        <xdr:cNvPr id="66" name="TextBox 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rrowheads="1"/>
        </xdr:cNvSpPr>
      </xdr:nvSpPr>
      <xdr:spPr bwMode="auto">
        <a:xfrm>
          <a:off x="5042535" y="5295900"/>
          <a:ext cx="0" cy="190500"/>
        </a:xfrm>
        <a:custGeom>
          <a:avLst/>
          <a:gdLst>
            <a:gd name="T0" fmla="*/ 2147483647 w 21600"/>
            <a:gd name="T1" fmla="*/ 0 h 21600"/>
            <a:gd name="T2" fmla="*/ 2147483647 w 21600"/>
            <a:gd name="T3" fmla="*/ 2147483647 h 21600"/>
            <a:gd name="T4" fmla="*/ 2147483647 w 21600"/>
            <a:gd name="T5" fmla="*/ 2147483647 h 21600"/>
            <a:gd name="T6" fmla="*/ 0 w 21600"/>
            <a:gd name="T7" fmla="*/ 2147483647 h 21600"/>
            <a:gd name="T8" fmla="*/ 17694720 60000 65536"/>
            <a:gd name="T9" fmla="*/ 0 60000 65536"/>
            <a:gd name="T10" fmla="*/ 5898240 60000 65536"/>
            <a:gd name="T11" fmla="*/ 11796480 60000 65536"/>
            <a:gd name="T12" fmla="*/ 0 w 21600"/>
            <a:gd name="T13" fmla="*/ 0 h 21600"/>
            <a:gd name="T14" fmla="*/ 21600 w 21600"/>
            <a:gd name="T15" fmla="*/ 216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0</xdr:colOff>
      <xdr:row>11</xdr:row>
      <xdr:rowOff>0</xdr:rowOff>
    </xdr:from>
    <xdr:ext cx="184731" cy="27171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5038725" y="52959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92428" cy="27171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5040630" y="5295900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92428" cy="27171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5040630" y="5295900"/>
          <a:ext cx="192428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1905</xdr:colOff>
      <xdr:row>11</xdr:row>
      <xdr:rowOff>0</xdr:rowOff>
    </xdr:from>
    <xdr:ext cx="184731" cy="271710"/>
    <xdr:sp macro="" textlink="">
      <xdr:nvSpPr>
        <xdr:cNvPr id="70" name="TextBox 2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5040630" y="52959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15EB37C-49E4-49B5-BB0E-B6048359E793}"/>
            </a:ext>
          </a:extLst>
        </xdr:cNvPr>
        <xdr:cNvSpPr txBox="1"/>
      </xdr:nvSpPr>
      <xdr:spPr>
        <a:xfrm>
          <a:off x="3221355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2628900</xdr:colOff>
      <xdr:row>7</xdr:row>
      <xdr:rowOff>0</xdr:rowOff>
    </xdr:from>
    <xdr:ext cx="184731" cy="27171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883D59E-39C1-4B21-AC53-2F2002C70EF7}"/>
            </a:ext>
          </a:extLst>
        </xdr:cNvPr>
        <xdr:cNvSpPr txBox="1"/>
      </xdr:nvSpPr>
      <xdr:spPr>
        <a:xfrm>
          <a:off x="3238500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71710"/>
    <xdr:sp macro="" textlink="">
      <xdr:nvSpPr>
        <xdr:cNvPr id="87" name="TextBox 2">
          <a:extLst>
            <a:ext uri="{FF2B5EF4-FFF2-40B4-BE49-F238E27FC236}">
              <a16:creationId xmlns:a16="http://schemas.microsoft.com/office/drawing/2014/main" id="{78D73E97-E570-4EFE-80E2-8871A98CEA33}"/>
            </a:ext>
          </a:extLst>
        </xdr:cNvPr>
        <xdr:cNvSpPr txBox="1"/>
      </xdr:nvSpPr>
      <xdr:spPr>
        <a:xfrm>
          <a:off x="3221355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56779"/>
    <xdr:sp macro="" textlink="">
      <xdr:nvSpPr>
        <xdr:cNvPr id="88" name="TextBox 2">
          <a:extLst>
            <a:ext uri="{FF2B5EF4-FFF2-40B4-BE49-F238E27FC236}">
              <a16:creationId xmlns:a16="http://schemas.microsoft.com/office/drawing/2014/main" id="{00C0E50B-BDCF-4793-B51D-9B4070E49CD1}"/>
            </a:ext>
          </a:extLst>
        </xdr:cNvPr>
        <xdr:cNvSpPr txBox="1"/>
      </xdr:nvSpPr>
      <xdr:spPr>
        <a:xfrm>
          <a:off x="3221355" y="21717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56779"/>
    <xdr:sp macro="" textlink="">
      <xdr:nvSpPr>
        <xdr:cNvPr id="89" name="TextBox 2">
          <a:extLst>
            <a:ext uri="{FF2B5EF4-FFF2-40B4-BE49-F238E27FC236}">
              <a16:creationId xmlns:a16="http://schemas.microsoft.com/office/drawing/2014/main" id="{F2333737-41CC-4EF1-80F1-C9C63476F934}"/>
            </a:ext>
          </a:extLst>
        </xdr:cNvPr>
        <xdr:cNvSpPr txBox="1"/>
      </xdr:nvSpPr>
      <xdr:spPr>
        <a:xfrm>
          <a:off x="3221355" y="21717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2628900</xdr:colOff>
      <xdr:row>7</xdr:row>
      <xdr:rowOff>0</xdr:rowOff>
    </xdr:from>
    <xdr:ext cx="184731" cy="27171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177FF007-3E53-415A-A362-017BAB268040}"/>
            </a:ext>
          </a:extLst>
        </xdr:cNvPr>
        <xdr:cNvSpPr txBox="1"/>
      </xdr:nvSpPr>
      <xdr:spPr>
        <a:xfrm>
          <a:off x="3238500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71710"/>
    <xdr:sp macro="" textlink="">
      <xdr:nvSpPr>
        <xdr:cNvPr id="91" name="TextBox 2">
          <a:extLst>
            <a:ext uri="{FF2B5EF4-FFF2-40B4-BE49-F238E27FC236}">
              <a16:creationId xmlns:a16="http://schemas.microsoft.com/office/drawing/2014/main" id="{1D878E75-A209-4BF2-B254-6EEC1E142297}"/>
            </a:ext>
          </a:extLst>
        </xdr:cNvPr>
        <xdr:cNvSpPr txBox="1"/>
      </xdr:nvSpPr>
      <xdr:spPr>
        <a:xfrm>
          <a:off x="3221355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5060D5A8-921B-468C-8B2B-6E65B3FE6110}"/>
            </a:ext>
          </a:extLst>
        </xdr:cNvPr>
        <xdr:cNvSpPr txBox="1"/>
      </xdr:nvSpPr>
      <xdr:spPr>
        <a:xfrm>
          <a:off x="3221355" y="217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2628900</xdr:colOff>
      <xdr:row>7</xdr:row>
      <xdr:rowOff>0</xdr:rowOff>
    </xdr:from>
    <xdr:ext cx="184731" cy="27171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6442F47A-8EF8-43E5-AB4E-2483797ABC19}"/>
            </a:ext>
          </a:extLst>
        </xdr:cNvPr>
        <xdr:cNvSpPr txBox="1"/>
      </xdr:nvSpPr>
      <xdr:spPr>
        <a:xfrm>
          <a:off x="3238500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71710"/>
    <xdr:sp macro="" textlink="">
      <xdr:nvSpPr>
        <xdr:cNvPr id="94" name="TextBox 2">
          <a:extLst>
            <a:ext uri="{FF2B5EF4-FFF2-40B4-BE49-F238E27FC236}">
              <a16:creationId xmlns:a16="http://schemas.microsoft.com/office/drawing/2014/main" id="{C5799197-1C67-4B24-83BD-34FE66A67C5F}"/>
            </a:ext>
          </a:extLst>
        </xdr:cNvPr>
        <xdr:cNvSpPr txBox="1"/>
      </xdr:nvSpPr>
      <xdr:spPr>
        <a:xfrm>
          <a:off x="3221355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56779"/>
    <xdr:sp macro="" textlink="">
      <xdr:nvSpPr>
        <xdr:cNvPr id="95" name="TextBox 2">
          <a:extLst>
            <a:ext uri="{FF2B5EF4-FFF2-40B4-BE49-F238E27FC236}">
              <a16:creationId xmlns:a16="http://schemas.microsoft.com/office/drawing/2014/main" id="{F898D941-0CAD-4187-A41A-ABE3B380FEA5}"/>
            </a:ext>
          </a:extLst>
        </xdr:cNvPr>
        <xdr:cNvSpPr txBox="1"/>
      </xdr:nvSpPr>
      <xdr:spPr>
        <a:xfrm>
          <a:off x="3221355" y="21717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2611755</xdr:colOff>
      <xdr:row>7</xdr:row>
      <xdr:rowOff>0</xdr:rowOff>
    </xdr:from>
    <xdr:ext cx="184731" cy="256779"/>
    <xdr:sp macro="" textlink="">
      <xdr:nvSpPr>
        <xdr:cNvPr id="96" name="TextBox 2">
          <a:extLst>
            <a:ext uri="{FF2B5EF4-FFF2-40B4-BE49-F238E27FC236}">
              <a16:creationId xmlns:a16="http://schemas.microsoft.com/office/drawing/2014/main" id="{88CBA0E8-0277-4371-9C0E-44425EC01783}"/>
            </a:ext>
          </a:extLst>
        </xdr:cNvPr>
        <xdr:cNvSpPr txBox="1"/>
      </xdr:nvSpPr>
      <xdr:spPr>
        <a:xfrm>
          <a:off x="3221355" y="2171700"/>
          <a:ext cx="184731" cy="2567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4</xdr:col>
      <xdr:colOff>2628900</xdr:colOff>
      <xdr:row>7</xdr:row>
      <xdr:rowOff>0</xdr:rowOff>
    </xdr:from>
    <xdr:ext cx="184731" cy="27171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4FC23798-C170-409C-91CE-042265F9A8CA}"/>
            </a:ext>
          </a:extLst>
        </xdr:cNvPr>
        <xdr:cNvSpPr txBox="1"/>
      </xdr:nvSpPr>
      <xdr:spPr>
        <a:xfrm>
          <a:off x="3238500" y="2171700"/>
          <a:ext cx="184731" cy="271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tabSelected="1" topLeftCell="A13" workbookViewId="0">
      <selection activeCell="F30" sqref="F30:F31"/>
    </sheetView>
  </sheetViews>
  <sheetFormatPr defaultRowHeight="15" x14ac:dyDescent="0.25"/>
  <cols>
    <col min="2" max="2" width="21.42578125" customWidth="1"/>
    <col min="3" max="3" width="45.7109375" customWidth="1"/>
    <col min="4" max="4" width="35.42578125" customWidth="1"/>
    <col min="5" max="5" width="15.5703125" customWidth="1"/>
    <col min="6" max="6" width="11" customWidth="1"/>
    <col min="7" max="7" width="15.140625" customWidth="1"/>
    <col min="8" max="8" width="3.7109375" customWidth="1"/>
    <col min="9" max="9" width="15.5703125" customWidth="1"/>
    <col min="10" max="10" width="5" customWidth="1"/>
    <col min="11" max="11" width="13" customWidth="1"/>
    <col min="12" max="12" width="25" customWidth="1"/>
  </cols>
  <sheetData>
    <row r="1" spans="1:12" x14ac:dyDescent="0.25">
      <c r="C1" s="43" t="s">
        <v>7</v>
      </c>
      <c r="D1" s="43"/>
      <c r="E1" s="43"/>
      <c r="F1" s="43"/>
      <c r="G1" s="43"/>
      <c r="H1" s="43"/>
      <c r="I1" s="43"/>
      <c r="J1" s="14"/>
    </row>
    <row r="3" spans="1:12" ht="97.5" customHeight="1" x14ac:dyDescent="0.25">
      <c r="B3" s="49" t="s">
        <v>24</v>
      </c>
      <c r="C3" s="49"/>
      <c r="D3" s="49"/>
      <c r="E3" s="49"/>
      <c r="F3" s="49"/>
      <c r="G3" s="49"/>
      <c r="H3" s="49"/>
      <c r="I3" s="49"/>
      <c r="J3" s="49"/>
      <c r="K3" s="49"/>
    </row>
    <row r="4" spans="1:12" ht="86.25" customHeight="1" x14ac:dyDescent="0.25">
      <c r="B4" s="44" t="s">
        <v>14</v>
      </c>
      <c r="C4" s="44"/>
      <c r="D4" s="44"/>
      <c r="E4" s="44"/>
      <c r="F4" s="44"/>
      <c r="G4" s="44"/>
      <c r="H4" s="44"/>
      <c r="I4" s="44"/>
      <c r="J4" s="44"/>
      <c r="K4" s="44"/>
    </row>
    <row r="5" spans="1:12" ht="15" customHeight="1" x14ac:dyDescent="0.25">
      <c r="C5" s="44"/>
      <c r="D5" s="45"/>
      <c r="E5" s="45"/>
      <c r="F5" s="45"/>
      <c r="G5" s="45"/>
      <c r="H5" s="45"/>
      <c r="I5" s="45"/>
      <c r="J5" s="45"/>
      <c r="K5" s="45"/>
      <c r="L5" s="45"/>
    </row>
    <row r="6" spans="1:12" x14ac:dyDescent="0.25"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130.5" customHeight="1" x14ac:dyDescent="0.25">
      <c r="A7" s="31" t="s">
        <v>1</v>
      </c>
      <c r="B7" s="33" t="s">
        <v>13</v>
      </c>
      <c r="C7" s="33" t="s">
        <v>4</v>
      </c>
      <c r="D7" s="33" t="s">
        <v>10</v>
      </c>
      <c r="E7" s="47" t="s">
        <v>0</v>
      </c>
      <c r="F7" s="33" t="s">
        <v>3</v>
      </c>
      <c r="G7" s="35" t="s">
        <v>28</v>
      </c>
      <c r="H7" s="36"/>
      <c r="I7" s="35" t="s">
        <v>16</v>
      </c>
      <c r="J7" s="36"/>
      <c r="K7" s="33" t="s">
        <v>17</v>
      </c>
      <c r="L7" s="33" t="s">
        <v>8</v>
      </c>
    </row>
    <row r="8" spans="1:12" ht="154.5" customHeight="1" x14ac:dyDescent="0.25">
      <c r="A8" s="32"/>
      <c r="B8" s="34"/>
      <c r="C8" s="34"/>
      <c r="D8" s="34"/>
      <c r="E8" s="48"/>
      <c r="F8" s="34"/>
      <c r="G8" s="37"/>
      <c r="H8" s="38"/>
      <c r="I8" s="37"/>
      <c r="J8" s="38"/>
      <c r="K8" s="34"/>
      <c r="L8" s="34"/>
    </row>
    <row r="9" spans="1:12" ht="21.75" customHeight="1" x14ac:dyDescent="0.25">
      <c r="A9" s="23">
        <v>1</v>
      </c>
      <c r="B9" s="22">
        <v>2</v>
      </c>
      <c r="C9" s="22">
        <v>3</v>
      </c>
      <c r="D9" s="25">
        <v>4</v>
      </c>
      <c r="E9" s="50">
        <v>5</v>
      </c>
      <c r="F9" s="24">
        <v>6</v>
      </c>
      <c r="G9" s="51">
        <v>7</v>
      </c>
      <c r="H9" s="52"/>
      <c r="I9" s="51">
        <v>8</v>
      </c>
      <c r="J9" s="52"/>
      <c r="K9" s="25">
        <v>9</v>
      </c>
      <c r="L9" s="22">
        <v>10</v>
      </c>
    </row>
    <row r="10" spans="1:12" ht="42.75" customHeight="1" x14ac:dyDescent="0.25">
      <c r="A10" s="6">
        <v>1</v>
      </c>
      <c r="B10" s="13" t="s">
        <v>12</v>
      </c>
      <c r="C10" s="9" t="s">
        <v>9</v>
      </c>
      <c r="D10" s="12" t="s">
        <v>11</v>
      </c>
      <c r="E10" s="5" t="s">
        <v>6</v>
      </c>
      <c r="F10" s="10">
        <v>1000</v>
      </c>
      <c r="G10" s="41">
        <v>61.37</v>
      </c>
      <c r="H10" s="42"/>
      <c r="I10" s="39">
        <f>G31</f>
        <v>1.0483333333333333</v>
      </c>
      <c r="J10" s="40"/>
      <c r="K10" s="15">
        <f>ROUND(G10*I10,2)</f>
        <v>64.34</v>
      </c>
      <c r="L10" s="7">
        <f>K10*F10</f>
        <v>64340</v>
      </c>
    </row>
    <row r="11" spans="1:12" ht="55.5" customHeight="1" thickBot="1" x14ac:dyDescent="0.3">
      <c r="A11" s="6">
        <v>2</v>
      </c>
      <c r="B11" s="13" t="s">
        <v>26</v>
      </c>
      <c r="C11" s="9" t="s">
        <v>25</v>
      </c>
      <c r="D11" s="12" t="s">
        <v>27</v>
      </c>
      <c r="E11" s="5" t="s">
        <v>6</v>
      </c>
      <c r="F11" s="10">
        <v>1000</v>
      </c>
      <c r="G11" s="41">
        <v>78.62</v>
      </c>
      <c r="H11" s="42"/>
      <c r="I11" s="39">
        <f>G31</f>
        <v>1.0483333333333333</v>
      </c>
      <c r="J11" s="40"/>
      <c r="K11" s="15">
        <f>ROUND(G11*I11,2)</f>
        <v>82.42</v>
      </c>
      <c r="L11" s="7">
        <f>K11*F11</f>
        <v>82420</v>
      </c>
    </row>
    <row r="12" spans="1:12" ht="37.5" customHeight="1" thickBot="1" x14ac:dyDescent="0.3">
      <c r="A12" s="2"/>
      <c r="B12" s="2"/>
      <c r="C12" s="27" t="s">
        <v>2</v>
      </c>
      <c r="D12" s="28"/>
      <c r="E12" s="28"/>
      <c r="F12" s="28"/>
      <c r="G12" s="28"/>
      <c r="H12" s="28"/>
      <c r="I12" s="28"/>
      <c r="J12" s="28"/>
      <c r="K12" s="29"/>
      <c r="L12" s="8">
        <f>SUM(L10:L11)</f>
        <v>146760</v>
      </c>
    </row>
    <row r="13" spans="1:12" ht="15.75" customHeight="1" x14ac:dyDescent="0.25">
      <c r="C13" s="26"/>
      <c r="D13" s="26"/>
      <c r="E13" s="26"/>
      <c r="F13" s="26"/>
      <c r="G13" s="26"/>
      <c r="H13" s="26"/>
      <c r="I13" s="26"/>
      <c r="J13" s="26"/>
      <c r="K13" s="26"/>
      <c r="L13" s="3"/>
    </row>
    <row r="14" spans="1:12" ht="17.25" customHeight="1" x14ac:dyDescent="0.25">
      <c r="C14" s="30" t="s">
        <v>20</v>
      </c>
      <c r="D14" s="11"/>
    </row>
    <row r="15" spans="1:12" ht="20.25" x14ac:dyDescent="0.3">
      <c r="C15" s="30"/>
      <c r="D15" s="11"/>
      <c r="J15" s="16"/>
    </row>
    <row r="16" spans="1:12" ht="20.25" customHeight="1" x14ac:dyDescent="0.3">
      <c r="C16" s="30"/>
      <c r="D16" s="11"/>
      <c r="J16" s="16"/>
    </row>
    <row r="17" spans="3:10" ht="20.25" x14ac:dyDescent="0.3">
      <c r="C17" s="30"/>
      <c r="D17" s="11"/>
      <c r="J17" s="16"/>
    </row>
    <row r="18" spans="3:10" x14ac:dyDescent="0.25">
      <c r="C18" s="30"/>
      <c r="D18" s="11"/>
    </row>
    <row r="19" spans="3:10" x14ac:dyDescent="0.25">
      <c r="C19" s="30"/>
      <c r="D19" s="11"/>
      <c r="G19" t="s">
        <v>15</v>
      </c>
      <c r="J19" s="17"/>
    </row>
    <row r="20" spans="3:10" x14ac:dyDescent="0.25">
      <c r="C20" s="30"/>
      <c r="D20" s="11"/>
      <c r="G20" t="s">
        <v>18</v>
      </c>
      <c r="J20" s="18"/>
    </row>
    <row r="21" spans="3:10" x14ac:dyDescent="0.25">
      <c r="C21" s="30"/>
      <c r="D21" s="11"/>
      <c r="G21" t="s">
        <v>29</v>
      </c>
    </row>
    <row r="22" spans="3:10" x14ac:dyDescent="0.25">
      <c r="C22" s="30"/>
      <c r="D22" s="11"/>
      <c r="G22" t="s">
        <v>19</v>
      </c>
    </row>
    <row r="23" spans="3:10" x14ac:dyDescent="0.25">
      <c r="C23" s="30"/>
      <c r="D23" s="11"/>
    </row>
    <row r="24" spans="3:10" x14ac:dyDescent="0.25">
      <c r="C24" s="30"/>
      <c r="D24" s="11"/>
    </row>
    <row r="25" spans="3:10" x14ac:dyDescent="0.25">
      <c r="C25" s="30"/>
      <c r="D25" s="11"/>
    </row>
    <row r="26" spans="3:10" x14ac:dyDescent="0.25">
      <c r="C26" s="30"/>
      <c r="D26" s="11"/>
    </row>
    <row r="27" spans="3:10" ht="123.75" customHeight="1" x14ac:dyDescent="0.25">
      <c r="C27" s="30"/>
      <c r="D27" s="11"/>
      <c r="E27" s="4">
        <f>L12</f>
        <v>146760</v>
      </c>
      <c r="F27" s="1" t="s">
        <v>5</v>
      </c>
      <c r="G27" s="1" t="s">
        <v>30</v>
      </c>
      <c r="H27" s="1"/>
    </row>
    <row r="30" spans="3:10" ht="45" x14ac:dyDescent="0.25">
      <c r="E30" s="20" t="s">
        <v>23</v>
      </c>
      <c r="F30" s="53" t="s">
        <v>21</v>
      </c>
      <c r="G30" s="21" t="s">
        <v>22</v>
      </c>
    </row>
    <row r="31" spans="3:10" x14ac:dyDescent="0.25">
      <c r="E31" s="13">
        <v>14.5</v>
      </c>
      <c r="F31" s="54">
        <v>4</v>
      </c>
      <c r="G31" s="21">
        <f>E31/100/12*F31+1</f>
        <v>1.0483333333333333</v>
      </c>
    </row>
    <row r="36" spans="4:7" x14ac:dyDescent="0.25">
      <c r="D36" s="19"/>
      <c r="E36" s="19"/>
      <c r="F36" s="19"/>
      <c r="G36" s="19"/>
    </row>
  </sheetData>
  <mergeCells count="23">
    <mergeCell ref="C1:I1"/>
    <mergeCell ref="C5:L6"/>
    <mergeCell ref="L7:L8"/>
    <mergeCell ref="C7:C8"/>
    <mergeCell ref="K7:K8"/>
    <mergeCell ref="E7:E8"/>
    <mergeCell ref="F7:F8"/>
    <mergeCell ref="D7:D8"/>
    <mergeCell ref="B3:K3"/>
    <mergeCell ref="B4:K4"/>
    <mergeCell ref="C13:K13"/>
    <mergeCell ref="C12:K12"/>
    <mergeCell ref="C14:C27"/>
    <mergeCell ref="A7:A8"/>
    <mergeCell ref="B7:B8"/>
    <mergeCell ref="I7:J8"/>
    <mergeCell ref="I10:J10"/>
    <mergeCell ref="I11:J11"/>
    <mergeCell ref="G7:H8"/>
    <mergeCell ref="G10:H10"/>
    <mergeCell ref="G11:H11"/>
    <mergeCell ref="I9:J9"/>
    <mergeCell ref="G9:H9"/>
  </mergeCells>
  <printOptions horizontalCentered="1"/>
  <pageMargins left="0.23622047244094491" right="3.937007874015748E-2" top="0.15748031496062992" bottom="0.15748031496062992" header="0" footer="0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D1" workbookViewId="0">
      <selection activeCell="T33" sqref="T33:U3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</vt:lpstr>
      <vt:lpstr>лист</vt:lpstr>
      <vt:lpstr>Лист1</vt:lpstr>
    </vt:vector>
  </TitlesOfParts>
  <Company>ASU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Яковлева Вероника Александровна</dc:creator>
  <cp:lastModifiedBy>Роман</cp:lastModifiedBy>
  <cp:lastPrinted>2024-07-16T02:20:30Z</cp:lastPrinted>
  <dcterms:created xsi:type="dcterms:W3CDTF">2014-01-13T08:22:27Z</dcterms:created>
  <dcterms:modified xsi:type="dcterms:W3CDTF">2026-05-27T06:32:45Z</dcterms:modified>
</cp:coreProperties>
</file>