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gyres\Desktop\"/>
    </mc:Choice>
  </mc:AlternateContent>
  <xr:revisionPtr revIDLastSave="0" documentId="13_ncr:1_{04CA6634-1087-4B94-A301-D11D0EA367B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9" i="1" l="1"/>
  <c r="D60" i="1"/>
  <c r="D61" i="1"/>
  <c r="D62" i="1"/>
  <c r="D63" i="1"/>
  <c r="D64" i="1"/>
  <c r="D65" i="1"/>
  <c r="D66" i="1"/>
  <c r="D67" i="1"/>
  <c r="D68" i="1"/>
  <c r="D58" i="1"/>
  <c r="D48" i="1"/>
  <c r="D49" i="1"/>
  <c r="D50" i="1"/>
  <c r="D51" i="1"/>
  <c r="D52" i="1"/>
  <c r="D53" i="1"/>
  <c r="D54" i="1"/>
  <c r="D55" i="1"/>
  <c r="D56" i="1"/>
  <c r="D57" i="1"/>
  <c r="D47" i="1"/>
  <c r="D22" i="1"/>
  <c r="D8" i="1"/>
  <c r="D9" i="1"/>
  <c r="D10" i="1"/>
  <c r="D11" i="1"/>
  <c r="D12" i="1"/>
  <c r="D13" i="1"/>
  <c r="D14" i="1"/>
  <c r="D15" i="1"/>
  <c r="D16" i="1"/>
  <c r="D7" i="1"/>
  <c r="D20" i="1"/>
  <c r="D21" i="1"/>
  <c r="D23" i="1"/>
  <c r="D24" i="1"/>
  <c r="D25" i="1"/>
  <c r="D26" i="1"/>
  <c r="D27" i="1"/>
  <c r="D28" i="1"/>
  <c r="D29" i="1"/>
  <c r="D30" i="1"/>
  <c r="D31" i="1"/>
  <c r="D19" i="1"/>
  <c r="D34" i="1"/>
  <c r="D35" i="1"/>
  <c r="D37" i="1"/>
  <c r="D38" i="1"/>
  <c r="D39" i="1"/>
  <c r="D40" i="1"/>
  <c r="D41" i="1"/>
  <c r="D42" i="1"/>
  <c r="D43" i="1"/>
  <c r="D44" i="1"/>
  <c r="D36" i="1"/>
  <c r="D71" i="1"/>
  <c r="D72" i="1"/>
  <c r="D5" i="1"/>
  <c r="D4" i="1"/>
  <c r="D3" i="1"/>
  <c r="D90" i="1" l="1"/>
  <c r="D84" i="1"/>
  <c r="D83" i="1"/>
  <c r="D76" i="1"/>
  <c r="D77" i="1"/>
  <c r="D78" i="1"/>
  <c r="D79" i="1"/>
  <c r="D80" i="1"/>
  <c r="D75" i="1"/>
  <c r="D89" i="1" l="1"/>
  <c r="D88" i="1"/>
  <c r="D85" i="1"/>
  <c r="D86" i="1"/>
  <c r="D87" i="1"/>
</calcChain>
</file>

<file path=xl/sharedStrings.xml><?xml version="1.0" encoding="utf-8"?>
<sst xmlns="http://schemas.openxmlformats.org/spreadsheetml/2006/main" count="318" uniqueCount="125">
  <si>
    <t>Ваша цена</t>
  </si>
  <si>
    <t>Розничная цена</t>
  </si>
  <si>
    <t>СИРОПЫ (2,5 кг)</t>
  </si>
  <si>
    <t>Джемы с кусочками (1,25 кг)</t>
  </si>
  <si>
    <t>Смеси для приготовления BubbleTea  (1 кг)</t>
  </si>
  <si>
    <t>Трубочка 12 мм в индивидуальной упаковке (прозрачные со срезом)</t>
  </si>
  <si>
    <t>Боба со вкусом клубники 3</t>
  </si>
  <si>
    <t>Боба со вкусом черники 3</t>
  </si>
  <si>
    <t>Боба со вкусом манго 3</t>
  </si>
  <si>
    <t>Боба с медово-персиковым вкусом 3</t>
  </si>
  <si>
    <t>Боба со вкусом зеленого яблока 3</t>
  </si>
  <si>
    <r>
      <rPr>
        <b/>
        <sz val="11"/>
        <color rgb="FF000000"/>
        <rFont val="Times New Roman"/>
        <family val="1"/>
        <charset val="204"/>
      </rPr>
      <t>Тел.:</t>
    </r>
    <r>
      <rPr>
        <sz val="11"/>
        <color rgb="FF000000"/>
        <rFont val="Times New Roman"/>
        <family val="1"/>
        <charset val="204"/>
      </rPr>
      <t xml:space="preserve"> +7-989-350-09-09
</t>
    </r>
    <r>
      <rPr>
        <b/>
        <sz val="11"/>
        <color rgb="FF000000"/>
        <rFont val="Times New Roman"/>
        <family val="1"/>
        <charset val="204"/>
      </rPr>
      <t>Сайт:</t>
    </r>
    <r>
      <rPr>
        <sz val="11"/>
        <color rgb="FF000000"/>
        <rFont val="Times New Roman"/>
        <family val="1"/>
        <charset val="204"/>
      </rPr>
      <t xml:space="preserve"> czseattlebabbletea.ru
czseattlebabbletea@mail.ru
</t>
    </r>
    <r>
      <rPr>
        <b/>
        <sz val="11"/>
        <color rgb="FF000000"/>
        <rFont val="Times New Roman"/>
        <family val="1"/>
        <charset val="204"/>
      </rPr>
      <t>Склад:</t>
    </r>
    <r>
      <rPr>
        <sz val="11"/>
        <color rgb="FF000000"/>
        <rFont val="Times New Roman"/>
        <family val="1"/>
        <charset val="204"/>
      </rPr>
      <t xml:space="preserve"> Санкт-Петербруг</t>
    </r>
  </si>
  <si>
    <t>Боба со вкусом клубники 1.2</t>
  </si>
  <si>
    <t>Боба со вкусом черники 1.2</t>
  </si>
  <si>
    <t>Боба со вкусом манго 1.2</t>
  </si>
  <si>
    <t>Боба с медово-персиковым вкусом 1.2</t>
  </si>
  <si>
    <t>ДЖУСБОЛЛЫ (1,2 / 3 кг)</t>
  </si>
  <si>
    <t>ШТ</t>
  </si>
  <si>
    <t>По Санкт-Петербургу</t>
  </si>
  <si>
    <t>Доставка на 1 точку (рабочее место)</t>
  </si>
  <si>
    <t>от 16-25</t>
  </si>
  <si>
    <t>до 5 
коробок</t>
  </si>
  <si>
    <t>47.9*37*15.5</t>
  </si>
  <si>
    <t>30*20*31</t>
  </si>
  <si>
    <t>42*34*25.5</t>
  </si>
  <si>
    <t>54*32*18</t>
  </si>
  <si>
    <t>39.5*39.5*23.5</t>
  </si>
  <si>
    <t xml:space="preserve">Кол-во  
в 1 коробке </t>
  </si>
  <si>
    <t>Габариты
 ( в "см")</t>
  </si>
  <si>
    <t>Вес 1 коробки 
в "КГ"</t>
  </si>
  <si>
    <t>Сироп со вкусом зеленого яблока</t>
  </si>
  <si>
    <t>Сироп со вкусом апельсина</t>
  </si>
  <si>
    <t>Сироп со вкусом личи</t>
  </si>
  <si>
    <t>Сироп со вкусом клубники</t>
  </si>
  <si>
    <t>Сироп со вкусом персика</t>
  </si>
  <si>
    <t>Сироп со вкусом манго</t>
  </si>
  <si>
    <t>Сироп со вкусом черники</t>
  </si>
  <si>
    <t xml:space="preserve">Сироп со вкусом ананаса </t>
  </si>
  <si>
    <t xml:space="preserve">Джем из клубники </t>
  </si>
  <si>
    <t>Джем из манго</t>
  </si>
  <si>
    <t>Джем из ананаса</t>
  </si>
  <si>
    <t>Джем из личи</t>
  </si>
  <si>
    <t>Джем из киви</t>
  </si>
  <si>
    <t>Джем из черники</t>
  </si>
  <si>
    <t>Джем из апельсина</t>
  </si>
  <si>
    <t>Джем из персика</t>
  </si>
  <si>
    <t>Смесь со вкусом лимона</t>
  </si>
  <si>
    <t>Смесь со вкусом кукурузы</t>
  </si>
  <si>
    <t>Смесь со вкусом шоколада</t>
  </si>
  <si>
    <t>Смесь манго на кокосовом молоке</t>
  </si>
  <si>
    <t xml:space="preserve">Смесь персиковый латте </t>
  </si>
  <si>
    <t xml:space="preserve">Смесь банановый латте </t>
  </si>
  <si>
    <t>Боба со вкусом йогурта 1.2</t>
  </si>
  <si>
    <t>Боба со вкусом йогурта 3</t>
  </si>
  <si>
    <t>Смесь клубничного латте</t>
  </si>
  <si>
    <t>60*30*78</t>
  </si>
  <si>
    <t>Сироп со вкусом маракуйи</t>
  </si>
  <si>
    <t>Джем из алоэ</t>
  </si>
  <si>
    <t>Джем из жасмина</t>
  </si>
  <si>
    <t>Джем из маракуйи</t>
  </si>
  <si>
    <t>51*33*15</t>
  </si>
  <si>
    <t>Кусочки кокоса в кукурузном сиропе 1.5 кг</t>
  </si>
  <si>
    <t xml:space="preserve">Смесь со вкусом йогурта </t>
  </si>
  <si>
    <t>Смесь сливочный покров для напитка (сырная пенка)</t>
  </si>
  <si>
    <t>СИРОПЫ (1,25 кг)</t>
  </si>
  <si>
    <t>Сироп со вкусом черного сахара</t>
  </si>
  <si>
    <t>ОЗОН</t>
  </si>
  <si>
    <t>ДОПОЛНИТЕЛЬНО</t>
  </si>
  <si>
    <t xml:space="preserve">Отдельная 
машина от 300 кг </t>
  </si>
  <si>
    <t>Отдельная 
машина от 1,5 тн</t>
  </si>
  <si>
    <t>Свыше 5 тн</t>
  </si>
  <si>
    <t>32.5*25.5*33</t>
  </si>
  <si>
    <t>Трубочка 12 мм без индивидуальной упаковки (черные со срезом)</t>
  </si>
  <si>
    <t>ПРОДУКТ НА ЗАКАЗ</t>
  </si>
  <si>
    <t>Индивидуальный рассчет цены! Вы можете заказать новый продукт под заказ или Большой обьем лично под Вас. Минимальный обьем 300 коробок продукта!</t>
  </si>
  <si>
    <t>Сироп со вкусом сливовой матти (ЧАЙ)</t>
  </si>
  <si>
    <t>Стакан BubbleCup 0.350 (D80)</t>
  </si>
  <si>
    <t>Стакан BubbleCup 0.650 (D90)</t>
  </si>
  <si>
    <t>Стакан BubbleCup 0.500 (D90)</t>
  </si>
  <si>
    <t>Крышка с носиком (прозрачная, черная, зеленая, бежевая) (D90)</t>
  </si>
  <si>
    <t>Крышка с носиком (прозрачная, черная, зеленая, бежевая) (D80)</t>
  </si>
  <si>
    <t>Дозатор сиропа (на наши бутылки)</t>
  </si>
  <si>
    <t>3000/250</t>
  </si>
  <si>
    <t>720/40</t>
  </si>
  <si>
    <t>560/40</t>
  </si>
  <si>
    <t>200/10</t>
  </si>
  <si>
    <t>1000/50</t>
  </si>
  <si>
    <t>2590/70</t>
  </si>
  <si>
    <t xml:space="preserve">ТАПИОКА (1000 гр) </t>
  </si>
  <si>
    <t xml:space="preserve">Жемчуг тапиоки из коричневого сахара </t>
  </si>
  <si>
    <t>Сироп со вкусом персикового улуна (ЧАЙ)</t>
  </si>
  <si>
    <t>уточняйте</t>
  </si>
  <si>
    <t xml:space="preserve">Бесплатная доставка по СПБ от 20 000 руб. </t>
  </si>
  <si>
    <t xml:space="preserve">Забор со склада оплачиваем при заказе от 100 000 руб. </t>
  </si>
  <si>
    <t>БЕСПЛАТНАЯ ДОСТАВКА</t>
  </si>
  <si>
    <t>ГОТОВЫЙ БАБЛ ТИ (0.620 мл)</t>
  </si>
  <si>
    <t>Лимонад Бабл Ти со вкусом манго</t>
  </si>
  <si>
    <t>Лимонад Бабл Ти со вкусом клубники</t>
  </si>
  <si>
    <t>Лимонад Бабл Ти со вкусом яблока</t>
  </si>
  <si>
    <t>Лимонад Бабл Ти со вкусом лимона</t>
  </si>
  <si>
    <t>Лимонад Бабл Ти со вкусом черники</t>
  </si>
  <si>
    <t>Лимонад Бабл Ти со вкусом личи</t>
  </si>
  <si>
    <t>Смесь со вкусом матча латте</t>
  </si>
  <si>
    <t>Смесь со вкусом кокоса</t>
  </si>
  <si>
    <t>Сироп со вкусом винограда</t>
  </si>
  <si>
    <t>Джем из асмантуса</t>
  </si>
  <si>
    <t>Яндекс доствка ( оплата включена в счет ) 550 руб за 1 точку</t>
  </si>
  <si>
    <r>
      <t xml:space="preserve">Ваша цена  (с учетом НДС 5%) </t>
    </r>
    <r>
      <rPr>
        <b/>
        <sz val="15"/>
        <color rgb="FFC00000"/>
        <rFont val="Times New Roman"/>
        <family val="1"/>
        <charset val="204"/>
      </rPr>
      <t xml:space="preserve">Кому </t>
    </r>
    <r>
      <rPr>
        <b/>
        <sz val="16"/>
        <color rgb="FFC00000"/>
        <rFont val="Times New Roman"/>
        <family val="1"/>
        <charset val="204"/>
      </rPr>
      <t>НЕ</t>
    </r>
    <r>
      <rPr>
        <b/>
        <sz val="15"/>
        <color rgb="FFC00000"/>
        <rFont val="Times New Roman"/>
        <family val="1"/>
        <charset val="204"/>
      </rPr>
      <t xml:space="preserve"> нужен </t>
    </r>
    <r>
      <rPr>
        <b/>
        <sz val="16"/>
        <color rgb="FFC00000"/>
        <rFont val="Times New Roman"/>
        <family val="1"/>
        <charset val="204"/>
      </rPr>
      <t>НДС</t>
    </r>
    <r>
      <rPr>
        <b/>
        <sz val="15"/>
        <color rgb="FFC00000"/>
        <rFont val="Times New Roman"/>
        <family val="1"/>
        <charset val="204"/>
      </rPr>
      <t>: вычитайте от стоимости 5% - это Ваша цена. АКТУАЛЬНЫЕ ЦЕНЫ без НДС указаны на Сайте!</t>
    </r>
  </si>
  <si>
    <r>
      <rPr>
        <b/>
        <sz val="16"/>
        <color rgb="FF333333"/>
        <rFont val="Calibri"/>
        <family val="2"/>
        <charset val="204"/>
        <scheme val="minor"/>
      </rPr>
      <t>ОПТ крупный</t>
    </r>
    <r>
      <rPr>
        <b/>
        <sz val="12"/>
        <color indexed="63"/>
        <rFont val="Calibri"/>
        <family val="2"/>
        <charset val="204"/>
        <scheme val="minor"/>
      </rPr>
      <t xml:space="preserve"> </t>
    </r>
    <r>
      <rPr>
        <b/>
        <sz val="12"/>
        <color rgb="FFFF0000"/>
        <rFont val="Calibri"/>
        <family val="2"/>
        <charset val="204"/>
        <scheme val="minor"/>
      </rPr>
      <t>(заказ от 250 к)</t>
    </r>
  </si>
  <si>
    <r>
      <rPr>
        <b/>
        <sz val="16"/>
        <color rgb="FF333333"/>
        <rFont val="Calibri"/>
        <family val="2"/>
        <charset val="204"/>
        <scheme val="minor"/>
      </rPr>
      <t>ОПТ мелкий</t>
    </r>
    <r>
      <rPr>
        <b/>
        <sz val="11"/>
        <color indexed="63"/>
        <rFont val="Calibri"/>
        <family val="2"/>
        <charset val="204"/>
        <scheme val="minor"/>
      </rPr>
      <t xml:space="preserve"> </t>
    </r>
    <r>
      <rPr>
        <b/>
        <sz val="12"/>
        <color rgb="FFFF0000"/>
        <rFont val="Calibri"/>
        <family val="2"/>
        <charset val="204"/>
        <scheme val="minor"/>
      </rPr>
      <t>(любой заказ)</t>
    </r>
  </si>
  <si>
    <t>ФОРМА ЗАКАЗА (кол-во продукта по штучно)</t>
  </si>
  <si>
    <t>Боба со вкусом личи 3</t>
  </si>
  <si>
    <t>Боба со вкусом арбуза 3</t>
  </si>
  <si>
    <t>Боба со вкусом дыни 3</t>
  </si>
  <si>
    <t>Боба со вкусом малины 3</t>
  </si>
  <si>
    <t>Боба со вкусом маракуйи 3</t>
  </si>
  <si>
    <t>Боба со вкусом личи 1.2</t>
  </si>
  <si>
    <t>Боба со вкусом маракуйи 1.2</t>
  </si>
  <si>
    <t>Боба со вкусом арбуза 1.2</t>
  </si>
  <si>
    <t>Боба со вкусом дыни 1.2</t>
  </si>
  <si>
    <t>Боба со вкусом малины 1.2</t>
  </si>
  <si>
    <t xml:space="preserve">Боба со вкусом зеленого яблока 1.2 </t>
  </si>
  <si>
    <t>Габариты коробки</t>
  </si>
  <si>
    <t>Кол-во  в 1 коробке</t>
  </si>
  <si>
    <t>Джем из винорада "шанхай мускат"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</si>
</sst>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&quot; руб.&quot;;[Red]#,##0&quot; руб.&quot;"/>
  </numFmts>
  <fonts count="3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64"/>
      <name val="Calibri"/>
      <family val="2"/>
    </font>
    <font>
      <b/>
      <sz val="12"/>
      <color indexed="64"/>
      <name val="Times New Roman"/>
      <family val="1"/>
    </font>
    <font>
      <b/>
      <sz val="12"/>
      <color indexed="64"/>
      <name val="Georgia"/>
      <family val="1"/>
    </font>
    <font>
      <b/>
      <sz val="11"/>
      <color indexed="63"/>
      <name val="Calibri"/>
      <family val="2"/>
    </font>
    <font>
      <b/>
      <sz val="10"/>
      <color indexed="64"/>
      <name val="Arial"/>
      <family val="2"/>
    </font>
    <font>
      <sz val="11"/>
      <color theme="1"/>
      <name val="Calibri"/>
      <family val="2"/>
      <charset val="204"/>
    </font>
    <font>
      <sz val="11"/>
      <color theme="1"/>
      <name val="Microsoft Yahei"/>
    </font>
    <font>
      <sz val="11"/>
      <color theme="1"/>
      <name val="Microsoft YaHei"/>
      <family val="2"/>
      <charset val="204"/>
    </font>
    <font>
      <sz val="11"/>
      <color rgb="FF101214"/>
      <name val="Microsoft YaHei"/>
      <family val="2"/>
      <charset val="204"/>
    </font>
    <font>
      <sz val="11"/>
      <color indexed="64"/>
      <name val="Microsoft YaHei"/>
      <family val="2"/>
      <charset val="204"/>
    </font>
    <font>
      <b/>
      <sz val="10"/>
      <color indexed="64"/>
      <name val="Arial"/>
      <family val="2"/>
      <charset val="204"/>
    </font>
    <font>
      <b/>
      <sz val="11"/>
      <name val="Calibri"/>
      <family val="2"/>
    </font>
    <font>
      <b/>
      <sz val="1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Georgia"/>
      <family val="1"/>
      <charset val="204"/>
    </font>
    <font>
      <sz val="12"/>
      <color theme="1"/>
      <name val="Microsoft Himalaya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Calibri "/>
      <charset val="204"/>
    </font>
    <font>
      <sz val="11"/>
      <color theme="1"/>
      <name val="Microsoft Yahei"/>
      <family val="2"/>
      <charset val="134"/>
    </font>
    <font>
      <sz val="8"/>
      <name val="Calibri"/>
      <family val="2"/>
      <scheme val="minor"/>
    </font>
    <font>
      <b/>
      <sz val="15"/>
      <color indexed="64"/>
      <name val="Times New Roman"/>
      <family val="1"/>
    </font>
    <font>
      <sz val="11"/>
      <color theme="1"/>
      <name val="Calibri"/>
      <family val="2"/>
      <scheme val="minor"/>
    </font>
    <font>
      <b/>
      <sz val="16"/>
      <name val="Calibri"/>
      <family val="2"/>
    </font>
    <font>
      <b/>
      <sz val="14"/>
      <name val="Calibri"/>
      <family val="2"/>
    </font>
    <font>
      <b/>
      <sz val="14"/>
      <color rgb="FFFF0000"/>
      <name val="Calibri"/>
      <family val="2"/>
      <charset val="204"/>
      <scheme val="minor"/>
    </font>
    <font>
      <b/>
      <sz val="15"/>
      <color rgb="FFC00000"/>
      <name val="Times New Roman"/>
      <family val="1"/>
      <charset val="204"/>
    </font>
    <font>
      <b/>
      <sz val="16"/>
      <color rgb="FFC00000"/>
      <name val="Times New Roman"/>
      <family val="1"/>
      <charset val="204"/>
    </font>
    <font>
      <b/>
      <sz val="11"/>
      <color indexed="63"/>
      <name val="Calibri"/>
      <family val="2"/>
      <charset val="204"/>
      <scheme val="minor"/>
    </font>
    <font>
      <b/>
      <sz val="12"/>
      <color indexed="63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6"/>
      <color rgb="FF333333"/>
      <name val="Calibri"/>
      <family val="2"/>
      <charset val="204"/>
      <scheme val="minor"/>
    </font>
    <font>
      <b/>
      <sz val="14"/>
      <color indexed="63"/>
      <name val="Calibri"/>
      <family val="2"/>
      <charset val="204"/>
      <scheme val="minor"/>
    </font>
    <font>
      <sz val="11"/>
      <name val="Microsoft YaHei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65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55"/>
      </patternFill>
    </fill>
    <fill>
      <patternFill patternType="solid">
        <fgColor theme="9"/>
        <bgColor indexed="55"/>
      </patternFill>
    </fill>
    <fill>
      <patternFill patternType="solid">
        <fgColor theme="1"/>
        <bgColor indexed="55"/>
      </patternFill>
    </fill>
    <fill>
      <patternFill patternType="solid">
        <fgColor theme="9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7C80"/>
        <bgColor indexed="26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5"/>
      </patternFill>
    </fill>
  </fills>
  <borders count="6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5" fillId="2" borderId="1" applyProtection="0"/>
    <xf numFmtId="0" fontId="7" fillId="0" borderId="0"/>
    <xf numFmtId="44" fontId="26" fillId="0" borderId="0" applyFont="0" applyFill="0" applyBorder="0" applyAlignment="0" applyProtection="0"/>
  </cellStyleXfs>
  <cellXfs count="184">
    <xf numFmtId="0" fontId="0" fillId="0" borderId="0" xfId="0"/>
    <xf numFmtId="0" fontId="1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left" vertical="center" wrapText="1"/>
    </xf>
    <xf numFmtId="0" fontId="9" fillId="13" borderId="0" xfId="0" applyFont="1" applyFill="1" applyAlignment="1">
      <alignment horizontal="left" vertical="center" wrapText="1"/>
    </xf>
    <xf numFmtId="0" fontId="0" fillId="7" borderId="0" xfId="0" applyFill="1"/>
    <xf numFmtId="0" fontId="4" fillId="12" borderId="6" xfId="1" applyFont="1" applyFill="1" applyBorder="1" applyAlignment="1">
      <alignment horizontal="left" vertical="center" wrapText="1"/>
    </xf>
    <xf numFmtId="0" fontId="4" fillId="12" borderId="6" xfId="1" applyFont="1" applyFill="1" applyBorder="1" applyAlignment="1">
      <alignment horizontal="center" vertical="center" wrapText="1"/>
    </xf>
    <xf numFmtId="0" fontId="6" fillId="11" borderId="6" xfId="1" applyFont="1" applyFill="1" applyBorder="1" applyAlignment="1">
      <alignment horizontal="left" vertical="center" wrapText="1"/>
    </xf>
    <xf numFmtId="164" fontId="14" fillId="0" borderId="4" xfId="1" applyNumberFormat="1" applyFont="1" applyBorder="1" applyAlignment="1">
      <alignment horizontal="right" vertical="center" wrapText="1"/>
    </xf>
    <xf numFmtId="164" fontId="13" fillId="8" borderId="7" xfId="2" applyNumberFormat="1" applyFont="1" applyFill="1" applyBorder="1" applyAlignment="1" applyProtection="1">
      <alignment horizontal="right" vertical="center" wrapText="1"/>
    </xf>
    <xf numFmtId="0" fontId="9" fillId="7" borderId="8" xfId="0" applyFont="1" applyFill="1" applyBorder="1" applyAlignment="1">
      <alignment horizontal="left" vertical="center" wrapText="1"/>
    </xf>
    <xf numFmtId="0" fontId="9" fillId="13" borderId="8" xfId="0" applyFont="1" applyFill="1" applyBorder="1" applyAlignment="1">
      <alignment horizontal="left" vertical="center" wrapText="1"/>
    </xf>
    <xf numFmtId="0" fontId="16" fillId="9" borderId="2" xfId="1" applyFont="1" applyFill="1" applyBorder="1" applyAlignment="1">
      <alignment horizontal="right" vertical="top" wrapText="1"/>
    </xf>
    <xf numFmtId="164" fontId="13" fillId="2" borderId="13" xfId="2" applyNumberFormat="1" applyFont="1" applyBorder="1" applyAlignment="1" applyProtection="1">
      <alignment horizontal="right" vertical="center" wrapText="1"/>
    </xf>
    <xf numFmtId="0" fontId="1" fillId="0" borderId="0" xfId="0" applyFont="1" applyAlignment="1">
      <alignment horizontal="center"/>
    </xf>
    <xf numFmtId="0" fontId="18" fillId="3" borderId="6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/>
    </xf>
    <xf numFmtId="0" fontId="0" fillId="14" borderId="26" xfId="0" applyFill="1" applyBorder="1"/>
    <xf numFmtId="0" fontId="23" fillId="14" borderId="22" xfId="0" applyFont="1" applyFill="1" applyBorder="1" applyAlignment="1">
      <alignment horizontal="center" vertical="center" wrapText="1"/>
    </xf>
    <xf numFmtId="0" fontId="23" fillId="14" borderId="19" xfId="0" applyFont="1" applyFill="1" applyBorder="1" applyAlignment="1">
      <alignment horizontal="center" vertical="center" wrapText="1"/>
    </xf>
    <xf numFmtId="0" fontId="23" fillId="14" borderId="23" xfId="0" applyFont="1" applyFill="1" applyBorder="1" applyAlignment="1">
      <alignment horizontal="center" vertical="center" wrapText="1"/>
    </xf>
    <xf numFmtId="0" fontId="10" fillId="14" borderId="26" xfId="0" applyFont="1" applyFill="1" applyBorder="1" applyAlignment="1">
      <alignment vertical="center"/>
    </xf>
    <xf numFmtId="0" fontId="23" fillId="0" borderId="0" xfId="0" applyFont="1" applyAlignment="1">
      <alignment horizontal="center" vertical="center" wrapText="1"/>
    </xf>
    <xf numFmtId="0" fontId="6" fillId="11" borderId="2" xfId="1" applyFont="1" applyFill="1" applyBorder="1" applyAlignment="1">
      <alignment horizontal="left" vertical="center" wrapText="1"/>
    </xf>
    <xf numFmtId="0" fontId="10" fillId="7" borderId="9" xfId="0" applyFont="1" applyFill="1" applyBorder="1" applyAlignment="1">
      <alignment vertical="center"/>
    </xf>
    <xf numFmtId="164" fontId="14" fillId="0" borderId="7" xfId="1" applyNumberFormat="1" applyFont="1" applyBorder="1" applyAlignment="1">
      <alignment horizontal="right" vertical="center" wrapText="1"/>
    </xf>
    <xf numFmtId="0" fontId="23" fillId="0" borderId="7" xfId="0" applyFont="1" applyBorder="1" applyAlignment="1">
      <alignment horizontal="center" vertical="center" wrapText="1"/>
    </xf>
    <xf numFmtId="0" fontId="0" fillId="14" borderId="33" xfId="0" applyFill="1" applyBorder="1"/>
    <xf numFmtId="164" fontId="14" fillId="0" borderId="34" xfId="1" applyNumberFormat="1" applyFont="1" applyBorder="1" applyAlignment="1">
      <alignment horizontal="right" vertical="center" wrapText="1"/>
    </xf>
    <xf numFmtId="0" fontId="9" fillId="0" borderId="34" xfId="0" applyFont="1" applyBorder="1" applyAlignment="1">
      <alignment horizontal="center" vertical="center" wrapText="1"/>
    </xf>
    <xf numFmtId="0" fontId="4" fillId="12" borderId="35" xfId="1" applyFont="1" applyFill="1" applyBorder="1" applyAlignment="1">
      <alignment horizontal="left" vertical="center" wrapText="1"/>
    </xf>
    <xf numFmtId="0" fontId="0" fillId="14" borderId="6" xfId="0" applyFill="1" applyBorder="1"/>
    <xf numFmtId="0" fontId="0" fillId="14" borderId="21" xfId="0" applyFill="1" applyBorder="1"/>
    <xf numFmtId="0" fontId="11" fillId="15" borderId="10" xfId="1" applyFont="1" applyFill="1" applyBorder="1" applyAlignment="1">
      <alignment horizontal="left" vertical="center" wrapText="1"/>
    </xf>
    <xf numFmtId="0" fontId="9" fillId="7" borderId="11" xfId="0" applyFont="1" applyFill="1" applyBorder="1" applyAlignment="1">
      <alignment horizontal="left" vertical="center" wrapText="1"/>
    </xf>
    <xf numFmtId="164" fontId="13" fillId="8" borderId="5" xfId="2" applyNumberFormat="1" applyFont="1" applyFill="1" applyBorder="1" applyAlignment="1" applyProtection="1">
      <alignment horizontal="center" vertical="center" wrapText="1"/>
    </xf>
    <xf numFmtId="164" fontId="14" fillId="0" borderId="13" xfId="1" applyNumberFormat="1" applyFont="1" applyBorder="1" applyAlignment="1">
      <alignment horizontal="right" vertical="center" wrapText="1"/>
    </xf>
    <xf numFmtId="164" fontId="14" fillId="0" borderId="14" xfId="1" applyNumberFormat="1" applyFont="1" applyBorder="1" applyAlignment="1">
      <alignment horizontal="right" vertical="center" wrapText="1"/>
    </xf>
    <xf numFmtId="0" fontId="17" fillId="0" borderId="39" xfId="0" applyFont="1" applyBorder="1" applyAlignment="1">
      <alignment horizontal="center" vertical="center"/>
    </xf>
    <xf numFmtId="0" fontId="17" fillId="14" borderId="38" xfId="0" applyFont="1" applyFill="1" applyBorder="1"/>
    <xf numFmtId="0" fontId="17" fillId="14" borderId="39" xfId="0" applyFont="1" applyFill="1" applyBorder="1"/>
    <xf numFmtId="0" fontId="17" fillId="14" borderId="40" xfId="0" applyFont="1" applyFill="1" applyBorder="1"/>
    <xf numFmtId="0" fontId="17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164" fontId="13" fillId="8" borderId="43" xfId="2" applyNumberFormat="1" applyFont="1" applyFill="1" applyBorder="1" applyAlignment="1" applyProtection="1">
      <alignment horizontal="center" vertical="center" wrapText="1"/>
    </xf>
    <xf numFmtId="0" fontId="4" fillId="12" borderId="2" xfId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6" fillId="11" borderId="3" xfId="1" applyFont="1" applyFill="1" applyBorder="1" applyAlignment="1">
      <alignment horizontal="left" vertical="top" wrapText="1"/>
    </xf>
    <xf numFmtId="0" fontId="23" fillId="0" borderId="49" xfId="0" applyFont="1" applyBorder="1" applyAlignment="1">
      <alignment horizontal="center" vertical="center" wrapText="1"/>
    </xf>
    <xf numFmtId="0" fontId="23" fillId="0" borderId="50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6" fillId="11" borderId="3" xfId="1" applyFont="1" applyFill="1" applyBorder="1" applyAlignment="1">
      <alignment horizontal="left" vertical="center" wrapText="1"/>
    </xf>
    <xf numFmtId="164" fontId="12" fillId="0" borderId="4" xfId="1" applyNumberFormat="1" applyFont="1" applyBorder="1" applyAlignment="1">
      <alignment horizontal="right" vertical="center" wrapText="1"/>
    </xf>
    <xf numFmtId="0" fontId="9" fillId="7" borderId="55" xfId="0" applyFont="1" applyFill="1" applyBorder="1" applyAlignment="1">
      <alignment horizontal="left" vertical="center" wrapText="1"/>
    </xf>
    <xf numFmtId="0" fontId="11" fillId="7" borderId="55" xfId="2" applyFont="1" applyFill="1" applyBorder="1" applyAlignment="1" applyProtection="1">
      <alignment horizontal="left" vertical="top"/>
    </xf>
    <xf numFmtId="0" fontId="17" fillId="0" borderId="57" xfId="0" applyFont="1" applyBorder="1" applyAlignment="1">
      <alignment horizontal="center" vertical="center"/>
    </xf>
    <xf numFmtId="0" fontId="17" fillId="0" borderId="58" xfId="0" applyFont="1" applyBorder="1" applyAlignment="1">
      <alignment horizontal="center" vertical="center"/>
    </xf>
    <xf numFmtId="0" fontId="17" fillId="0" borderId="59" xfId="0" applyFont="1" applyBorder="1" applyAlignment="1">
      <alignment horizontal="center" vertical="center"/>
    </xf>
    <xf numFmtId="0" fontId="17" fillId="0" borderId="57" xfId="0" applyFont="1" applyBorder="1" applyAlignment="1">
      <alignment horizontal="center"/>
    </xf>
    <xf numFmtId="164" fontId="13" fillId="8" borderId="51" xfId="2" applyNumberFormat="1" applyFont="1" applyFill="1" applyBorder="1" applyAlignment="1" applyProtection="1">
      <alignment horizontal="center" vertical="center" wrapText="1"/>
    </xf>
    <xf numFmtId="164" fontId="13" fillId="8" borderId="60" xfId="2" applyNumberFormat="1" applyFont="1" applyFill="1" applyBorder="1" applyAlignment="1" applyProtection="1">
      <alignment horizontal="center" vertical="center" wrapText="1"/>
    </xf>
    <xf numFmtId="0" fontId="0" fillId="14" borderId="0" xfId="0" applyFill="1"/>
    <xf numFmtId="0" fontId="9" fillId="14" borderId="0" xfId="0" applyFont="1" applyFill="1" applyAlignment="1">
      <alignment horizontal="left" vertical="center" wrapText="1"/>
    </xf>
    <xf numFmtId="0" fontId="10" fillId="7" borderId="8" xfId="0" applyFont="1" applyFill="1" applyBorder="1" applyAlignment="1">
      <alignment vertical="center"/>
    </xf>
    <xf numFmtId="0" fontId="23" fillId="0" borderId="45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23" fillId="7" borderId="7" xfId="0" applyFont="1" applyFill="1" applyBorder="1" applyAlignment="1">
      <alignment horizontal="center" vertical="center" wrapText="1"/>
    </xf>
    <xf numFmtId="0" fontId="23" fillId="7" borderId="45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3" fillId="7" borderId="34" xfId="0" applyFont="1" applyFill="1" applyBorder="1" applyAlignment="1">
      <alignment horizontal="center" vertical="center" wrapText="1"/>
    </xf>
    <xf numFmtId="0" fontId="1" fillId="16" borderId="48" xfId="0" applyFont="1" applyFill="1" applyBorder="1" applyAlignment="1">
      <alignment horizontal="center" vertical="center"/>
    </xf>
    <xf numFmtId="0" fontId="1" fillId="16" borderId="15" xfId="0" applyFont="1" applyFill="1" applyBorder="1" applyAlignment="1">
      <alignment horizontal="center" vertical="center" wrapText="1"/>
    </xf>
    <xf numFmtId="0" fontId="1" fillId="16" borderId="37" xfId="0" applyFont="1" applyFill="1" applyBorder="1" applyAlignment="1">
      <alignment horizontal="center" vertical="center" wrapText="1"/>
    </xf>
    <xf numFmtId="0" fontId="1" fillId="16" borderId="33" xfId="0" applyFont="1" applyFill="1" applyBorder="1" applyAlignment="1">
      <alignment horizontal="center" vertical="center"/>
    </xf>
    <xf numFmtId="0" fontId="1" fillId="16" borderId="20" xfId="0" applyFont="1" applyFill="1" applyBorder="1" applyAlignment="1">
      <alignment horizontal="center" vertical="center" wrapText="1"/>
    </xf>
    <xf numFmtId="0" fontId="1" fillId="16" borderId="21" xfId="0" applyFont="1" applyFill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164" fontId="13" fillId="8" borderId="13" xfId="2" applyNumberFormat="1" applyFont="1" applyFill="1" applyBorder="1" applyAlignment="1" applyProtection="1">
      <alignment horizontal="right" vertical="center" wrapText="1"/>
    </xf>
    <xf numFmtId="0" fontId="1" fillId="16" borderId="21" xfId="0" applyFont="1" applyFill="1" applyBorder="1" applyAlignment="1">
      <alignment horizontal="center" vertical="center"/>
    </xf>
    <xf numFmtId="0" fontId="22" fillId="7" borderId="0" xfId="0" applyFont="1" applyFill="1" applyAlignment="1">
      <alignment horizontal="center" vertical="center" wrapText="1"/>
    </xf>
    <xf numFmtId="0" fontId="22" fillId="7" borderId="0" xfId="0" applyFont="1" applyFill="1" applyAlignment="1">
      <alignment horizontal="center" vertical="center"/>
    </xf>
    <xf numFmtId="164" fontId="12" fillId="0" borderId="7" xfId="1" applyNumberFormat="1" applyFont="1" applyBorder="1" applyAlignment="1">
      <alignment horizontal="right" vertical="center" wrapText="1"/>
    </xf>
    <xf numFmtId="164" fontId="12" fillId="0" borderId="13" xfId="1" applyNumberFormat="1" applyFont="1" applyBorder="1" applyAlignment="1">
      <alignment horizontal="right" vertical="center" wrapText="1"/>
    </xf>
    <xf numFmtId="164" fontId="13" fillId="8" borderId="4" xfId="2" applyNumberFormat="1" applyFont="1" applyFill="1" applyBorder="1" applyAlignment="1" applyProtection="1">
      <alignment horizontal="center" vertical="center" wrapText="1"/>
    </xf>
    <xf numFmtId="164" fontId="13" fillId="8" borderId="7" xfId="2" applyNumberFormat="1" applyFont="1" applyFill="1" applyBorder="1" applyAlignment="1" applyProtection="1">
      <alignment horizontal="center" vertical="center" wrapText="1"/>
    </xf>
    <xf numFmtId="164" fontId="13" fillId="2" borderId="7" xfId="2" applyNumberFormat="1" applyFont="1" applyBorder="1" applyAlignment="1" applyProtection="1">
      <alignment horizontal="right" vertical="center" wrapText="1"/>
    </xf>
    <xf numFmtId="164" fontId="13" fillId="8" borderId="34" xfId="2" applyNumberFormat="1" applyFont="1" applyFill="1" applyBorder="1" applyAlignment="1" applyProtection="1">
      <alignment horizontal="center" vertical="center" wrapText="1"/>
    </xf>
    <xf numFmtId="164" fontId="12" fillId="0" borderId="34" xfId="1" applyNumberFormat="1" applyFont="1" applyBorder="1" applyAlignment="1">
      <alignment horizontal="right" vertical="center" wrapText="1"/>
    </xf>
    <xf numFmtId="0" fontId="9" fillId="7" borderId="61" xfId="0" applyFont="1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center" vertical="center"/>
    </xf>
    <xf numFmtId="44" fontId="14" fillId="8" borderId="13" xfId="4" applyFont="1" applyFill="1" applyBorder="1" applyAlignment="1" applyProtection="1">
      <alignment horizontal="right" vertical="center" wrapText="1"/>
    </xf>
    <xf numFmtId="44" fontId="14" fillId="8" borderId="13" xfId="2" applyNumberFormat="1" applyFont="1" applyFill="1" applyBorder="1" applyAlignment="1" applyProtection="1">
      <alignment horizontal="right" vertical="center" wrapText="1"/>
    </xf>
    <xf numFmtId="164" fontId="28" fillId="2" borderId="20" xfId="2" applyNumberFormat="1" applyFont="1" applyBorder="1" applyAlignment="1" applyProtection="1">
      <alignment horizontal="center" vertical="center" wrapText="1"/>
    </xf>
    <xf numFmtId="0" fontId="0" fillId="14" borderId="20" xfId="0" applyFill="1" applyBorder="1"/>
    <xf numFmtId="0" fontId="1" fillId="16" borderId="2" xfId="0" applyFont="1" applyFill="1" applyBorder="1" applyAlignment="1">
      <alignment horizontal="center" vertical="center"/>
    </xf>
    <xf numFmtId="0" fontId="17" fillId="7" borderId="51" xfId="0" applyFont="1" applyFill="1" applyBorder="1" applyAlignment="1">
      <alignment horizontal="center" vertical="center"/>
    </xf>
    <xf numFmtId="0" fontId="9" fillId="7" borderId="46" xfId="0" applyFont="1" applyFill="1" applyBorder="1" applyAlignment="1">
      <alignment horizontal="center" vertical="center"/>
    </xf>
    <xf numFmtId="0" fontId="0" fillId="0" borderId="62" xfId="0" applyBorder="1"/>
    <xf numFmtId="0" fontId="9" fillId="7" borderId="63" xfId="0" applyFont="1" applyFill="1" applyBorder="1" applyAlignment="1">
      <alignment horizontal="center" vertical="center"/>
    </xf>
    <xf numFmtId="0" fontId="9" fillId="7" borderId="52" xfId="0" applyFont="1" applyFill="1" applyBorder="1" applyAlignment="1">
      <alignment horizontal="center" vertical="center"/>
    </xf>
    <xf numFmtId="0" fontId="9" fillId="7" borderId="53" xfId="0" applyFont="1" applyFill="1" applyBorder="1" applyAlignment="1">
      <alignment horizontal="center" vertical="center"/>
    </xf>
    <xf numFmtId="164" fontId="17" fillId="0" borderId="38" xfId="0" applyNumberFormat="1" applyFont="1" applyBorder="1" applyAlignment="1">
      <alignment horizontal="center" vertical="center"/>
    </xf>
    <xf numFmtId="164" fontId="17" fillId="0" borderId="59" xfId="0" applyNumberFormat="1" applyFont="1" applyBorder="1" applyAlignment="1">
      <alignment horizontal="center"/>
    </xf>
    <xf numFmtId="164" fontId="17" fillId="0" borderId="41" xfId="0" applyNumberFormat="1" applyFont="1" applyBorder="1" applyAlignment="1">
      <alignment horizontal="center" vertical="center"/>
    </xf>
    <xf numFmtId="10" fontId="17" fillId="0" borderId="57" xfId="0" applyNumberFormat="1" applyFont="1" applyBorder="1" applyAlignment="1">
      <alignment horizontal="center" vertical="center"/>
    </xf>
    <xf numFmtId="0" fontId="19" fillId="7" borderId="2" xfId="0" applyFont="1" applyFill="1" applyBorder="1" applyAlignment="1">
      <alignment vertical="center"/>
    </xf>
    <xf numFmtId="0" fontId="29" fillId="7" borderId="6" xfId="0" applyFont="1" applyFill="1" applyBorder="1" applyAlignment="1">
      <alignment horizontal="left" vertical="center"/>
    </xf>
    <xf numFmtId="0" fontId="10" fillId="7" borderId="3" xfId="0" applyFont="1" applyFill="1" applyBorder="1" applyAlignment="1">
      <alignment horizontal="left" vertical="center"/>
    </xf>
    <xf numFmtId="0" fontId="9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vertical="center" wrapText="1"/>
    </xf>
    <xf numFmtId="0" fontId="9" fillId="7" borderId="56" xfId="0" applyFont="1" applyFill="1" applyBorder="1" applyAlignment="1">
      <alignment vertical="center" wrapText="1"/>
    </xf>
    <xf numFmtId="0" fontId="9" fillId="7" borderId="56" xfId="0" applyFont="1" applyFill="1" applyBorder="1" applyAlignment="1">
      <alignment horizontal="left" vertical="center" wrapText="1"/>
    </xf>
    <xf numFmtId="0" fontId="9" fillId="7" borderId="9" xfId="0" applyFont="1" applyFill="1" applyBorder="1" applyAlignment="1">
      <alignment horizontal="left" vertical="center" wrapText="1"/>
    </xf>
    <xf numFmtId="0" fontId="0" fillId="14" borderId="2" xfId="0" applyFill="1" applyBorder="1"/>
    <xf numFmtId="0" fontId="0" fillId="14" borderId="48" xfId="0" applyFill="1" applyBorder="1"/>
    <xf numFmtId="0" fontId="0" fillId="14" borderId="37" xfId="0" applyFill="1" applyBorder="1"/>
    <xf numFmtId="0" fontId="9" fillId="7" borderId="10" xfId="0" applyFont="1" applyFill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/>
    </xf>
    <xf numFmtId="0" fontId="10" fillId="18" borderId="9" xfId="0" applyFont="1" applyFill="1" applyBorder="1" applyAlignment="1">
      <alignment vertical="center"/>
    </xf>
    <xf numFmtId="0" fontId="11" fillId="19" borderId="10" xfId="1" applyFont="1" applyFill="1" applyBorder="1" applyAlignment="1">
      <alignment horizontal="left" vertical="center" wrapText="1"/>
    </xf>
    <xf numFmtId="0" fontId="22" fillId="14" borderId="16" xfId="0" applyFont="1" applyFill="1" applyBorder="1" applyAlignment="1">
      <alignment horizontal="center" vertical="center" wrapText="1"/>
    </xf>
    <xf numFmtId="0" fontId="22" fillId="14" borderId="18" xfId="0" applyFont="1" applyFill="1" applyBorder="1" applyAlignment="1">
      <alignment horizontal="center" vertical="center"/>
    </xf>
    <xf numFmtId="0" fontId="22" fillId="14" borderId="20" xfId="0" applyFont="1" applyFill="1" applyBorder="1" applyAlignment="1">
      <alignment horizontal="center" vertical="center" wrapText="1"/>
    </xf>
    <xf numFmtId="0" fontId="22" fillId="14" borderId="44" xfId="0" applyFont="1" applyFill="1" applyBorder="1" applyAlignment="1">
      <alignment horizontal="center" vertical="center" wrapText="1"/>
    </xf>
    <xf numFmtId="0" fontId="22" fillId="14" borderId="44" xfId="0" applyFont="1" applyFill="1" applyBorder="1" applyAlignment="1">
      <alignment horizontal="center" vertical="center"/>
    </xf>
    <xf numFmtId="164" fontId="13" fillId="8" borderId="65" xfId="2" applyNumberFormat="1" applyFont="1" applyFill="1" applyBorder="1" applyAlignment="1" applyProtection="1">
      <alignment horizontal="right" vertical="center" wrapText="1"/>
    </xf>
    <xf numFmtId="164" fontId="13" fillId="8" borderId="45" xfId="2" applyNumberFormat="1" applyFont="1" applyFill="1" applyBorder="1" applyAlignment="1" applyProtection="1">
      <alignment horizontal="right" vertical="center" wrapText="1"/>
    </xf>
    <xf numFmtId="164" fontId="13" fillId="8" borderId="62" xfId="2" applyNumberFormat="1" applyFont="1" applyFill="1" applyBorder="1" applyAlignment="1" applyProtection="1">
      <alignment horizontal="center" vertical="center" wrapText="1"/>
    </xf>
    <xf numFmtId="164" fontId="13" fillId="8" borderId="67" xfId="2" applyNumberFormat="1" applyFont="1" applyFill="1" applyBorder="1" applyAlignment="1" applyProtection="1">
      <alignment horizontal="right" vertical="center" wrapText="1"/>
    </xf>
    <xf numFmtId="0" fontId="9" fillId="18" borderId="8" xfId="0" applyFont="1" applyFill="1" applyBorder="1" applyAlignment="1">
      <alignment horizontal="left" vertical="center" wrapText="1"/>
    </xf>
    <xf numFmtId="0" fontId="8" fillId="18" borderId="55" xfId="0" applyFont="1" applyFill="1" applyBorder="1" applyAlignment="1">
      <alignment horizontal="left" vertical="center" wrapText="1"/>
    </xf>
    <xf numFmtId="0" fontId="9" fillId="18" borderId="55" xfId="0" applyFont="1" applyFill="1" applyBorder="1" applyAlignment="1">
      <alignment horizontal="left" vertical="center" wrapText="1"/>
    </xf>
    <xf numFmtId="0" fontId="1" fillId="7" borderId="16" xfId="0" applyFont="1" applyFill="1" applyBorder="1" applyAlignment="1">
      <alignment horizontal="center" vertical="center" wrapText="1"/>
    </xf>
    <xf numFmtId="164" fontId="33" fillId="17" borderId="20" xfId="2" applyNumberFormat="1" applyFont="1" applyFill="1" applyBorder="1" applyAlignment="1" applyProtection="1">
      <alignment horizontal="center" vertical="center" wrapText="1"/>
    </xf>
    <xf numFmtId="164" fontId="36" fillId="6" borderId="6" xfId="2" applyNumberFormat="1" applyFont="1" applyFill="1" applyBorder="1" applyAlignment="1" applyProtection="1">
      <alignment horizontal="center" vertical="center" wrapText="1"/>
    </xf>
    <xf numFmtId="164" fontId="32" fillId="4" borderId="20" xfId="2" applyNumberFormat="1" applyFont="1" applyFill="1" applyBorder="1" applyAlignment="1" applyProtection="1">
      <alignment horizontal="center" vertical="center" wrapText="1"/>
    </xf>
    <xf numFmtId="0" fontId="10" fillId="18" borderId="8" xfId="0" applyFont="1" applyFill="1" applyBorder="1" applyAlignment="1">
      <alignment vertical="center"/>
    </xf>
    <xf numFmtId="0" fontId="10" fillId="7" borderId="8" xfId="0" applyFont="1" applyFill="1" applyBorder="1" applyAlignment="1">
      <alignment vertical="center" wrapText="1"/>
    </xf>
    <xf numFmtId="0" fontId="17" fillId="0" borderId="39" xfId="0" applyFont="1" applyBorder="1" applyAlignment="1">
      <alignment horizontal="center" vertical="center" wrapText="1"/>
    </xf>
    <xf numFmtId="0" fontId="0" fillId="7" borderId="0" xfId="0" applyFill="1" applyAlignment="1">
      <alignment wrapText="1"/>
    </xf>
    <xf numFmtId="0" fontId="0" fillId="0" borderId="0" xfId="0" applyAlignment="1">
      <alignment wrapText="1"/>
    </xf>
    <xf numFmtId="0" fontId="17" fillId="7" borderId="0" xfId="0" applyFont="1" applyFill="1" applyAlignment="1">
      <alignment wrapText="1"/>
    </xf>
    <xf numFmtId="0" fontId="10" fillId="18" borderId="8" xfId="0" applyFont="1" applyFill="1" applyBorder="1" applyAlignment="1">
      <alignment vertical="center" wrapText="1"/>
    </xf>
    <xf numFmtId="0" fontId="1" fillId="0" borderId="6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3" fillId="10" borderId="6" xfId="1" applyFont="1" applyFill="1" applyBorder="1" applyAlignment="1">
      <alignment horizontal="center" vertical="center" wrapText="1"/>
    </xf>
    <xf numFmtId="0" fontId="3" fillId="10" borderId="33" xfId="1" applyFont="1" applyFill="1" applyBorder="1" applyAlignment="1">
      <alignment horizontal="center" vertical="center" wrapText="1"/>
    </xf>
    <xf numFmtId="164" fontId="27" fillId="4" borderId="15" xfId="2" applyNumberFormat="1" applyFont="1" applyFill="1" applyBorder="1" applyAlignment="1" applyProtection="1">
      <alignment horizontal="center" vertical="center" textRotation="180"/>
    </xf>
    <xf numFmtId="164" fontId="27" fillId="4" borderId="36" xfId="2" applyNumberFormat="1" applyFont="1" applyFill="1" applyBorder="1" applyAlignment="1" applyProtection="1">
      <alignment horizontal="center" vertical="center" textRotation="180"/>
    </xf>
    <xf numFmtId="164" fontId="27" fillId="4" borderId="26" xfId="2" applyNumberFormat="1" applyFont="1" applyFill="1" applyBorder="1" applyAlignment="1" applyProtection="1">
      <alignment horizontal="center" vertical="center" textRotation="180"/>
    </xf>
    <xf numFmtId="164" fontId="27" fillId="4" borderId="0" xfId="2" applyNumberFormat="1" applyFont="1" applyFill="1" applyBorder="1" applyAlignment="1" applyProtection="1">
      <alignment horizontal="center" vertical="center" textRotation="180"/>
    </xf>
    <xf numFmtId="164" fontId="27" fillId="4" borderId="44" xfId="2" applyNumberFormat="1" applyFont="1" applyFill="1" applyBorder="1" applyAlignment="1" applyProtection="1">
      <alignment horizontal="center" vertical="center" textRotation="180"/>
    </xf>
    <xf numFmtId="0" fontId="25" fillId="10" borderId="6" xfId="1" applyFont="1" applyFill="1" applyBorder="1" applyAlignment="1">
      <alignment horizontal="center" vertical="center" wrapText="1"/>
    </xf>
    <xf numFmtId="0" fontId="25" fillId="10" borderId="33" xfId="1" applyFont="1" applyFill="1" applyBorder="1" applyAlignment="1">
      <alignment horizontal="center" vertical="center" wrapText="1"/>
    </xf>
    <xf numFmtId="0" fontId="3" fillId="10" borderId="35" xfId="1" applyFont="1" applyFill="1" applyBorder="1" applyAlignment="1">
      <alignment horizontal="center" vertical="center" wrapText="1"/>
    </xf>
    <xf numFmtId="0" fontId="3" fillId="10" borderId="66" xfId="1" applyFont="1" applyFill="1" applyBorder="1" applyAlignment="1">
      <alignment horizontal="center" vertical="center" wrapText="1"/>
    </xf>
    <xf numFmtId="0" fontId="3" fillId="10" borderId="21" xfId="1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37" fillId="18" borderId="55" xfId="0" applyFont="1" applyFill="1" applyBorder="1" applyAlignment="1">
      <alignment horizontal="left" vertical="center" wrapText="1"/>
    </xf>
  </cellXfs>
  <cellStyles count="5">
    <cellStyle name="Excel Built-in Normal" xfId="1" xr:uid="{754852E3-4BD2-4F68-BBB0-9BE055E452B3}"/>
    <cellStyle name="Excel_BuiltIn_Вывод" xfId="2" xr:uid="{A00C6187-E9AF-4817-838B-00A74819F06A}"/>
    <cellStyle name="Денежный" xfId="4" builtinId="4"/>
    <cellStyle name="Обычный" xfId="0" builtinId="0"/>
    <cellStyle name="Обычный 2" xfId="3" xr:uid="{60543491-51EE-40EE-8074-067A22DFA9A8}"/>
  </cellStyles>
  <dxfs count="6">
    <dxf>
      <fill>
        <patternFill patternType="solid">
          <fgColor indexed="5"/>
          <bgColor indexed="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indexed="5"/>
          <bgColor indexed="5"/>
        </patternFill>
      </fill>
    </dxf>
  </dxfs>
  <tableStyles count="0" defaultTableStyle="TableStyleMedium2" defaultPivotStyle="PivotStyleLight16"/>
  <colors>
    <mruColors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1463040</xdr:colOff>
      <xdr:row>0</xdr:row>
      <xdr:rowOff>732408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413595CA-7BEE-3AD6-93B1-D5F04130D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3040" cy="7324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2"/>
  <sheetViews>
    <sheetView tabSelected="1" topLeftCell="A31" zoomScaleNormal="100" workbookViewId="0">
      <selection activeCell="F65" sqref="F65"/>
    </sheetView>
  </sheetViews>
  <sheetFormatPr defaultRowHeight="14.4"/>
  <cols>
    <col min="1" max="1" width="47.44140625" customWidth="1"/>
    <col min="2" max="2" width="14.5546875" customWidth="1"/>
    <col min="3" max="3" width="18.21875" customWidth="1"/>
    <col min="4" max="4" width="19.109375" customWidth="1"/>
    <col min="5" max="5" width="14.33203125" customWidth="1"/>
    <col min="6" max="6" width="17" customWidth="1"/>
    <col min="7" max="7" width="12.21875" customWidth="1"/>
    <col min="8" max="8" width="15.77734375" customWidth="1"/>
    <col min="9" max="9" width="14.44140625" customWidth="1"/>
    <col min="11" max="11" width="5.109375" customWidth="1"/>
    <col min="12" max="12" width="16.44140625" customWidth="1"/>
    <col min="13" max="13" width="21.33203125" customWidth="1"/>
  </cols>
  <sheetData>
    <row r="1" spans="1:10" ht="63" customHeight="1" thickBot="1">
      <c r="A1" s="12" t="s">
        <v>11</v>
      </c>
      <c r="B1" s="175" t="s">
        <v>107</v>
      </c>
      <c r="C1" s="176"/>
      <c r="D1" s="176"/>
      <c r="E1" s="176"/>
      <c r="F1" s="85" t="s">
        <v>110</v>
      </c>
    </row>
    <row r="2" spans="1:10" ht="63" customHeight="1" thickBot="1">
      <c r="A2" s="6" t="s">
        <v>64</v>
      </c>
      <c r="B2" s="156" t="s">
        <v>1</v>
      </c>
      <c r="C2" s="157" t="s">
        <v>109</v>
      </c>
      <c r="D2" s="155" t="s">
        <v>108</v>
      </c>
      <c r="E2" s="109" t="s">
        <v>73</v>
      </c>
      <c r="F2" s="87" t="s">
        <v>17</v>
      </c>
      <c r="G2" s="88" t="s">
        <v>27</v>
      </c>
      <c r="H2" s="88" t="s">
        <v>28</v>
      </c>
      <c r="I2" s="89" t="s">
        <v>29</v>
      </c>
    </row>
    <row r="3" spans="1:10" ht="21.6" customHeight="1">
      <c r="A3" s="134" t="s">
        <v>65</v>
      </c>
      <c r="B3" s="46" t="s">
        <v>66</v>
      </c>
      <c r="C3" s="9">
        <v>799</v>
      </c>
      <c r="D3" s="94">
        <f>C3*88%</f>
        <v>703.12</v>
      </c>
      <c r="E3" s="170" t="s">
        <v>74</v>
      </c>
      <c r="F3" s="120"/>
      <c r="G3" s="37">
        <v>12</v>
      </c>
      <c r="H3" s="80" t="s">
        <v>71</v>
      </c>
      <c r="I3" s="81">
        <v>17.2</v>
      </c>
    </row>
    <row r="4" spans="1:10" ht="18" customHeight="1">
      <c r="A4" s="67" t="s">
        <v>75</v>
      </c>
      <c r="B4" s="73" t="s">
        <v>66</v>
      </c>
      <c r="C4" s="9">
        <v>699</v>
      </c>
      <c r="D4" s="94">
        <f>C4*88%</f>
        <v>615.12</v>
      </c>
      <c r="E4" s="171"/>
      <c r="F4" s="121"/>
      <c r="G4" s="57">
        <v>12</v>
      </c>
      <c r="H4" s="82" t="s">
        <v>71</v>
      </c>
      <c r="I4" s="81">
        <v>17.2</v>
      </c>
    </row>
    <row r="5" spans="1:10" ht="19.8" customHeight="1" thickBot="1">
      <c r="A5" s="105" t="s">
        <v>90</v>
      </c>
      <c r="B5" s="74" t="s">
        <v>66</v>
      </c>
      <c r="C5" s="9">
        <v>699</v>
      </c>
      <c r="D5" s="94">
        <f>C5*88%</f>
        <v>615.12</v>
      </c>
      <c r="E5" s="171"/>
      <c r="F5" s="54"/>
      <c r="G5" s="58">
        <v>12</v>
      </c>
      <c r="H5" s="83" t="s">
        <v>71</v>
      </c>
      <c r="I5" s="81">
        <v>17.2</v>
      </c>
    </row>
    <row r="6" spans="1:10" ht="37.200000000000003" thickBot="1">
      <c r="A6" s="56" t="s">
        <v>2</v>
      </c>
      <c r="B6" s="156" t="s">
        <v>1</v>
      </c>
      <c r="C6" s="157" t="s">
        <v>109</v>
      </c>
      <c r="D6" s="155" t="s">
        <v>108</v>
      </c>
      <c r="E6" s="171"/>
      <c r="F6" s="84" t="s">
        <v>17</v>
      </c>
      <c r="G6" s="85" t="s">
        <v>27</v>
      </c>
      <c r="H6" s="85" t="s">
        <v>28</v>
      </c>
      <c r="I6" s="86" t="s">
        <v>29</v>
      </c>
    </row>
    <row r="7" spans="1:10" ht="15.6">
      <c r="A7" s="125" t="s">
        <v>30</v>
      </c>
      <c r="B7" s="101" t="s">
        <v>66</v>
      </c>
      <c r="C7" s="102">
        <v>999</v>
      </c>
      <c r="D7" s="13">
        <f>C7*90%</f>
        <v>899.1</v>
      </c>
      <c r="E7" s="171"/>
      <c r="F7" s="70"/>
      <c r="G7" s="60">
        <v>6</v>
      </c>
      <c r="H7" s="60" t="s">
        <v>23</v>
      </c>
      <c r="I7" s="61">
        <v>16.5</v>
      </c>
      <c r="J7" s="33"/>
    </row>
    <row r="8" spans="1:10" ht="15.6">
      <c r="A8" s="126" t="s">
        <v>31</v>
      </c>
      <c r="B8" s="100" t="s">
        <v>66</v>
      </c>
      <c r="C8" s="102">
        <v>999</v>
      </c>
      <c r="D8" s="13">
        <f t="shared" ref="D8:D16" si="0">C8*90%</f>
        <v>899.1</v>
      </c>
      <c r="E8" s="171"/>
      <c r="F8" s="69"/>
      <c r="G8" s="57">
        <v>6</v>
      </c>
      <c r="H8" s="57" t="s">
        <v>23</v>
      </c>
      <c r="I8" s="62">
        <v>16.5</v>
      </c>
      <c r="J8" s="33"/>
    </row>
    <row r="9" spans="1:10" ht="15.6">
      <c r="A9" s="126" t="s">
        <v>32</v>
      </c>
      <c r="B9" s="100" t="s">
        <v>66</v>
      </c>
      <c r="C9" s="102">
        <v>999</v>
      </c>
      <c r="D9" s="13">
        <f t="shared" si="0"/>
        <v>899.1</v>
      </c>
      <c r="E9" s="171"/>
      <c r="F9" s="69"/>
      <c r="G9" s="57">
        <v>6</v>
      </c>
      <c r="H9" s="57" t="s">
        <v>23</v>
      </c>
      <c r="I9" s="62">
        <v>16.5</v>
      </c>
      <c r="J9" s="33"/>
    </row>
    <row r="10" spans="1:10" ht="15.6">
      <c r="A10" s="126" t="s">
        <v>33</v>
      </c>
      <c r="B10" s="100" t="s">
        <v>66</v>
      </c>
      <c r="C10" s="102">
        <v>999</v>
      </c>
      <c r="D10" s="13">
        <f t="shared" si="0"/>
        <v>899.1</v>
      </c>
      <c r="E10" s="171"/>
      <c r="F10" s="69"/>
      <c r="G10" s="57">
        <v>6</v>
      </c>
      <c r="H10" s="57" t="s">
        <v>23</v>
      </c>
      <c r="I10" s="62">
        <v>16.5</v>
      </c>
      <c r="J10" s="33"/>
    </row>
    <row r="11" spans="1:10" ht="15.6">
      <c r="A11" s="126" t="s">
        <v>34</v>
      </c>
      <c r="B11" s="100" t="s">
        <v>66</v>
      </c>
      <c r="C11" s="102">
        <v>999</v>
      </c>
      <c r="D11" s="13">
        <f t="shared" si="0"/>
        <v>899.1</v>
      </c>
      <c r="E11" s="171"/>
      <c r="F11" s="69"/>
      <c r="G11" s="57">
        <v>6</v>
      </c>
      <c r="H11" s="57" t="s">
        <v>23</v>
      </c>
      <c r="I11" s="62">
        <v>16.5</v>
      </c>
      <c r="J11" s="33"/>
    </row>
    <row r="12" spans="1:10" ht="15.6">
      <c r="A12" s="126" t="s">
        <v>35</v>
      </c>
      <c r="B12" s="100" t="s">
        <v>66</v>
      </c>
      <c r="C12" s="102">
        <v>999</v>
      </c>
      <c r="D12" s="13">
        <f t="shared" si="0"/>
        <v>899.1</v>
      </c>
      <c r="E12" s="171"/>
      <c r="F12" s="69"/>
      <c r="G12" s="57">
        <v>6</v>
      </c>
      <c r="H12" s="57" t="s">
        <v>23</v>
      </c>
      <c r="I12" s="62">
        <v>16.5</v>
      </c>
      <c r="J12" s="33"/>
    </row>
    <row r="13" spans="1:10" ht="15.6">
      <c r="A13" s="152" t="s">
        <v>104</v>
      </c>
      <c r="B13" s="100" t="s">
        <v>66</v>
      </c>
      <c r="C13" s="102">
        <v>999</v>
      </c>
      <c r="D13" s="13">
        <f t="shared" si="0"/>
        <v>899.1</v>
      </c>
      <c r="E13" s="171"/>
      <c r="F13" s="69"/>
      <c r="G13" s="57">
        <v>6</v>
      </c>
      <c r="H13" s="57" t="s">
        <v>23</v>
      </c>
      <c r="I13" s="62">
        <v>16.5</v>
      </c>
      <c r="J13" s="33"/>
    </row>
    <row r="14" spans="1:10" ht="15.6">
      <c r="A14" s="127" t="s">
        <v>36</v>
      </c>
      <c r="B14" s="100" t="s">
        <v>66</v>
      </c>
      <c r="C14" s="102">
        <v>999</v>
      </c>
      <c r="D14" s="13">
        <f t="shared" si="0"/>
        <v>899.1</v>
      </c>
      <c r="E14" s="171"/>
      <c r="F14" s="69"/>
      <c r="G14" s="57">
        <v>6</v>
      </c>
      <c r="H14" s="57" t="s">
        <v>23</v>
      </c>
      <c r="I14" s="62">
        <v>16.5</v>
      </c>
      <c r="J14" s="33"/>
    </row>
    <row r="15" spans="1:10" ht="15.6">
      <c r="A15" s="126" t="s">
        <v>37</v>
      </c>
      <c r="B15" s="100" t="s">
        <v>66</v>
      </c>
      <c r="C15" s="102">
        <v>999</v>
      </c>
      <c r="D15" s="13">
        <f t="shared" si="0"/>
        <v>899.1</v>
      </c>
      <c r="E15" s="171"/>
      <c r="F15" s="69"/>
      <c r="G15" s="57">
        <v>6</v>
      </c>
      <c r="H15" s="57" t="s">
        <v>23</v>
      </c>
      <c r="I15" s="62">
        <v>16.5</v>
      </c>
      <c r="J15" s="33"/>
    </row>
    <row r="16" spans="1:10" ht="16.2" thickBot="1">
      <c r="A16" s="128" t="s">
        <v>56</v>
      </c>
      <c r="B16" s="103" t="s">
        <v>66</v>
      </c>
      <c r="C16" s="102">
        <v>999</v>
      </c>
      <c r="D16" s="13">
        <f t="shared" si="0"/>
        <v>899.1</v>
      </c>
      <c r="E16" s="171"/>
      <c r="F16" s="71"/>
      <c r="G16" s="63">
        <v>6</v>
      </c>
      <c r="H16" s="63" t="s">
        <v>23</v>
      </c>
      <c r="I16" s="64">
        <v>16.5</v>
      </c>
      <c r="J16" s="33"/>
    </row>
    <row r="17" spans="1:10" ht="16.2" thickBot="1">
      <c r="A17" s="59"/>
      <c r="B17" s="168" t="s">
        <v>0</v>
      </c>
      <c r="C17" s="169"/>
      <c r="D17" s="169"/>
      <c r="E17" s="171"/>
      <c r="F17" s="50"/>
      <c r="G17" s="27"/>
      <c r="H17" s="75"/>
      <c r="I17" s="28"/>
    </row>
    <row r="18" spans="1:10" ht="37.200000000000003" thickBot="1">
      <c r="A18" s="56" t="s">
        <v>3</v>
      </c>
      <c r="B18" s="156" t="s">
        <v>1</v>
      </c>
      <c r="C18" s="157" t="s">
        <v>109</v>
      </c>
      <c r="D18" s="155" t="s">
        <v>108</v>
      </c>
      <c r="E18" s="171"/>
      <c r="F18" s="84" t="s">
        <v>17</v>
      </c>
      <c r="G18" s="85" t="s">
        <v>27</v>
      </c>
      <c r="H18" s="85" t="s">
        <v>28</v>
      </c>
      <c r="I18" s="86" t="s">
        <v>29</v>
      </c>
    </row>
    <row r="19" spans="1:10" ht="14.4" customHeight="1">
      <c r="A19" s="125" t="s">
        <v>38</v>
      </c>
      <c r="B19" s="46" t="s">
        <v>66</v>
      </c>
      <c r="C19" s="98">
        <v>999</v>
      </c>
      <c r="D19" s="99">
        <f>C19*90%</f>
        <v>899.1</v>
      </c>
      <c r="E19" s="171"/>
      <c r="F19" s="70"/>
      <c r="G19" s="60">
        <v>12</v>
      </c>
      <c r="H19" s="60" t="s">
        <v>22</v>
      </c>
      <c r="I19" s="61">
        <v>17.3</v>
      </c>
      <c r="J19" s="33"/>
    </row>
    <row r="20" spans="1:10" ht="16.8" customHeight="1">
      <c r="A20" s="67" t="s">
        <v>39</v>
      </c>
      <c r="B20" s="73" t="s">
        <v>66</v>
      </c>
      <c r="C20" s="98">
        <v>999</v>
      </c>
      <c r="D20" s="99">
        <f t="shared" ref="D20:D31" si="1">C20*90%</f>
        <v>899.1</v>
      </c>
      <c r="E20" s="171"/>
      <c r="F20" s="69"/>
      <c r="G20" s="57">
        <v>12</v>
      </c>
      <c r="H20" s="57" t="s">
        <v>22</v>
      </c>
      <c r="I20" s="62">
        <v>17.3</v>
      </c>
      <c r="J20" s="33"/>
    </row>
    <row r="21" spans="1:10" ht="16.8" customHeight="1" thickBot="1">
      <c r="A21" s="67" t="s">
        <v>40</v>
      </c>
      <c r="B21" s="73" t="s">
        <v>66</v>
      </c>
      <c r="C21" s="98">
        <v>999</v>
      </c>
      <c r="D21" s="99">
        <f t="shared" si="1"/>
        <v>899.1</v>
      </c>
      <c r="E21" s="171"/>
      <c r="F21" s="69"/>
      <c r="G21" s="57">
        <v>12</v>
      </c>
      <c r="H21" s="57" t="s">
        <v>22</v>
      </c>
      <c r="I21" s="62">
        <v>17.3</v>
      </c>
      <c r="J21" s="33"/>
    </row>
    <row r="22" spans="1:10" ht="16.8" customHeight="1">
      <c r="A22" s="183" t="s">
        <v>124</v>
      </c>
      <c r="B22" s="73" t="s">
        <v>66</v>
      </c>
      <c r="C22" s="66">
        <v>1250</v>
      </c>
      <c r="D22" s="99">
        <f t="shared" ref="D22" si="2">C22*90%</f>
        <v>1125</v>
      </c>
      <c r="E22" s="171"/>
      <c r="F22" s="69"/>
      <c r="G22" s="60">
        <v>12</v>
      </c>
      <c r="H22" s="60" t="s">
        <v>22</v>
      </c>
      <c r="I22" s="61">
        <v>17.3</v>
      </c>
      <c r="J22" s="33"/>
    </row>
    <row r="23" spans="1:10" ht="16.8" customHeight="1">
      <c r="A23" s="67" t="s">
        <v>41</v>
      </c>
      <c r="B23" s="73" t="s">
        <v>66</v>
      </c>
      <c r="C23" s="66">
        <v>1199</v>
      </c>
      <c r="D23" s="99">
        <f t="shared" si="1"/>
        <v>1079.1000000000001</v>
      </c>
      <c r="E23" s="171"/>
      <c r="F23" s="69"/>
      <c r="G23" s="57">
        <v>12</v>
      </c>
      <c r="H23" s="57" t="s">
        <v>22</v>
      </c>
      <c r="I23" s="62">
        <v>17.3</v>
      </c>
      <c r="J23" s="33"/>
    </row>
    <row r="24" spans="1:10" ht="16.8" customHeight="1">
      <c r="A24" s="67" t="s">
        <v>42</v>
      </c>
      <c r="B24" s="73" t="s">
        <v>66</v>
      </c>
      <c r="C24" s="66">
        <v>999</v>
      </c>
      <c r="D24" s="99">
        <f t="shared" si="1"/>
        <v>899.1</v>
      </c>
      <c r="E24" s="171"/>
      <c r="F24" s="69"/>
      <c r="G24" s="57">
        <v>12</v>
      </c>
      <c r="H24" s="57" t="s">
        <v>22</v>
      </c>
      <c r="I24" s="62">
        <v>17.3</v>
      </c>
      <c r="J24" s="33"/>
    </row>
    <row r="25" spans="1:10" ht="16.8" customHeight="1">
      <c r="A25" s="153" t="s">
        <v>105</v>
      </c>
      <c r="B25" s="73" t="s">
        <v>66</v>
      </c>
      <c r="C25" s="66">
        <v>999</v>
      </c>
      <c r="D25" s="99">
        <f t="shared" si="1"/>
        <v>899.1</v>
      </c>
      <c r="E25" s="171"/>
      <c r="F25" s="69"/>
      <c r="G25" s="57">
        <v>12</v>
      </c>
      <c r="H25" s="57" t="s">
        <v>22</v>
      </c>
      <c r="I25" s="62">
        <v>17.3</v>
      </c>
      <c r="J25" s="33"/>
    </row>
    <row r="26" spans="1:10" ht="13.8" customHeight="1">
      <c r="A26" s="67" t="s">
        <v>43</v>
      </c>
      <c r="B26" s="73" t="s">
        <v>66</v>
      </c>
      <c r="C26" s="66">
        <v>999</v>
      </c>
      <c r="D26" s="99">
        <f t="shared" si="1"/>
        <v>899.1</v>
      </c>
      <c r="E26" s="171"/>
      <c r="F26" s="69"/>
      <c r="G26" s="57">
        <v>12</v>
      </c>
      <c r="H26" s="57" t="s">
        <v>22</v>
      </c>
      <c r="I26" s="62">
        <v>17.3</v>
      </c>
      <c r="J26" s="33"/>
    </row>
    <row r="27" spans="1:10" ht="15.6">
      <c r="A27" s="67" t="s">
        <v>44</v>
      </c>
      <c r="B27" s="73" t="s">
        <v>66</v>
      </c>
      <c r="C27" s="66">
        <v>999</v>
      </c>
      <c r="D27" s="99">
        <f t="shared" si="1"/>
        <v>899.1</v>
      </c>
      <c r="E27" s="171"/>
      <c r="F27" s="69"/>
      <c r="G27" s="57">
        <v>12</v>
      </c>
      <c r="H27" s="57" t="s">
        <v>22</v>
      </c>
      <c r="I27" s="62">
        <v>17.3</v>
      </c>
      <c r="J27" s="33"/>
    </row>
    <row r="28" spans="1:10" ht="15.6">
      <c r="A28" s="68" t="s">
        <v>45</v>
      </c>
      <c r="B28" s="73" t="s">
        <v>66</v>
      </c>
      <c r="C28" s="66">
        <v>999</v>
      </c>
      <c r="D28" s="99">
        <f t="shared" si="1"/>
        <v>899.1</v>
      </c>
      <c r="E28" s="171"/>
      <c r="F28" s="72"/>
      <c r="G28" s="57">
        <v>12</v>
      </c>
      <c r="H28" s="57" t="s">
        <v>22</v>
      </c>
      <c r="I28" s="62">
        <v>17.3</v>
      </c>
      <c r="J28" s="2"/>
    </row>
    <row r="29" spans="1:10" ht="15.6">
      <c r="A29" s="153" t="s">
        <v>57</v>
      </c>
      <c r="B29" s="73" t="s">
        <v>66</v>
      </c>
      <c r="C29" s="66">
        <v>999</v>
      </c>
      <c r="D29" s="99">
        <f t="shared" si="1"/>
        <v>899.1</v>
      </c>
      <c r="E29" s="171"/>
      <c r="F29" s="72"/>
      <c r="G29" s="57">
        <v>12</v>
      </c>
      <c r="H29" s="57" t="s">
        <v>22</v>
      </c>
      <c r="I29" s="62">
        <v>17.3</v>
      </c>
      <c r="J29" s="2"/>
    </row>
    <row r="30" spans="1:10" ht="15.6">
      <c r="A30" s="68" t="s">
        <v>58</v>
      </c>
      <c r="B30" s="73" t="s">
        <v>66</v>
      </c>
      <c r="C30" s="66">
        <v>999</v>
      </c>
      <c r="D30" s="99">
        <f t="shared" si="1"/>
        <v>899.1</v>
      </c>
      <c r="E30" s="171"/>
      <c r="F30" s="72"/>
      <c r="G30" s="57">
        <v>12</v>
      </c>
      <c r="H30" s="57" t="s">
        <v>22</v>
      </c>
      <c r="I30" s="62">
        <v>17.3</v>
      </c>
      <c r="J30" s="2"/>
    </row>
    <row r="31" spans="1:10" ht="16.2" thickBot="1">
      <c r="A31" s="129" t="s">
        <v>59</v>
      </c>
      <c r="B31" s="74" t="s">
        <v>66</v>
      </c>
      <c r="C31" s="104">
        <v>1149</v>
      </c>
      <c r="D31" s="99">
        <f t="shared" si="1"/>
        <v>1034.1000000000001</v>
      </c>
      <c r="E31" s="171"/>
      <c r="F31" s="119"/>
      <c r="G31" s="63">
        <v>12</v>
      </c>
      <c r="H31" s="63" t="s">
        <v>22</v>
      </c>
      <c r="I31" s="64">
        <v>17.3</v>
      </c>
      <c r="J31" s="2"/>
    </row>
    <row r="32" spans="1:10" ht="16.2" thickBot="1">
      <c r="A32" s="65"/>
      <c r="B32" s="168" t="s">
        <v>0</v>
      </c>
      <c r="C32" s="169"/>
      <c r="D32" s="169"/>
      <c r="E32" s="171"/>
      <c r="F32" s="50"/>
      <c r="G32" s="27"/>
      <c r="H32" s="76"/>
      <c r="I32" s="28"/>
      <c r="J32" s="2"/>
    </row>
    <row r="33" spans="1:11" ht="37.200000000000003" thickBot="1">
      <c r="A33" s="5" t="s">
        <v>4</v>
      </c>
      <c r="B33" s="156" t="s">
        <v>1</v>
      </c>
      <c r="C33" s="157" t="s">
        <v>109</v>
      </c>
      <c r="D33" s="155" t="s">
        <v>108</v>
      </c>
      <c r="E33" s="172"/>
      <c r="F33" s="95" t="s">
        <v>17</v>
      </c>
      <c r="G33" s="85" t="s">
        <v>27</v>
      </c>
      <c r="H33" s="85" t="s">
        <v>28</v>
      </c>
      <c r="I33" s="86" t="s">
        <v>29</v>
      </c>
      <c r="J33" s="2"/>
      <c r="K33" s="2"/>
    </row>
    <row r="34" spans="1:11" ht="15.6">
      <c r="A34" s="130" t="s">
        <v>46</v>
      </c>
      <c r="B34" s="46" t="s">
        <v>66</v>
      </c>
      <c r="C34" s="94">
        <v>599</v>
      </c>
      <c r="D34" s="148">
        <f>C34*90%</f>
        <v>539.1</v>
      </c>
      <c r="E34" s="172"/>
      <c r="F34" s="118"/>
      <c r="G34" s="21">
        <v>20</v>
      </c>
      <c r="H34" s="22" t="s">
        <v>24</v>
      </c>
      <c r="I34" s="23">
        <v>21.3</v>
      </c>
      <c r="J34" s="2"/>
      <c r="K34" s="2"/>
    </row>
    <row r="35" spans="1:11" ht="15.6">
      <c r="A35" s="10" t="s">
        <v>47</v>
      </c>
      <c r="B35" s="46" t="s">
        <v>66</v>
      </c>
      <c r="C35" s="94">
        <v>949</v>
      </c>
      <c r="D35" s="148">
        <f t="shared" ref="D35:D44" si="3">C35*90%</f>
        <v>854.1</v>
      </c>
      <c r="E35" s="172"/>
      <c r="F35" s="49"/>
      <c r="G35" s="19">
        <v>20</v>
      </c>
      <c r="H35" s="18" t="s">
        <v>24</v>
      </c>
      <c r="I35" s="20">
        <v>21.3</v>
      </c>
      <c r="J35" s="2"/>
      <c r="K35" s="2"/>
    </row>
    <row r="36" spans="1:11" ht="15.6">
      <c r="A36" s="10" t="s">
        <v>48</v>
      </c>
      <c r="B36" s="46" t="s">
        <v>66</v>
      </c>
      <c r="C36" s="94">
        <v>999</v>
      </c>
      <c r="D36" s="148">
        <f>C36*90%</f>
        <v>899.1</v>
      </c>
      <c r="E36" s="172"/>
      <c r="F36" s="49"/>
      <c r="G36" s="19">
        <v>20</v>
      </c>
      <c r="H36" s="18" t="s">
        <v>24</v>
      </c>
      <c r="I36" s="20">
        <v>21.3</v>
      </c>
      <c r="J36" s="2"/>
      <c r="K36" s="2"/>
    </row>
    <row r="37" spans="1:11" ht="15.6">
      <c r="A37" s="10" t="s">
        <v>54</v>
      </c>
      <c r="B37" s="46" t="s">
        <v>66</v>
      </c>
      <c r="C37" s="94">
        <v>999</v>
      </c>
      <c r="D37" s="148">
        <f t="shared" si="3"/>
        <v>899.1</v>
      </c>
      <c r="E37" s="172"/>
      <c r="F37" s="49"/>
      <c r="G37" s="19">
        <v>20</v>
      </c>
      <c r="H37" s="18" t="s">
        <v>24</v>
      </c>
      <c r="I37" s="20">
        <v>21.3</v>
      </c>
      <c r="J37" s="2"/>
      <c r="K37" s="2"/>
    </row>
    <row r="38" spans="1:11" ht="15.6">
      <c r="A38" s="11" t="s">
        <v>49</v>
      </c>
      <c r="B38" s="46" t="s">
        <v>66</v>
      </c>
      <c r="C38" s="94">
        <v>999</v>
      </c>
      <c r="D38" s="148">
        <f t="shared" si="3"/>
        <v>899.1</v>
      </c>
      <c r="E38" s="172"/>
      <c r="F38" s="49"/>
      <c r="G38" s="19">
        <v>20</v>
      </c>
      <c r="H38" s="18" t="s">
        <v>24</v>
      </c>
      <c r="I38" s="20">
        <v>21.3</v>
      </c>
      <c r="J38" s="2"/>
      <c r="K38" s="2"/>
    </row>
    <row r="39" spans="1:11" ht="15.6">
      <c r="A39" s="10" t="s">
        <v>50</v>
      </c>
      <c r="B39" s="46" t="s">
        <v>66</v>
      </c>
      <c r="C39" s="94">
        <v>999</v>
      </c>
      <c r="D39" s="148">
        <f t="shared" si="3"/>
        <v>899.1</v>
      </c>
      <c r="E39" s="172"/>
      <c r="F39" s="49"/>
      <c r="G39" s="19">
        <v>20</v>
      </c>
      <c r="H39" s="18" t="s">
        <v>24</v>
      </c>
      <c r="I39" s="20">
        <v>21.3</v>
      </c>
      <c r="J39" s="2"/>
      <c r="K39" s="2"/>
    </row>
    <row r="40" spans="1:11" ht="15.6">
      <c r="A40" s="10" t="s">
        <v>51</v>
      </c>
      <c r="B40" s="46" t="s">
        <v>66</v>
      </c>
      <c r="C40" s="94">
        <v>999</v>
      </c>
      <c r="D40" s="148">
        <f t="shared" si="3"/>
        <v>899.1</v>
      </c>
      <c r="E40" s="172"/>
      <c r="F40" s="49"/>
      <c r="G40" s="19">
        <v>20</v>
      </c>
      <c r="H40" s="18" t="s">
        <v>24</v>
      </c>
      <c r="I40" s="20">
        <v>21.3</v>
      </c>
      <c r="J40" s="2"/>
      <c r="K40" s="2"/>
    </row>
    <row r="41" spans="1:11" ht="15.6">
      <c r="A41" s="10" t="s">
        <v>62</v>
      </c>
      <c r="B41" s="46" t="s">
        <v>66</v>
      </c>
      <c r="C41" s="94">
        <v>1199</v>
      </c>
      <c r="D41" s="148">
        <f t="shared" si="3"/>
        <v>1079.1000000000001</v>
      </c>
      <c r="E41" s="172"/>
      <c r="F41" s="49"/>
      <c r="G41" s="19">
        <v>20</v>
      </c>
      <c r="H41" s="18" t="s">
        <v>24</v>
      </c>
      <c r="I41" s="20">
        <v>21.3</v>
      </c>
      <c r="J41" s="2"/>
      <c r="K41" s="2"/>
    </row>
    <row r="42" spans="1:11" ht="15.6">
      <c r="A42" s="151" t="s">
        <v>102</v>
      </c>
      <c r="B42" s="46" t="s">
        <v>66</v>
      </c>
      <c r="C42" s="94">
        <v>1049</v>
      </c>
      <c r="D42" s="148">
        <f t="shared" si="3"/>
        <v>944.1</v>
      </c>
      <c r="E42" s="172"/>
      <c r="F42" s="49"/>
      <c r="G42" s="19">
        <v>20</v>
      </c>
      <c r="H42" s="18" t="s">
        <v>24</v>
      </c>
      <c r="I42" s="20">
        <v>21.3</v>
      </c>
      <c r="J42" s="2"/>
      <c r="K42" s="2"/>
    </row>
    <row r="43" spans="1:11" ht="15.6">
      <c r="A43" s="151" t="s">
        <v>103</v>
      </c>
      <c r="B43" s="46" t="s">
        <v>66</v>
      </c>
      <c r="C43" s="147">
        <v>999</v>
      </c>
      <c r="D43" s="148">
        <f t="shared" si="3"/>
        <v>899.1</v>
      </c>
      <c r="E43" s="172"/>
      <c r="F43" s="49"/>
      <c r="G43" s="19">
        <v>20</v>
      </c>
      <c r="H43" s="18" t="s">
        <v>24</v>
      </c>
      <c r="I43" s="20">
        <v>21.3</v>
      </c>
      <c r="J43" s="2"/>
      <c r="K43" s="2"/>
    </row>
    <row r="44" spans="1:11" ht="31.8" thickBot="1">
      <c r="A44" s="45" t="s">
        <v>63</v>
      </c>
      <c r="B44" s="149" t="s">
        <v>66</v>
      </c>
      <c r="C44" s="150">
        <v>1399</v>
      </c>
      <c r="D44" s="148">
        <f t="shared" si="3"/>
        <v>1259.1000000000001</v>
      </c>
      <c r="E44" s="172"/>
      <c r="F44" s="49"/>
      <c r="G44" s="24">
        <v>20</v>
      </c>
      <c r="H44" s="25" t="s">
        <v>24</v>
      </c>
      <c r="I44" s="26">
        <v>21.3</v>
      </c>
      <c r="J44" s="2"/>
      <c r="K44" s="2"/>
    </row>
    <row r="45" spans="1:11" ht="16.2" thickBot="1">
      <c r="A45" s="7"/>
      <c r="B45" s="177" t="s">
        <v>0</v>
      </c>
      <c r="C45" s="178"/>
      <c r="D45" s="178"/>
      <c r="E45" s="171"/>
      <c r="F45" s="51"/>
      <c r="G45" s="29"/>
      <c r="H45" s="30"/>
      <c r="I45" s="31"/>
      <c r="J45" s="3"/>
      <c r="K45" s="3"/>
    </row>
    <row r="46" spans="1:11" ht="37.200000000000003" thickBot="1">
      <c r="A46" s="5" t="s">
        <v>16</v>
      </c>
      <c r="B46" s="156" t="s">
        <v>1</v>
      </c>
      <c r="C46" s="157" t="s">
        <v>109</v>
      </c>
      <c r="D46" s="155" t="s">
        <v>108</v>
      </c>
      <c r="E46" s="171"/>
      <c r="F46" s="87" t="s">
        <v>17</v>
      </c>
      <c r="G46" s="88" t="s">
        <v>27</v>
      </c>
      <c r="H46" s="88" t="s">
        <v>28</v>
      </c>
      <c r="I46" s="89" t="s">
        <v>29</v>
      </c>
      <c r="J46" s="2"/>
      <c r="K46" s="3"/>
    </row>
    <row r="47" spans="1:11" ht="15.6">
      <c r="A47" s="77" t="s">
        <v>12</v>
      </c>
      <c r="B47" s="46" t="s">
        <v>66</v>
      </c>
      <c r="C47" s="36">
        <v>550</v>
      </c>
      <c r="D47" s="47">
        <f>C47*90.7%</f>
        <v>498.85</v>
      </c>
      <c r="E47" s="171"/>
      <c r="F47" s="90"/>
      <c r="G47" s="91">
        <v>12</v>
      </c>
      <c r="H47" s="92" t="s">
        <v>22</v>
      </c>
      <c r="I47" s="93">
        <v>16.7</v>
      </c>
      <c r="J47" s="2"/>
      <c r="K47" s="3"/>
    </row>
    <row r="48" spans="1:11" ht="15.6">
      <c r="A48" s="158" t="s">
        <v>116</v>
      </c>
      <c r="B48" s="46" t="s">
        <v>66</v>
      </c>
      <c r="C48" s="36">
        <v>550</v>
      </c>
      <c r="D48" s="47">
        <f t="shared" ref="D48:D68" si="4">C48*90.7%</f>
        <v>498.85</v>
      </c>
      <c r="E48" s="171"/>
      <c r="F48" s="90"/>
      <c r="G48" s="19">
        <v>12</v>
      </c>
      <c r="H48" s="18" t="s">
        <v>22</v>
      </c>
      <c r="I48" s="20">
        <v>16.7</v>
      </c>
      <c r="J48" s="2"/>
      <c r="K48" s="3"/>
    </row>
    <row r="49" spans="1:13" ht="15.6">
      <c r="A49" s="158" t="s">
        <v>117</v>
      </c>
      <c r="B49" s="46" t="s">
        <v>66</v>
      </c>
      <c r="C49" s="36">
        <v>550</v>
      </c>
      <c r="D49" s="47">
        <f t="shared" si="4"/>
        <v>498.85</v>
      </c>
      <c r="E49" s="171"/>
      <c r="F49" s="90"/>
      <c r="G49" s="19">
        <v>12</v>
      </c>
      <c r="H49" s="18" t="s">
        <v>22</v>
      </c>
      <c r="I49" s="20">
        <v>16.7</v>
      </c>
      <c r="J49" s="2"/>
      <c r="K49" s="3"/>
    </row>
    <row r="50" spans="1:13" ht="15.6">
      <c r="A50" s="158" t="s">
        <v>118</v>
      </c>
      <c r="B50" s="46" t="s">
        <v>66</v>
      </c>
      <c r="C50" s="36">
        <v>550</v>
      </c>
      <c r="D50" s="47">
        <f t="shared" si="4"/>
        <v>498.85</v>
      </c>
      <c r="E50" s="171"/>
      <c r="F50" s="90"/>
      <c r="G50" s="19">
        <v>12</v>
      </c>
      <c r="H50" s="18" t="s">
        <v>22</v>
      </c>
      <c r="I50" s="20">
        <v>16.7</v>
      </c>
      <c r="J50" s="2"/>
      <c r="K50" s="3"/>
    </row>
    <row r="51" spans="1:13" ht="15.6">
      <c r="A51" s="158" t="s">
        <v>119</v>
      </c>
      <c r="B51" s="46" t="s">
        <v>66</v>
      </c>
      <c r="C51" s="36">
        <v>550</v>
      </c>
      <c r="D51" s="47">
        <f t="shared" si="4"/>
        <v>498.85</v>
      </c>
      <c r="E51" s="171"/>
      <c r="F51" s="90"/>
      <c r="G51" s="19">
        <v>12</v>
      </c>
      <c r="H51" s="18" t="s">
        <v>22</v>
      </c>
      <c r="I51" s="20">
        <v>16.7</v>
      </c>
      <c r="J51" s="2"/>
      <c r="K51" s="3"/>
    </row>
    <row r="52" spans="1:13" ht="15.6">
      <c r="A52" s="158" t="s">
        <v>120</v>
      </c>
      <c r="B52" s="46" t="s">
        <v>66</v>
      </c>
      <c r="C52" s="36">
        <v>550</v>
      </c>
      <c r="D52" s="47">
        <f t="shared" si="4"/>
        <v>498.85</v>
      </c>
      <c r="E52" s="171"/>
      <c r="F52" s="90"/>
      <c r="G52" s="19">
        <v>12</v>
      </c>
      <c r="H52" s="18" t="s">
        <v>22</v>
      </c>
      <c r="I52" s="20">
        <v>16.7</v>
      </c>
      <c r="J52" s="2"/>
      <c r="K52" s="3"/>
    </row>
    <row r="53" spans="1:13" ht="15.6">
      <c r="A53" s="77" t="s">
        <v>13</v>
      </c>
      <c r="B53" s="46" t="s">
        <v>66</v>
      </c>
      <c r="C53" s="36">
        <v>550</v>
      </c>
      <c r="D53" s="47">
        <f t="shared" si="4"/>
        <v>498.85</v>
      </c>
      <c r="E53" s="171"/>
      <c r="F53" s="49"/>
      <c r="G53" s="19">
        <v>12</v>
      </c>
      <c r="H53" s="18" t="s">
        <v>22</v>
      </c>
      <c r="I53" s="20">
        <v>16.7</v>
      </c>
      <c r="J53" s="2"/>
      <c r="K53" s="3"/>
    </row>
    <row r="54" spans="1:13" ht="15.6">
      <c r="A54" s="77" t="s">
        <v>14</v>
      </c>
      <c r="B54" s="46" t="s">
        <v>66</v>
      </c>
      <c r="C54" s="36">
        <v>550</v>
      </c>
      <c r="D54" s="47">
        <f t="shared" si="4"/>
        <v>498.85</v>
      </c>
      <c r="E54" s="171"/>
      <c r="F54" s="49"/>
      <c r="G54" s="19">
        <v>12</v>
      </c>
      <c r="H54" s="18" t="s">
        <v>22</v>
      </c>
      <c r="I54" s="20">
        <v>16.7</v>
      </c>
      <c r="J54" s="2"/>
      <c r="K54" s="3"/>
    </row>
    <row r="55" spans="1:13" ht="15.6">
      <c r="A55" s="77" t="s">
        <v>15</v>
      </c>
      <c r="B55" s="46" t="s">
        <v>66</v>
      </c>
      <c r="C55" s="36">
        <v>550</v>
      </c>
      <c r="D55" s="47">
        <f t="shared" si="4"/>
        <v>498.85</v>
      </c>
      <c r="E55" s="171"/>
      <c r="F55" s="49"/>
      <c r="G55" s="19">
        <v>12</v>
      </c>
      <c r="H55" s="18" t="s">
        <v>22</v>
      </c>
      <c r="I55" s="20">
        <v>16.7</v>
      </c>
      <c r="J55" s="2"/>
      <c r="K55" s="2"/>
    </row>
    <row r="56" spans="1:13" ht="15.6">
      <c r="A56" s="77" t="s">
        <v>121</v>
      </c>
      <c r="B56" s="46" t="s">
        <v>66</v>
      </c>
      <c r="C56" s="36">
        <v>550</v>
      </c>
      <c r="D56" s="47">
        <f t="shared" si="4"/>
        <v>498.85</v>
      </c>
      <c r="E56" s="171"/>
      <c r="F56" s="49"/>
      <c r="G56" s="19">
        <v>12</v>
      </c>
      <c r="H56" s="18" t="s">
        <v>22</v>
      </c>
      <c r="I56" s="20">
        <v>16.7</v>
      </c>
      <c r="J56" s="2"/>
      <c r="K56" s="2"/>
    </row>
    <row r="57" spans="1:13" ht="15.6">
      <c r="A57" s="77" t="s">
        <v>52</v>
      </c>
      <c r="B57" s="46" t="s">
        <v>66</v>
      </c>
      <c r="C57" s="36">
        <v>550</v>
      </c>
      <c r="D57" s="47">
        <f t="shared" si="4"/>
        <v>498.85</v>
      </c>
      <c r="E57" s="171"/>
      <c r="F57" s="49"/>
      <c r="G57" s="19">
        <v>12</v>
      </c>
      <c r="H57" s="18" t="s">
        <v>22</v>
      </c>
      <c r="I57" s="20">
        <v>16.7</v>
      </c>
      <c r="J57" s="2"/>
      <c r="K57" s="2"/>
    </row>
    <row r="58" spans="1:13" s="162" customFormat="1" ht="15.6">
      <c r="A58" s="159" t="s">
        <v>6</v>
      </c>
      <c r="B58" s="46" t="s">
        <v>66</v>
      </c>
      <c r="C58" s="8">
        <v>1365</v>
      </c>
      <c r="D58" s="47">
        <f>C58*87.87%</f>
        <v>1199.4255000000001</v>
      </c>
      <c r="E58" s="171"/>
      <c r="F58" s="160"/>
      <c r="G58" s="19">
        <v>4</v>
      </c>
      <c r="H58" s="18" t="s">
        <v>26</v>
      </c>
      <c r="I58" s="20">
        <v>14</v>
      </c>
      <c r="J58" s="161"/>
      <c r="K58" s="2"/>
    </row>
    <row r="59" spans="1:13" s="162" customFormat="1" ht="15.6">
      <c r="A59" s="159" t="s">
        <v>7</v>
      </c>
      <c r="B59" s="46" t="s">
        <v>66</v>
      </c>
      <c r="C59" s="8">
        <v>1365</v>
      </c>
      <c r="D59" s="47">
        <f t="shared" ref="D59:D68" si="5">C59*87.87%</f>
        <v>1199.4255000000001</v>
      </c>
      <c r="E59" s="171"/>
      <c r="F59" s="160"/>
      <c r="G59" s="19">
        <v>4</v>
      </c>
      <c r="H59" s="18" t="s">
        <v>26</v>
      </c>
      <c r="I59" s="20">
        <v>14</v>
      </c>
      <c r="J59" s="161"/>
      <c r="K59" s="3"/>
      <c r="L59" s="161"/>
      <c r="M59" s="161"/>
    </row>
    <row r="60" spans="1:13" s="162" customFormat="1" ht="15.6">
      <c r="A60" s="159" t="s">
        <v>8</v>
      </c>
      <c r="B60" s="46" t="s">
        <v>66</v>
      </c>
      <c r="C60" s="8">
        <v>1365</v>
      </c>
      <c r="D60" s="47">
        <f t="shared" si="5"/>
        <v>1199.4255000000001</v>
      </c>
      <c r="E60" s="171"/>
      <c r="F60" s="160"/>
      <c r="G60" s="19">
        <v>4</v>
      </c>
      <c r="H60" s="18" t="s">
        <v>26</v>
      </c>
      <c r="I60" s="20">
        <v>14</v>
      </c>
      <c r="J60" s="161"/>
      <c r="K60" s="2"/>
      <c r="L60" s="161"/>
      <c r="M60" s="161"/>
    </row>
    <row r="61" spans="1:13" s="162" customFormat="1" ht="15.6">
      <c r="A61" s="159" t="s">
        <v>9</v>
      </c>
      <c r="B61" s="46" t="s">
        <v>66</v>
      </c>
      <c r="C61" s="8">
        <v>1365</v>
      </c>
      <c r="D61" s="47">
        <f t="shared" si="5"/>
        <v>1199.4255000000001</v>
      </c>
      <c r="E61" s="171"/>
      <c r="F61" s="160"/>
      <c r="G61" s="19">
        <v>4</v>
      </c>
      <c r="H61" s="18" t="s">
        <v>26</v>
      </c>
      <c r="I61" s="20">
        <v>14</v>
      </c>
      <c r="J61" s="161"/>
      <c r="K61" s="2"/>
      <c r="L61" s="161"/>
      <c r="M61" s="161"/>
    </row>
    <row r="62" spans="1:13" s="162" customFormat="1" ht="15.6">
      <c r="A62" s="164" t="s">
        <v>111</v>
      </c>
      <c r="B62" s="46" t="s">
        <v>66</v>
      </c>
      <c r="C62" s="8">
        <v>1365</v>
      </c>
      <c r="D62" s="47">
        <f t="shared" si="5"/>
        <v>1199.4255000000001</v>
      </c>
      <c r="E62" s="171"/>
      <c r="F62" s="160"/>
      <c r="G62" s="19">
        <v>4</v>
      </c>
      <c r="H62" s="18" t="s">
        <v>26</v>
      </c>
      <c r="I62" s="20">
        <v>14</v>
      </c>
      <c r="J62" s="161"/>
      <c r="K62" s="2"/>
      <c r="L62" s="161"/>
      <c r="M62" s="161"/>
    </row>
    <row r="63" spans="1:13" s="162" customFormat="1" ht="15.6">
      <c r="A63" s="164" t="s">
        <v>115</v>
      </c>
      <c r="B63" s="46" t="s">
        <v>66</v>
      </c>
      <c r="C63" s="8">
        <v>1365</v>
      </c>
      <c r="D63" s="47">
        <f t="shared" si="5"/>
        <v>1199.4255000000001</v>
      </c>
      <c r="E63" s="171"/>
      <c r="F63" s="160"/>
      <c r="G63" s="19">
        <v>4</v>
      </c>
      <c r="H63" s="18" t="s">
        <v>26</v>
      </c>
      <c r="I63" s="20">
        <v>14</v>
      </c>
      <c r="J63" s="161"/>
      <c r="K63" s="2"/>
      <c r="L63" s="161"/>
      <c r="M63" s="161"/>
    </row>
    <row r="64" spans="1:13" s="162" customFormat="1" ht="15.6">
      <c r="A64" s="164" t="s">
        <v>112</v>
      </c>
      <c r="B64" s="46" t="s">
        <v>66</v>
      </c>
      <c r="C64" s="8">
        <v>1365</v>
      </c>
      <c r="D64" s="47">
        <f t="shared" si="5"/>
        <v>1199.4255000000001</v>
      </c>
      <c r="E64" s="171"/>
      <c r="F64" s="160"/>
      <c r="G64" s="19">
        <v>4</v>
      </c>
      <c r="H64" s="18" t="s">
        <v>26</v>
      </c>
      <c r="I64" s="20">
        <v>14</v>
      </c>
      <c r="J64" s="161"/>
      <c r="K64" s="2"/>
      <c r="L64" s="161"/>
      <c r="M64" s="161"/>
    </row>
    <row r="65" spans="1:13" s="162" customFormat="1" ht="15.6">
      <c r="A65" s="164" t="s">
        <v>113</v>
      </c>
      <c r="B65" s="46" t="s">
        <v>66</v>
      </c>
      <c r="C65" s="8">
        <v>1365</v>
      </c>
      <c r="D65" s="47">
        <f t="shared" si="5"/>
        <v>1199.4255000000001</v>
      </c>
      <c r="E65" s="171"/>
      <c r="F65" s="160"/>
      <c r="G65" s="19">
        <v>4</v>
      </c>
      <c r="H65" s="18" t="s">
        <v>26</v>
      </c>
      <c r="I65" s="20">
        <v>14</v>
      </c>
      <c r="J65" s="161"/>
      <c r="K65" s="2"/>
      <c r="L65" s="161"/>
      <c r="M65" s="161"/>
    </row>
    <row r="66" spans="1:13" s="162" customFormat="1" ht="15.6">
      <c r="A66" s="164" t="s">
        <v>114</v>
      </c>
      <c r="B66" s="46" t="s">
        <v>66</v>
      </c>
      <c r="C66" s="8">
        <v>1365</v>
      </c>
      <c r="D66" s="47">
        <f t="shared" si="5"/>
        <v>1199.4255000000001</v>
      </c>
      <c r="E66" s="171"/>
      <c r="F66" s="160"/>
      <c r="G66" s="19">
        <v>4</v>
      </c>
      <c r="H66" s="18" t="s">
        <v>26</v>
      </c>
      <c r="I66" s="20">
        <v>14</v>
      </c>
      <c r="J66" s="161"/>
      <c r="K66" s="2"/>
      <c r="L66" s="161"/>
      <c r="M66" s="161"/>
    </row>
    <row r="67" spans="1:13" s="162" customFormat="1" ht="15.6">
      <c r="A67" s="159" t="s">
        <v>10</v>
      </c>
      <c r="B67" s="46" t="s">
        <v>66</v>
      </c>
      <c r="C67" s="8">
        <v>1365</v>
      </c>
      <c r="D67" s="47">
        <f t="shared" si="5"/>
        <v>1199.4255000000001</v>
      </c>
      <c r="E67" s="171"/>
      <c r="F67" s="160"/>
      <c r="G67" s="19">
        <v>4</v>
      </c>
      <c r="H67" s="18" t="s">
        <v>26</v>
      </c>
      <c r="I67" s="20">
        <v>14</v>
      </c>
      <c r="J67" s="161"/>
      <c r="K67" s="2"/>
      <c r="L67" s="161"/>
      <c r="M67" s="161"/>
    </row>
    <row r="68" spans="1:13" s="162" customFormat="1" ht="16.2" thickBot="1">
      <c r="A68" s="159" t="s">
        <v>53</v>
      </c>
      <c r="B68" s="55" t="s">
        <v>66</v>
      </c>
      <c r="C68" s="8">
        <v>1365</v>
      </c>
      <c r="D68" s="47">
        <f t="shared" si="5"/>
        <v>1199.4255000000001</v>
      </c>
      <c r="E68" s="171"/>
      <c r="F68" s="160"/>
      <c r="G68" s="24">
        <v>4</v>
      </c>
      <c r="H68" s="25" t="s">
        <v>26</v>
      </c>
      <c r="I68" s="26">
        <v>14</v>
      </c>
      <c r="J68" s="161"/>
      <c r="K68" s="2"/>
      <c r="L68" s="163"/>
      <c r="M68" s="163"/>
    </row>
    <row r="69" spans="1:13" ht="16.2" thickBot="1">
      <c r="A69" s="34"/>
      <c r="B69" s="168" t="s">
        <v>0</v>
      </c>
      <c r="C69" s="169"/>
      <c r="D69" s="169"/>
      <c r="E69" s="171"/>
      <c r="F69" s="52"/>
      <c r="G69" s="27"/>
      <c r="H69" s="75"/>
      <c r="I69" s="32"/>
      <c r="J69" s="4"/>
      <c r="K69" s="4"/>
      <c r="L69" s="4"/>
      <c r="M69" s="4"/>
    </row>
    <row r="70" spans="1:13" ht="37.200000000000003" thickBot="1">
      <c r="A70" s="5" t="s">
        <v>88</v>
      </c>
      <c r="B70" s="156" t="s">
        <v>1</v>
      </c>
      <c r="C70" s="157" t="s">
        <v>109</v>
      </c>
      <c r="D70" s="155" t="s">
        <v>108</v>
      </c>
      <c r="E70" s="171"/>
      <c r="F70" s="87" t="s">
        <v>17</v>
      </c>
      <c r="G70" s="88" t="s">
        <v>27</v>
      </c>
      <c r="H70" s="88" t="s">
        <v>28</v>
      </c>
      <c r="I70" s="89" t="s">
        <v>29</v>
      </c>
      <c r="J70" s="4"/>
      <c r="K70" s="4"/>
      <c r="L70" s="4"/>
      <c r="M70" s="4"/>
    </row>
    <row r="71" spans="1:13" ht="30" customHeight="1">
      <c r="A71" s="35" t="s">
        <v>89</v>
      </c>
      <c r="B71" s="46" t="s">
        <v>66</v>
      </c>
      <c r="C71" s="47">
        <v>370</v>
      </c>
      <c r="D71" s="47">
        <f>C71*81%</f>
        <v>299.70000000000005</v>
      </c>
      <c r="E71" s="171"/>
      <c r="F71" s="53"/>
      <c r="G71" s="37">
        <v>20</v>
      </c>
      <c r="H71" s="37" t="s">
        <v>25</v>
      </c>
      <c r="I71" s="78">
        <v>21.5</v>
      </c>
      <c r="J71" s="4"/>
    </row>
    <row r="72" spans="1:13" ht="30" customHeight="1" thickBot="1">
      <c r="A72" s="124" t="s">
        <v>61</v>
      </c>
      <c r="B72" s="55" t="s">
        <v>66</v>
      </c>
      <c r="C72" s="48">
        <v>549</v>
      </c>
      <c r="D72" s="47">
        <f>C72*82%</f>
        <v>450.17999999999995</v>
      </c>
      <c r="E72" s="171"/>
      <c r="F72" s="54"/>
      <c r="G72" s="40">
        <v>12</v>
      </c>
      <c r="H72" s="40" t="s">
        <v>60</v>
      </c>
      <c r="I72" s="79">
        <v>19.5</v>
      </c>
      <c r="J72" s="4"/>
    </row>
    <row r="73" spans="1:13" ht="31.8" customHeight="1" thickBot="1">
      <c r="A73" s="34"/>
      <c r="B73" s="168" t="s">
        <v>0</v>
      </c>
      <c r="C73" s="169"/>
      <c r="D73" s="169"/>
      <c r="E73" s="171"/>
      <c r="F73" s="110"/>
      <c r="G73" s="42"/>
      <c r="H73" s="38"/>
      <c r="I73" s="43"/>
      <c r="J73" s="4"/>
    </row>
    <row r="74" spans="1:13" ht="37.200000000000003" thickBot="1">
      <c r="A74" s="5" t="s">
        <v>95</v>
      </c>
      <c r="B74" s="156" t="s">
        <v>1</v>
      </c>
      <c r="C74" s="157" t="s">
        <v>109</v>
      </c>
      <c r="D74" s="155" t="s">
        <v>108</v>
      </c>
      <c r="E74" s="171"/>
      <c r="F74" s="139" t="s">
        <v>17</v>
      </c>
      <c r="G74" s="88" t="s">
        <v>27</v>
      </c>
      <c r="H74" s="88" t="s">
        <v>28</v>
      </c>
      <c r="I74" s="89" t="s">
        <v>29</v>
      </c>
      <c r="J74" s="4"/>
    </row>
    <row r="75" spans="1:13" ht="15.6">
      <c r="A75" s="140" t="s">
        <v>96</v>
      </c>
      <c r="B75" s="101" t="s">
        <v>66</v>
      </c>
      <c r="C75" s="36">
        <v>125</v>
      </c>
      <c r="D75" s="36">
        <f>C75*85%</f>
        <v>106.25</v>
      </c>
      <c r="E75" s="173"/>
      <c r="F75" s="137"/>
      <c r="G75" s="138">
        <v>12</v>
      </c>
      <c r="H75" s="37" t="s">
        <v>25</v>
      </c>
      <c r="I75" s="37">
        <v>10</v>
      </c>
      <c r="J75" s="4"/>
    </row>
    <row r="76" spans="1:13" ht="15.6">
      <c r="A76" s="140" t="s">
        <v>97</v>
      </c>
      <c r="B76" s="100" t="s">
        <v>66</v>
      </c>
      <c r="C76" s="36">
        <v>125</v>
      </c>
      <c r="D76" s="8">
        <f t="shared" ref="D76:D80" si="6">C76*85%</f>
        <v>106.25</v>
      </c>
      <c r="E76" s="173"/>
      <c r="F76" s="135"/>
      <c r="G76" s="136">
        <v>12</v>
      </c>
      <c r="H76" s="136" t="s">
        <v>60</v>
      </c>
      <c r="I76" s="57">
        <v>10</v>
      </c>
      <c r="J76" s="4"/>
    </row>
    <row r="77" spans="1:13" ht="15.6">
      <c r="A77" s="140" t="s">
        <v>98</v>
      </c>
      <c r="B77" s="100" t="s">
        <v>66</v>
      </c>
      <c r="C77" s="36">
        <v>125</v>
      </c>
      <c r="D77" s="8">
        <f t="shared" si="6"/>
        <v>106.25</v>
      </c>
      <c r="E77" s="173"/>
      <c r="F77" s="135"/>
      <c r="G77" s="136">
        <v>12</v>
      </c>
      <c r="H77" s="57" t="s">
        <v>25</v>
      </c>
      <c r="I77" s="57">
        <v>10</v>
      </c>
      <c r="J77" s="4"/>
    </row>
    <row r="78" spans="1:13" ht="15.6">
      <c r="A78" s="140" t="s">
        <v>99</v>
      </c>
      <c r="B78" s="100" t="s">
        <v>66</v>
      </c>
      <c r="C78" s="36">
        <v>125</v>
      </c>
      <c r="D78" s="8">
        <f t="shared" si="6"/>
        <v>106.25</v>
      </c>
      <c r="E78" s="173"/>
      <c r="F78" s="135"/>
      <c r="G78" s="136">
        <v>12</v>
      </c>
      <c r="H78" s="136" t="s">
        <v>60</v>
      </c>
      <c r="I78" s="57">
        <v>10</v>
      </c>
      <c r="J78" s="4"/>
    </row>
    <row r="79" spans="1:13" ht="15.6">
      <c r="A79" s="140" t="s">
        <v>100</v>
      </c>
      <c r="B79" s="100" t="s">
        <v>66</v>
      </c>
      <c r="C79" s="36">
        <v>125</v>
      </c>
      <c r="D79" s="8">
        <f t="shared" si="6"/>
        <v>106.25</v>
      </c>
      <c r="E79" s="173"/>
      <c r="F79" s="135"/>
      <c r="G79" s="136">
        <v>12</v>
      </c>
      <c r="H79" s="57" t="s">
        <v>25</v>
      </c>
      <c r="I79" s="57">
        <v>10</v>
      </c>
      <c r="J79" s="4"/>
    </row>
    <row r="80" spans="1:13" ht="16.2" thickBot="1">
      <c r="A80" s="140" t="s">
        <v>101</v>
      </c>
      <c r="B80" s="103" t="s">
        <v>66</v>
      </c>
      <c r="C80" s="36">
        <v>125</v>
      </c>
      <c r="D80" s="39">
        <f t="shared" si="6"/>
        <v>106.25</v>
      </c>
      <c r="E80" s="172"/>
      <c r="F80" s="135"/>
      <c r="G80" s="136">
        <v>12</v>
      </c>
      <c r="H80" s="136" t="s">
        <v>60</v>
      </c>
      <c r="I80" s="57">
        <v>10</v>
      </c>
      <c r="J80" s="4"/>
    </row>
    <row r="81" spans="1:10" ht="16.2" thickBot="1">
      <c r="A81" s="34"/>
      <c r="B81" s="168" t="s">
        <v>0</v>
      </c>
      <c r="C81" s="169"/>
      <c r="D81" s="179"/>
      <c r="E81" s="171"/>
      <c r="F81" s="131"/>
      <c r="G81" s="131"/>
      <c r="H81" s="132"/>
      <c r="I81" s="133"/>
      <c r="J81" s="4"/>
    </row>
    <row r="82" spans="1:10" ht="37.200000000000003" thickBot="1">
      <c r="A82" s="41" t="s">
        <v>67</v>
      </c>
      <c r="B82" s="156" t="s">
        <v>1</v>
      </c>
      <c r="C82" s="157" t="s">
        <v>109</v>
      </c>
      <c r="D82" s="155" t="s">
        <v>108</v>
      </c>
      <c r="E82" s="171"/>
      <c r="F82" s="111" t="s">
        <v>17</v>
      </c>
      <c r="G82" s="85" t="s">
        <v>123</v>
      </c>
      <c r="H82" s="85" t="s">
        <v>122</v>
      </c>
      <c r="I82" s="86" t="s">
        <v>29</v>
      </c>
      <c r="J82" s="4"/>
    </row>
    <row r="83" spans="1:10" ht="30" customHeight="1">
      <c r="A83" s="44" t="s">
        <v>5</v>
      </c>
      <c r="B83" s="46" t="s">
        <v>66</v>
      </c>
      <c r="C83" s="107">
        <v>2</v>
      </c>
      <c r="D83" s="108">
        <f>C83*85%</f>
        <v>1.7</v>
      </c>
      <c r="E83" s="171"/>
      <c r="F83" s="112"/>
      <c r="G83" s="106" t="s">
        <v>82</v>
      </c>
      <c r="H83" s="106" t="s">
        <v>55</v>
      </c>
      <c r="I83" s="113">
        <v>7</v>
      </c>
      <c r="J83" s="4"/>
    </row>
    <row r="84" spans="1:10" ht="30" customHeight="1">
      <c r="A84" s="141" t="s">
        <v>72</v>
      </c>
      <c r="B84" s="46" t="s">
        <v>66</v>
      </c>
      <c r="C84" s="107">
        <v>1</v>
      </c>
      <c r="D84" s="108">
        <f>C84*90%</f>
        <v>0.9</v>
      </c>
      <c r="E84" s="171"/>
      <c r="F84" s="112"/>
      <c r="G84" s="106" t="s">
        <v>87</v>
      </c>
      <c r="H84" s="106" t="s">
        <v>91</v>
      </c>
      <c r="I84" s="113">
        <v>6</v>
      </c>
      <c r="J84" s="4"/>
    </row>
    <row r="85" spans="1:10" ht="30" customHeight="1">
      <c r="A85" s="44" t="s">
        <v>76</v>
      </c>
      <c r="B85" s="46" t="s">
        <v>66</v>
      </c>
      <c r="C85" s="107">
        <v>5</v>
      </c>
      <c r="D85" s="108">
        <f t="shared" ref="D85:D89" si="7">C85*85%</f>
        <v>4.25</v>
      </c>
      <c r="E85" s="171"/>
      <c r="F85" s="112"/>
      <c r="G85" s="106" t="s">
        <v>83</v>
      </c>
      <c r="H85" s="106" t="s">
        <v>91</v>
      </c>
      <c r="I85" s="113">
        <v>12</v>
      </c>
      <c r="J85" s="4"/>
    </row>
    <row r="86" spans="1:10" ht="30" customHeight="1">
      <c r="A86" s="141" t="s">
        <v>78</v>
      </c>
      <c r="B86" s="46" t="s">
        <v>66</v>
      </c>
      <c r="C86" s="107">
        <v>8.5</v>
      </c>
      <c r="D86" s="108">
        <f t="shared" si="7"/>
        <v>7.2249999999999996</v>
      </c>
      <c r="E86" s="171"/>
      <c r="F86" s="112"/>
      <c r="G86" s="106" t="s">
        <v>84</v>
      </c>
      <c r="H86" s="106" t="s">
        <v>91</v>
      </c>
      <c r="I86" s="113">
        <v>11</v>
      </c>
      <c r="J86" s="4"/>
    </row>
    <row r="87" spans="1:10" ht="30" customHeight="1">
      <c r="A87" s="141" t="s">
        <v>77</v>
      </c>
      <c r="B87" s="46" t="s">
        <v>66</v>
      </c>
      <c r="C87" s="107">
        <v>15.5</v>
      </c>
      <c r="D87" s="108">
        <f t="shared" si="7"/>
        <v>13.174999999999999</v>
      </c>
      <c r="E87" s="171"/>
      <c r="F87" s="112"/>
      <c r="G87" s="106" t="s">
        <v>85</v>
      </c>
      <c r="H87" s="106" t="s">
        <v>91</v>
      </c>
      <c r="I87" s="113">
        <v>7</v>
      </c>
      <c r="J87" s="4"/>
    </row>
    <row r="88" spans="1:10" ht="30" customHeight="1">
      <c r="A88" s="141" t="s">
        <v>79</v>
      </c>
      <c r="B88" s="46" t="s">
        <v>66</v>
      </c>
      <c r="C88" s="107">
        <v>2.7</v>
      </c>
      <c r="D88" s="108">
        <f t="shared" si="7"/>
        <v>2.2949999999999999</v>
      </c>
      <c r="E88" s="171"/>
      <c r="F88" s="112"/>
      <c r="G88" s="106" t="s">
        <v>86</v>
      </c>
      <c r="H88" s="106" t="s">
        <v>91</v>
      </c>
      <c r="I88" s="113">
        <v>5.5</v>
      </c>
      <c r="J88" s="4"/>
    </row>
    <row r="89" spans="1:10" ht="30" customHeight="1">
      <c r="A89" s="141" t="s">
        <v>80</v>
      </c>
      <c r="B89" s="46" t="s">
        <v>66</v>
      </c>
      <c r="C89" s="107">
        <v>2.5</v>
      </c>
      <c r="D89" s="108">
        <f t="shared" si="7"/>
        <v>2.125</v>
      </c>
      <c r="E89" s="171"/>
      <c r="F89" s="112"/>
      <c r="G89" s="106" t="s">
        <v>86</v>
      </c>
      <c r="H89" s="106" t="s">
        <v>91</v>
      </c>
      <c r="I89" s="113">
        <v>5</v>
      </c>
      <c r="J89" s="4"/>
    </row>
    <row r="90" spans="1:10" ht="30" customHeight="1" thickBot="1">
      <c r="A90" s="44" t="s">
        <v>81</v>
      </c>
      <c r="B90" s="46" t="s">
        <v>66</v>
      </c>
      <c r="C90" s="48">
        <v>299</v>
      </c>
      <c r="D90" s="108">
        <f>C90*85%</f>
        <v>254.15</v>
      </c>
      <c r="E90" s="174"/>
      <c r="F90" s="114"/>
      <c r="G90" s="115">
        <v>1</v>
      </c>
      <c r="H90" s="116" t="s">
        <v>91</v>
      </c>
      <c r="I90" s="117">
        <v>0.3</v>
      </c>
      <c r="J90" s="4"/>
    </row>
    <row r="91" spans="1:10" ht="39.6" customHeight="1" thickBot="1">
      <c r="A91" s="15" t="s">
        <v>19</v>
      </c>
      <c r="B91" s="142" t="s">
        <v>21</v>
      </c>
      <c r="C91" s="143" t="s">
        <v>20</v>
      </c>
      <c r="D91" s="144" t="s">
        <v>68</v>
      </c>
      <c r="E91" s="145" t="s">
        <v>69</v>
      </c>
      <c r="F91" s="146" t="s">
        <v>70</v>
      </c>
      <c r="G91" s="97"/>
      <c r="H91" s="96"/>
      <c r="I91" s="97"/>
      <c r="J91" s="4"/>
    </row>
    <row r="92" spans="1:10" ht="18" customHeight="1" thickBot="1">
      <c r="A92" s="122" t="s">
        <v>18</v>
      </c>
      <c r="B92" s="180" t="s">
        <v>106</v>
      </c>
      <c r="C92" s="181"/>
      <c r="D92" s="181"/>
      <c r="E92" s="181"/>
      <c r="F92" s="182"/>
      <c r="G92" s="1"/>
      <c r="H92" s="1"/>
      <c r="I92" s="1"/>
      <c r="J92" s="4"/>
    </row>
    <row r="93" spans="1:10" ht="41.4" customHeight="1" thickBot="1">
      <c r="A93" s="123" t="s">
        <v>94</v>
      </c>
      <c r="B93" s="154" t="s">
        <v>92</v>
      </c>
      <c r="C93" s="165" t="s">
        <v>93</v>
      </c>
      <c r="D93" s="166"/>
      <c r="E93" s="166"/>
      <c r="F93" s="167"/>
      <c r="J93" s="4"/>
    </row>
    <row r="94" spans="1:10" ht="48" customHeight="1">
      <c r="B94" s="16"/>
      <c r="C94" s="14"/>
      <c r="D94" s="14"/>
      <c r="E94" s="14"/>
    </row>
    <row r="95" spans="1:10" ht="15.6">
      <c r="B95" s="16"/>
    </row>
    <row r="96" spans="1:10" ht="15.6">
      <c r="B96" s="16"/>
    </row>
    <row r="97" spans="2:2" ht="15.6">
      <c r="B97" s="16"/>
    </row>
    <row r="98" spans="2:2" ht="15.6">
      <c r="B98" s="16"/>
    </row>
    <row r="99" spans="2:2" ht="15.6">
      <c r="B99" s="16"/>
    </row>
    <row r="100" spans="2:2" ht="15.6">
      <c r="B100" s="17"/>
    </row>
    <row r="101" spans="2:2" ht="15.6">
      <c r="B101" s="16"/>
    </row>
    <row r="102" spans="2:2" ht="15.6">
      <c r="B102" s="16"/>
    </row>
  </sheetData>
  <mergeCells count="10">
    <mergeCell ref="C93:F93"/>
    <mergeCell ref="B73:D73"/>
    <mergeCell ref="E3:E90"/>
    <mergeCell ref="B1:E1"/>
    <mergeCell ref="B45:D45"/>
    <mergeCell ref="B32:D32"/>
    <mergeCell ref="B17:D17"/>
    <mergeCell ref="B69:D69"/>
    <mergeCell ref="B81:D81"/>
    <mergeCell ref="B92:F92"/>
  </mergeCells>
  <phoneticPr fontId="24" type="noConversion"/>
  <conditionalFormatting sqref="B2:B6 C3:E3 C4:D5 B7:D16 B18:B31 B33:B44 B70:B72 B74:B80 B82:B90">
    <cfRule type="expression" dxfId="5" priority="146">
      <formula>$B$6&lt;20000</formula>
    </cfRule>
  </conditionalFormatting>
  <conditionalFormatting sqref="B46:B68">
    <cfRule type="expression" dxfId="4" priority="1">
      <formula>$B$6&lt;20000</formula>
    </cfRule>
  </conditionalFormatting>
  <conditionalFormatting sqref="C90">
    <cfRule type="expression" dxfId="3" priority="28">
      <formula>AND($B$6&gt;70000,$B$6&lt;=150000)</formula>
    </cfRule>
  </conditionalFormatting>
  <conditionalFormatting sqref="C2:D2 C6:D6 C18:D31 C33:D44 C70:D72 C74:D80 C82:D82 C46:D68">
    <cfRule type="expression" dxfId="2" priority="65">
      <formula>AND($B$6&gt;70000,$B$6&lt;=150000)</formula>
    </cfRule>
  </conditionalFormatting>
  <conditionalFormatting sqref="C83:D89 D90">
    <cfRule type="expression" dxfId="1" priority="64">
      <formula>AND($B$6&gt;20000,$B$6&lt;=70000)</formula>
    </cfRule>
  </conditionalFormatting>
  <conditionalFormatting sqref="E2">
    <cfRule type="expression" dxfId="0" priority="35">
      <formula>$B$6&gt;150000</formula>
    </cfRule>
  </conditionalFormatting>
  <pageMargins left="0.7" right="0.7" top="0.75" bottom="0.75" header="0.3" footer="0.3"/>
  <pageSetup paperSize="9" scale="52" fitToHeight="0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Гурьянов Александр</dc:creator>
  <cp:lastModifiedBy>gyres1990@mail.ru</cp:lastModifiedBy>
  <cp:lastPrinted>2025-07-25T10:02:50Z</cp:lastPrinted>
  <dcterms:created xsi:type="dcterms:W3CDTF">2015-06-05T18:19:34Z</dcterms:created>
  <dcterms:modified xsi:type="dcterms:W3CDTF">2026-03-10T17:54:17Z</dcterms:modified>
</cp:coreProperties>
</file>