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МЛБ 2 этап\Итоговый\"/>
    </mc:Choice>
  </mc:AlternateContent>
  <bookViews>
    <workbookView xWindow="0" yWindow="120" windowWidth="19032" windowHeight="10800" activeTab="1"/>
  </bookViews>
  <sheets>
    <sheet name="Юноши 11-12 лет" sheetId="3" r:id="rId1"/>
    <sheet name="Юноши 13-14 лет" sheetId="4" r:id="rId2"/>
  </sheets>
  <definedNames>
    <definedName name="_xlnm.Print_Titles" localSheetId="0">'Юноши 11-12 лет'!$17:$17</definedName>
    <definedName name="_xlnm.Print_Titles" localSheetId="1">'Юноши 13-14 лет'!$17:$17</definedName>
    <definedName name="_xlnm.Print_Area" localSheetId="0">'Юноши 11-12 лет'!$A$1:$J$87</definedName>
    <definedName name="_xlnm.Print_Area" localSheetId="1">'Юноши 13-14 лет'!$A$1:$J$65</definedName>
  </definedNames>
  <calcPr calcId="162913" fullCalcOnLoad="1" refMode="R1C1"/>
</workbook>
</file>

<file path=xl/calcChain.xml><?xml version="1.0" encoding="utf-8"?>
<calcChain xmlns="http://schemas.openxmlformats.org/spreadsheetml/2006/main">
  <c r="J57" i="4" l="1"/>
  <c r="H57" i="4"/>
  <c r="J56" i="4"/>
  <c r="H56" i="4"/>
  <c r="J55" i="4"/>
  <c r="H55" i="4"/>
  <c r="J54" i="4"/>
  <c r="H54" i="4"/>
  <c r="J53" i="4"/>
  <c r="J52" i="4"/>
  <c r="J51" i="4"/>
  <c r="J79" i="3"/>
  <c r="H79" i="3"/>
  <c r="J78" i="3"/>
  <c r="H78" i="3"/>
  <c r="J77" i="3"/>
  <c r="H77" i="3"/>
  <c r="J76" i="3"/>
  <c r="H76" i="3"/>
  <c r="J75" i="3"/>
  <c r="J74" i="3"/>
  <c r="J73" i="3"/>
  <c r="H53" i="4" l="1"/>
  <c r="H52" i="4" s="1"/>
  <c r="H75" i="3"/>
  <c r="H74" i="3" s="1"/>
</calcChain>
</file>

<file path=xl/sharedStrings.xml><?xml version="1.0" encoding="utf-8"?>
<sst xmlns="http://schemas.openxmlformats.org/spreadsheetml/2006/main" count="434" uniqueCount="218">
  <si>
    <t>ТЕХНИЧЕСКИЕ ДАННЫЕ ТРАССЫ:</t>
  </si>
  <si>
    <t>МЕСТО</t>
  </si>
  <si>
    <t>РАЗРЯД,
ЗВАНИЕ</t>
  </si>
  <si>
    <t>ИНФОРМАЦИЯ О ЖЮРИ И ГСК СОРЕВНОВАНИЙ:</t>
  </si>
  <si>
    <t>ГЛАВНЫЙ СУДЬЯ</t>
  </si>
  <si>
    <t>СУДЬЯ НА ФИНИШЕ:</t>
  </si>
  <si>
    <t>КРУГОВ:</t>
  </si>
  <si>
    <t>по велосипедному спорту</t>
  </si>
  <si>
    <t>НОМЕР</t>
  </si>
  <si>
    <t>ИТОГОВЫЙ ПРОТОКОЛ</t>
  </si>
  <si>
    <t>ПОГОДНЫЕ УСЛОВИЯ</t>
  </si>
  <si>
    <t>СТАТИСТИКА ГОНКИ</t>
  </si>
  <si>
    <t>ПРИМЕЧАНИЕ</t>
  </si>
  <si>
    <t>ГЛАВНЫЙ СЕКРЕТАРЬ:</t>
  </si>
  <si>
    <t>ГЛАВНЫЙ СУДЬЯ:</t>
  </si>
  <si>
    <t>ГЛАВНЫЙ СЕКРЕТАРЬ</t>
  </si>
  <si>
    <t>ТЕХНИЧЕСКИЙ ДЕЛЕГАТ ФВСР:</t>
  </si>
  <si>
    <t>ВЫСОТА СТАРТОВОЙ ГОРЫ (HD)(м):</t>
  </si>
  <si>
    <t>UCI ID</t>
  </si>
  <si>
    <t>ДАТА РОЖД.</t>
  </si>
  <si>
    <t>ТЕРРИТОРИАЛЬНАЯ ПРИНАДЛЕЖНОСТЬ</t>
  </si>
  <si>
    <t>ФСО</t>
  </si>
  <si>
    <t>ВЫПОЛНЕНИЕ НТУ ЕВСК</t>
  </si>
  <si>
    <t>МС</t>
  </si>
  <si>
    <t>КМС</t>
  </si>
  <si>
    <t>Субъектов РФ</t>
  </si>
  <si>
    <t>ЗМС</t>
  </si>
  <si>
    <t>Заявлено</t>
  </si>
  <si>
    <t>МСМК</t>
  </si>
  <si>
    <t>Стартовало</t>
  </si>
  <si>
    <t>Финишировало</t>
  </si>
  <si>
    <t>Н. финишировало</t>
  </si>
  <si>
    <t>1 СР</t>
  </si>
  <si>
    <t>Дисквалифицировано</t>
  </si>
  <si>
    <t>2 СР</t>
  </si>
  <si>
    <t>Н. стартовало</t>
  </si>
  <si>
    <t>3 СР</t>
  </si>
  <si>
    <t>ТЕХНИЧЕСКИЙ ДЕЛЕГАТ</t>
  </si>
  <si>
    <t>СУДЬЯ НА ФИНИШЕ</t>
  </si>
  <si>
    <t>ДИСТАНЦИЯ / ДЛИНА КРУГА (м):</t>
  </si>
  <si>
    <t xml:space="preserve">Влажность: </t>
  </si>
  <si>
    <t xml:space="preserve">Ветер: </t>
  </si>
  <si>
    <t>ВМХ - гонка - "Классик" (или "Классик" - смешанная)</t>
  </si>
  <si>
    <t>Департамент спорта города Москвы</t>
  </si>
  <si>
    <t>РСОО "Федерация велосипедного спорта в городе Москве"</t>
  </si>
  <si>
    <t xml:space="preserve">№ ВРВС: </t>
  </si>
  <si>
    <t>ГОСУДАРСТВЕННОЕ БЮДЖЕТНОЕ УЧРЕЖДЕНИЕ "МОСКОВСКАЯ АКАДЕМИЯ ВЕЛОСИПЕДНОГО СПОРТА"</t>
  </si>
  <si>
    <t>ФАМИЛИЯ ИМЯ ОТЧЕСТВО</t>
  </si>
  <si>
    <t>Зеленоград группа С</t>
  </si>
  <si>
    <t>Юноши 11-12 лет</t>
  </si>
  <si>
    <t xml:space="preserve"> МЕСТО ПРОВЕДЕНИЯ: Москва</t>
  </si>
  <si>
    <t xml:space="preserve"> ДАТА ПРОВЕДЕНИЯ: 13 июня 2026</t>
  </si>
  <si>
    <t xml:space="preserve">№ ЕКП 2026: </t>
  </si>
  <si>
    <t>НАЧАЛО ГОНКИ: 15ч 30м</t>
  </si>
  <si>
    <t>ОКОНЧАНИЕ ГОНКИ: 18ч 00м</t>
  </si>
  <si>
    <t>СМОЛЬНИКОВ А.В. (1 кат., Москва)</t>
  </si>
  <si>
    <t>ВАСИЛЬЕВ А.Е. (3 кат., Москва)</t>
  </si>
  <si>
    <t>НИКУШЕНКОВ Е.А. (2 кат., Москва)</t>
  </si>
  <si>
    <t>Температура: +15</t>
  </si>
  <si>
    <t>Осадки: ясно</t>
  </si>
  <si>
    <t>НАЗВАНИЕ ТРАССЫ / РЕГ.НОМЕР: Велодром "Зеленоград"</t>
  </si>
  <si>
    <t>358/358</t>
  </si>
  <si>
    <t>106</t>
  </si>
  <si>
    <t>МАЛЬЧИКОВ Лев Сергеевич</t>
  </si>
  <si>
    <t>Москва</t>
  </si>
  <si>
    <t>MM RACING</t>
  </si>
  <si>
    <t>848</t>
  </si>
  <si>
    <t>МЕЛЬНИК Владимир Ильич</t>
  </si>
  <si>
    <t>ГБУ ДО "Московская академия велосипедного спорта"</t>
  </si>
  <si>
    <t>433</t>
  </si>
  <si>
    <t>КУЛИКОВ Юрий Петрович</t>
  </si>
  <si>
    <t>780</t>
  </si>
  <si>
    <t>ПЛАСТУН Максимилиан Александрович</t>
  </si>
  <si>
    <t>708</t>
  </si>
  <si>
    <t>КОЖАКИН   Арсений   Витальевич</t>
  </si>
  <si>
    <t>716</t>
  </si>
  <si>
    <t>ЗУБЮК Сергей Васильевич</t>
  </si>
  <si>
    <t>41</t>
  </si>
  <si>
    <t>НОВАКИВСКИЙ Андрей Владимирович</t>
  </si>
  <si>
    <t>551</t>
  </si>
  <si>
    <t>СНИТКО Павел  Дмитриевич</t>
  </si>
  <si>
    <t>676</t>
  </si>
  <si>
    <t>АЛЕКСЕЕВ Захар  Владимирович</t>
  </si>
  <si>
    <t>250</t>
  </si>
  <si>
    <t>ИВАНОВ Павел Павлович</t>
  </si>
  <si>
    <t>298</t>
  </si>
  <si>
    <t>ДВОЕНКИН Матвей Иванович</t>
  </si>
  <si>
    <t>709</t>
  </si>
  <si>
    <t>ЕГОРОВ  Артём  Дмитриевич</t>
  </si>
  <si>
    <t>799</t>
  </si>
  <si>
    <t>ПЕРГУШИН Платон Вячеславович</t>
  </si>
  <si>
    <t>247</t>
  </si>
  <si>
    <t>ШУЛЬКИН Тимофей Андреевич</t>
  </si>
  <si>
    <t>445</t>
  </si>
  <si>
    <t>ДМИТРИЕНКОВ Федор Евгеньевич</t>
  </si>
  <si>
    <t>103</t>
  </si>
  <si>
    <t>ГРУНИН  Марк Викторович</t>
  </si>
  <si>
    <t>601</t>
  </si>
  <si>
    <t>ЕГОРОВ Даниил Ильич</t>
  </si>
  <si>
    <t>759</t>
  </si>
  <si>
    <t>САПРУНОВ Михаил Алексеевич</t>
  </si>
  <si>
    <t>256</t>
  </si>
  <si>
    <t>ШУЛЕГИН Лев Ильич</t>
  </si>
  <si>
    <t>620</t>
  </si>
  <si>
    <t>ФЕДОРОВ   Иван Алексеевич</t>
  </si>
  <si>
    <t>249</t>
  </si>
  <si>
    <t>НИКОЛАЕНКО Платон Дмитриевич</t>
  </si>
  <si>
    <t>875</t>
  </si>
  <si>
    <t>АПАТОВ Константин Семенович</t>
  </si>
  <si>
    <t>617</t>
  </si>
  <si>
    <t>МЕШКОВ Иван Викторович</t>
  </si>
  <si>
    <t>877</t>
  </si>
  <si>
    <t xml:space="preserve">ВЕРТЯНОВ  Платон  Витальевич </t>
  </si>
  <si>
    <t>851</t>
  </si>
  <si>
    <t xml:space="preserve">ПЕТРУШИН Станислав Иванович </t>
  </si>
  <si>
    <t>258</t>
  </si>
  <si>
    <t>ИМАЛЕТДИНОВ Константин Романович</t>
  </si>
  <si>
    <t>958</t>
  </si>
  <si>
    <t>ЖАВОРОНОК Егор Антонович</t>
  </si>
  <si>
    <t>79</t>
  </si>
  <si>
    <t>КЫРКУНОВ Иван Витальевич</t>
  </si>
  <si>
    <t>569</t>
  </si>
  <si>
    <t>КУДЛАЕВ  Дмитрий  Александрович</t>
  </si>
  <si>
    <t>707</t>
  </si>
  <si>
    <t xml:space="preserve">САФРОНОВ  Ярослав Денисович </t>
  </si>
  <si>
    <t>874</t>
  </si>
  <si>
    <t>МОКРЯКОВ Серафим Алексеевич</t>
  </si>
  <si>
    <t>118</t>
  </si>
  <si>
    <t>ТОЛСТЫХ  Матвей Витальевич</t>
  </si>
  <si>
    <t>27</t>
  </si>
  <si>
    <t>МАКАРЕНКО Матвей Олегович</t>
  </si>
  <si>
    <t>251</t>
  </si>
  <si>
    <t>ВАСИЛЬЕВ Вадим Александрович</t>
  </si>
  <si>
    <t>260</t>
  </si>
  <si>
    <t>ПРОХОРОВ Евгений Алексеевич</t>
  </si>
  <si>
    <t>854</t>
  </si>
  <si>
    <t>ВЕТРОВ Игорь Константинович </t>
  </si>
  <si>
    <t>30</t>
  </si>
  <si>
    <t>ГУКАСОВ Павел Константинович</t>
  </si>
  <si>
    <t>863</t>
  </si>
  <si>
    <t xml:space="preserve">КАРТАМЫШЕВ Владимир  Денисович </t>
  </si>
  <si>
    <t>270</t>
  </si>
  <si>
    <t>ЯКОВЛЕВ Лев Антонович</t>
  </si>
  <si>
    <t>290</t>
  </si>
  <si>
    <t>ЧЕТОКИН Артем Алексеевич</t>
  </si>
  <si>
    <t>208</t>
  </si>
  <si>
    <t>БУНЯКОВ Александр Павлович</t>
  </si>
  <si>
    <t>705</t>
  </si>
  <si>
    <t>ХАЛИЛОВ  Дамир Эльдарович</t>
  </si>
  <si>
    <t>856</t>
  </si>
  <si>
    <t xml:space="preserve">ШКОЛА  Тимофей  Евгеньевич </t>
  </si>
  <si>
    <t>789</t>
  </si>
  <si>
    <t>ЗАЙЦЕВ Виктор Алексеевич</t>
  </si>
  <si>
    <t>815</t>
  </si>
  <si>
    <t>СЕМЯТИЦКИЙ Даниил Игоревич</t>
  </si>
  <si>
    <t>752</t>
  </si>
  <si>
    <t>ЛАССКИЙ    Александр                 Олегович</t>
  </si>
  <si>
    <t>117</t>
  </si>
  <si>
    <t>КОНЕВ Даниил Дмитриевич</t>
  </si>
  <si>
    <t>243</t>
  </si>
  <si>
    <t>ОГЛОБЛИН Александр Александрович</t>
  </si>
  <si>
    <t>105</t>
  </si>
  <si>
    <t>КУРТЕЕВ Григорий Максимович</t>
  </si>
  <si>
    <t>Юноши 13-14 лет</t>
  </si>
  <si>
    <t>629</t>
  </si>
  <si>
    <t>ЦЫПЫШЕВ Лев Дмитриевич</t>
  </si>
  <si>
    <t>655</t>
  </si>
  <si>
    <t>МАКСИМЕНКО Андрей Владимирович</t>
  </si>
  <si>
    <t>398</t>
  </si>
  <si>
    <t>МЕЛЬНИКОВ Максим Андреевич</t>
  </si>
  <si>
    <t>715</t>
  </si>
  <si>
    <t>НОСКОВ  Андрей Иванович</t>
  </si>
  <si>
    <t>776</t>
  </si>
  <si>
    <t xml:space="preserve">РОШКОВАН  Тимофей  </t>
  </si>
  <si>
    <t>822</t>
  </si>
  <si>
    <t>ТЕПАЕВ  Никита  Сергеевич</t>
  </si>
  <si>
    <t>133</t>
  </si>
  <si>
    <t>ЕЛЬЦОВ Тимофей Олегович</t>
  </si>
  <si>
    <t>725</t>
  </si>
  <si>
    <t>АХМЕДОВ Давид Алтунович</t>
  </si>
  <si>
    <t>724</t>
  </si>
  <si>
    <t>МЕЛЬНИКОВ  Михаил Андреевич</t>
  </si>
  <si>
    <t>793</t>
  </si>
  <si>
    <t>АЗАРОВ Дмитрий  Александрович</t>
  </si>
  <si>
    <t>835</t>
  </si>
  <si>
    <t xml:space="preserve">НЕГОДИН  Максим  Александрович </t>
  </si>
  <si>
    <t>283</t>
  </si>
  <si>
    <t>АБАКУМОВ Максим  Алексеевич</t>
  </si>
  <si>
    <t>496</t>
  </si>
  <si>
    <t>КАЛУГИН Даниил Борисович</t>
  </si>
  <si>
    <t>610</t>
  </si>
  <si>
    <t>ПАПУША Алексей Иванович</t>
  </si>
  <si>
    <t>777</t>
  </si>
  <si>
    <t>ОЗЕРОВ Арсений Максимович</t>
  </si>
  <si>
    <t>253</t>
  </si>
  <si>
    <t>ЧУДАКОВ Ярослав Романович</t>
  </si>
  <si>
    <t>824</t>
  </si>
  <si>
    <t>ЧУРСИН Артемий Олегович</t>
  </si>
  <si>
    <t>622</t>
  </si>
  <si>
    <t>РАДИОНОВ Владислав Евгеньевич</t>
  </si>
  <si>
    <t>670</t>
  </si>
  <si>
    <t>КИРИЧЕНКО  Дмитрий  Александрович</t>
  </si>
  <si>
    <t>110</t>
  </si>
  <si>
    <t>ВАЛЕЕВ  Георгий Алексеевич</t>
  </si>
  <si>
    <t>833</t>
  </si>
  <si>
    <t>АНТОНЕЦ Иван Константинович</t>
  </si>
  <si>
    <t>236</t>
  </si>
  <si>
    <t>ШИТОВ Руслан Ильич</t>
  </si>
  <si>
    <t>245</t>
  </si>
  <si>
    <t>МАЛИНКИН Артем Дмитриевич</t>
  </si>
  <si>
    <t>535</t>
  </si>
  <si>
    <t xml:space="preserve">ФЕДОРОВИЧ  Михаил  Константинович </t>
  </si>
  <si>
    <t>553</t>
  </si>
  <si>
    <t>ТОПОРКОВ  Роман Ильич</t>
  </si>
  <si>
    <t>238</t>
  </si>
  <si>
    <t>КАРГАПОЛЬЦЕВ Савелий Михайлович</t>
  </si>
  <si>
    <t>229</t>
  </si>
  <si>
    <t>КОЧУРО Степан Денисович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</si>
</sst>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₽&quot;_-;\-* #,##0.00\ &quot;₽&quot;_-;_-* &quot;-&quot;??\ &quot;₽&quot;_-;_-@_-"/>
    <numFmt numFmtId="178" formatCode="mm:ss.000"/>
    <numFmt numFmtId="179" formatCode="h:mm:ss.00"/>
    <numFmt numFmtId="180" formatCode="yyyy"/>
  </numFmts>
  <fonts count="26" x14ac:knownFonts="1">
    <font>
      <sz val="10"/>
      <name val="Arial Cyr"/>
      <charset val="204"/>
    </font>
    <font>
      <sz val="10"/>
      <name val="Arial Cyr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10"/>
      <name val="Arial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2"/>
      <color indexed="8"/>
      <name val="Calibri"/>
      <family val="2"/>
      <charset val="204"/>
    </font>
    <font>
      <sz val="11"/>
      <color indexed="8"/>
      <name val="Arial"/>
      <family val="2"/>
      <charset val="204"/>
    </font>
    <font>
      <sz val="16"/>
      <name val="Calibri"/>
      <family val="2"/>
      <charset val="204"/>
    </font>
    <font>
      <b/>
      <sz val="22"/>
      <name val="Calibri"/>
      <family val="2"/>
      <charset val="204"/>
    </font>
    <font>
      <b/>
      <sz val="16"/>
      <name val="Calibri"/>
      <family val="2"/>
      <charset val="204"/>
    </font>
    <font>
      <b/>
      <sz val="14"/>
      <name val="Calibri"/>
      <family val="2"/>
      <charset val="204"/>
    </font>
    <font>
      <b/>
      <sz val="11"/>
      <name val="Calibri"/>
      <family val="2"/>
      <charset val="204"/>
    </font>
    <font>
      <sz val="10"/>
      <name val="Calibri"/>
      <family val="2"/>
      <charset val="204"/>
    </font>
    <font>
      <b/>
      <sz val="12"/>
      <name val="Calibri"/>
      <family val="2"/>
      <charset val="204"/>
    </font>
    <font>
      <sz val="12"/>
      <name val="Calibri"/>
      <family val="2"/>
      <charset val="204"/>
    </font>
    <font>
      <b/>
      <sz val="9"/>
      <name val="Calibri"/>
      <family val="2"/>
      <charset val="204"/>
    </font>
    <font>
      <sz val="14"/>
      <name val="Calibri"/>
      <family val="2"/>
      <charset val="204"/>
    </font>
    <font>
      <sz val="11"/>
      <color indexed="55"/>
      <name val="Calibri"/>
      <family val="2"/>
      <charset val="204"/>
    </font>
    <font>
      <sz val="10"/>
      <name val="Arial"/>
      <charset val="1"/>
    </font>
    <font>
      <sz val="10"/>
      <color indexed="55"/>
      <name val="Arial"/>
      <family val="2"/>
      <charset val="204"/>
    </font>
    <font>
      <sz val="11"/>
      <name val="Calibri"/>
      <family val="2"/>
      <charset val="204"/>
    </font>
    <font>
      <b/>
      <sz val="10"/>
      <name val="Calibri"/>
      <family val="2"/>
      <charset val="204"/>
    </font>
    <font>
      <b/>
      <sz val="12"/>
      <color indexed="55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3"/>
        <bgColor indexed="1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25">
    <xf numFmtId="0" fontId="0" fillId="0" borderId="0"/>
    <xf numFmtId="0" fontId="4" fillId="0" borderId="0"/>
    <xf numFmtId="44" fontId="6" fillId="0" borderId="0" applyFont="0" applyFill="0" applyBorder="0" applyAlignment="0" applyProtection="0"/>
    <xf numFmtId="0" fontId="7" fillId="0" borderId="0"/>
    <xf numFmtId="0" fontId="6" fillId="0" borderId="0"/>
    <xf numFmtId="0" fontId="7" fillId="0" borderId="0"/>
    <xf numFmtId="0" fontId="7" fillId="0" borderId="0"/>
    <xf numFmtId="0" fontId="4" fillId="0" borderId="0"/>
    <xf numFmtId="0" fontId="3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9" fillId="0" borderId="0"/>
    <xf numFmtId="0" fontId="22" fillId="0" borderId="0"/>
    <xf numFmtId="0" fontId="5" fillId="0" borderId="0"/>
    <xf numFmtId="0" fontId="6" fillId="0" borderId="0"/>
    <xf numFmtId="0" fontId="21" fillId="0" borderId="0"/>
    <xf numFmtId="0" fontId="22" fillId="0" borderId="0"/>
  </cellStyleXfs>
  <cellXfs count="102">
    <xf numFmtId="0" fontId="0" fillId="0" borderId="0" xfId="0"/>
    <xf numFmtId="0" fontId="2" fillId="0" borderId="0" xfId="0" applyFont="1" applyBorder="1" applyAlignment="1">
      <alignment vertical="center" wrapText="1"/>
    </xf>
    <xf numFmtId="0" fontId="15" fillId="0" borderId="0" xfId="4" applyFont="1" applyBorder="1" applyAlignment="1">
      <alignment vertical="center"/>
    </xf>
    <xf numFmtId="0" fontId="18" fillId="0" borderId="0" xfId="4" applyFont="1" applyBorder="1" applyAlignment="1">
      <alignment vertical="center"/>
    </xf>
    <xf numFmtId="0" fontId="19" fillId="0" borderId="0" xfId="4" applyFont="1" applyBorder="1" applyAlignment="1">
      <alignment vertical="center"/>
    </xf>
    <xf numFmtId="0" fontId="5" fillId="0" borderId="0" xfId="21"/>
    <xf numFmtId="0" fontId="5" fillId="0" borderId="0" xfId="21" applyFill="1"/>
    <xf numFmtId="0" fontId="2" fillId="0" borderId="0" xfId="0" applyFont="1" applyFill="1" applyBorder="1" applyAlignment="1">
      <alignment vertical="center" wrapText="1"/>
    </xf>
    <xf numFmtId="0" fontId="18" fillId="0" borderId="0" xfId="4" applyFont="1" applyFill="1" applyBorder="1" applyAlignment="1">
      <alignment vertical="center"/>
    </xf>
    <xf numFmtId="0" fontId="23" fillId="2" borderId="1" xfId="4" applyFont="1" applyFill="1" applyBorder="1" applyAlignment="1">
      <alignment vertical="center"/>
    </xf>
    <xf numFmtId="0" fontId="15" fillId="2" borderId="0" xfId="4" applyFont="1" applyFill="1" applyBorder="1" applyAlignment="1">
      <alignment vertical="center"/>
    </xf>
    <xf numFmtId="0" fontId="14" fillId="2" borderId="1" xfId="4" applyFont="1" applyFill="1" applyBorder="1" applyAlignment="1">
      <alignment horizontal="left" vertical="center"/>
    </xf>
    <xf numFmtId="0" fontId="16" fillId="2" borderId="2" xfId="4" applyFont="1" applyFill="1" applyBorder="1" applyAlignment="1">
      <alignment horizontal="right" vertical="center"/>
    </xf>
    <xf numFmtId="0" fontId="23" fillId="2" borderId="3" xfId="4" applyFont="1" applyFill="1" applyBorder="1" applyAlignment="1">
      <alignment vertical="center"/>
    </xf>
    <xf numFmtId="0" fontId="16" fillId="2" borderId="4" xfId="4" applyFont="1" applyFill="1" applyBorder="1" applyAlignment="1">
      <alignment horizontal="right" vertical="center"/>
    </xf>
    <xf numFmtId="0" fontId="14" fillId="2" borderId="5" xfId="4" applyFont="1" applyFill="1" applyBorder="1" applyAlignment="1">
      <alignment vertical="center"/>
    </xf>
    <xf numFmtId="0" fontId="14" fillId="2" borderId="6" xfId="4" applyFont="1" applyFill="1" applyBorder="1" applyAlignment="1">
      <alignment horizontal="center" vertical="center"/>
    </xf>
    <xf numFmtId="0" fontId="14" fillId="2" borderId="6" xfId="4" applyFont="1" applyFill="1" applyBorder="1" applyAlignment="1">
      <alignment vertical="center"/>
    </xf>
    <xf numFmtId="0" fontId="23" fillId="2" borderId="6" xfId="4" applyFont="1" applyFill="1" applyBorder="1" applyAlignment="1">
      <alignment vertical="center"/>
    </xf>
    <xf numFmtId="0" fontId="23" fillId="2" borderId="6" xfId="4" applyFont="1" applyFill="1" applyBorder="1" applyAlignment="1">
      <alignment horizontal="right" vertical="center"/>
    </xf>
    <xf numFmtId="0" fontId="15" fillId="2" borderId="6" xfId="4" applyFont="1" applyFill="1" applyBorder="1" applyAlignment="1">
      <alignment horizontal="right" vertical="center"/>
    </xf>
    <xf numFmtId="0" fontId="15" fillId="2" borderId="6" xfId="4" applyFont="1" applyFill="1" applyBorder="1" applyAlignment="1">
      <alignment vertical="center"/>
    </xf>
    <xf numFmtId="0" fontId="23" fillId="2" borderId="7" xfId="23" applyFont="1" applyFill="1" applyBorder="1" applyAlignment="1">
      <alignment horizontal="right" vertical="center"/>
    </xf>
    <xf numFmtId="0" fontId="24" fillId="2" borderId="8" xfId="4" applyFont="1" applyFill="1" applyBorder="1" applyAlignment="1">
      <alignment vertical="center"/>
    </xf>
    <xf numFmtId="0" fontId="24" fillId="2" borderId="9" xfId="4" applyFont="1" applyFill="1" applyBorder="1" applyAlignment="1">
      <alignment vertical="center"/>
    </xf>
    <xf numFmtId="0" fontId="14" fillId="2" borderId="5" xfId="23" applyFont="1" applyFill="1" applyBorder="1" applyAlignment="1">
      <alignment vertical="center"/>
    </xf>
    <xf numFmtId="0" fontId="15" fillId="0" borderId="5" xfId="23" applyFont="1" applyBorder="1" applyAlignment="1">
      <alignment vertical="center"/>
    </xf>
    <xf numFmtId="0" fontId="14" fillId="2" borderId="10" xfId="4" applyFont="1" applyFill="1" applyBorder="1" applyAlignment="1">
      <alignment vertical="center"/>
    </xf>
    <xf numFmtId="0" fontId="15" fillId="2" borderId="11" xfId="4" applyFont="1" applyFill="1" applyBorder="1" applyAlignment="1">
      <alignment horizontal="center" vertical="center"/>
    </xf>
    <xf numFmtId="0" fontId="15" fillId="2" borderId="11" xfId="4" applyFont="1" applyFill="1" applyBorder="1" applyAlignment="1">
      <alignment vertical="center"/>
    </xf>
    <xf numFmtId="0" fontId="23" fillId="2" borderId="3" xfId="23" applyFont="1" applyFill="1" applyBorder="1" applyAlignment="1">
      <alignment horizontal="right" vertical="center"/>
    </xf>
    <xf numFmtId="0" fontId="24" fillId="2" borderId="12" xfId="4" applyFont="1" applyFill="1" applyBorder="1" applyAlignment="1">
      <alignment horizontal="left" vertical="center"/>
    </xf>
    <xf numFmtId="49" fontId="15" fillId="2" borderId="13" xfId="4" applyNumberFormat="1" applyFont="1" applyFill="1" applyBorder="1" applyAlignment="1">
      <alignment horizontal="right" vertical="center"/>
    </xf>
    <xf numFmtId="0" fontId="15" fillId="0" borderId="14" xfId="4" applyFont="1" applyBorder="1" applyAlignment="1">
      <alignment vertical="center"/>
    </xf>
    <xf numFmtId="0" fontId="15" fillId="0" borderId="15" xfId="4" applyFont="1" applyBorder="1" applyAlignment="1">
      <alignment horizontal="center" vertical="center"/>
    </xf>
    <xf numFmtId="0" fontId="15" fillId="0" borderId="15" xfId="4" applyFont="1" applyBorder="1" applyAlignment="1">
      <alignment vertical="center"/>
    </xf>
    <xf numFmtId="0" fontId="24" fillId="3" borderId="16" xfId="4" applyFont="1" applyFill="1" applyBorder="1" applyAlignment="1">
      <alignment horizontal="center" vertical="center"/>
    </xf>
    <xf numFmtId="0" fontId="24" fillId="3" borderId="17" xfId="24" applyFont="1" applyFill="1" applyBorder="1" applyAlignment="1">
      <alignment horizontal="center" vertical="center" wrapText="1"/>
    </xf>
    <xf numFmtId="0" fontId="24" fillId="3" borderId="17" xfId="4" applyFont="1" applyFill="1" applyBorder="1" applyAlignment="1">
      <alignment horizontal="center" vertical="center" wrapText="1"/>
    </xf>
    <xf numFmtId="0" fontId="24" fillId="3" borderId="18" xfId="4" applyFont="1" applyFill="1" applyBorder="1" applyAlignment="1">
      <alignment horizontal="center" vertical="center" wrapText="1"/>
    </xf>
    <xf numFmtId="0" fontId="15" fillId="0" borderId="19" xfId="22" applyFont="1" applyFill="1" applyBorder="1" applyAlignment="1">
      <alignment horizontal="center" vertical="center"/>
    </xf>
    <xf numFmtId="49" fontId="15" fillId="0" borderId="19" xfId="24" applyNumberFormat="1" applyFont="1" applyFill="1" applyBorder="1" applyAlignment="1">
      <alignment horizontal="center" vertical="center" wrapText="1"/>
    </xf>
    <xf numFmtId="1" fontId="15" fillId="0" borderId="19" xfId="24" applyNumberFormat="1" applyFont="1" applyFill="1" applyBorder="1" applyAlignment="1">
      <alignment horizontal="center" vertical="center" wrapText="1"/>
    </xf>
    <xf numFmtId="0" fontId="15" fillId="0" borderId="19" xfId="24" applyFont="1" applyFill="1" applyBorder="1" applyAlignment="1">
      <alignment horizontal="center" vertical="center" wrapText="1"/>
    </xf>
    <xf numFmtId="0" fontId="15" fillId="0" borderId="19" xfId="17" applyFont="1" applyFill="1" applyBorder="1" applyAlignment="1">
      <alignment horizontal="center" vertical="center" wrapText="1"/>
    </xf>
    <xf numFmtId="0" fontId="15" fillId="0" borderId="19" xfId="17" applyFont="1" applyFill="1" applyBorder="1" applyAlignment="1">
      <alignment horizontal="center" vertical="center"/>
    </xf>
    <xf numFmtId="178" fontId="15" fillId="0" borderId="19" xfId="23" applyNumberFormat="1" applyFont="1" applyBorder="1" applyAlignment="1">
      <alignment horizontal="center" vertical="center"/>
    </xf>
    <xf numFmtId="179" fontId="15" fillId="0" borderId="20" xfId="23" applyNumberFormat="1" applyFont="1" applyBorder="1" applyAlignment="1">
      <alignment horizontal="center" vertical="center"/>
    </xf>
    <xf numFmtId="0" fontId="15" fillId="0" borderId="0" xfId="4" applyFont="1" applyAlignment="1">
      <alignment horizontal="center"/>
    </xf>
    <xf numFmtId="0" fontId="15" fillId="0" borderId="0" xfId="4" applyFont="1" applyAlignment="1">
      <alignment horizontal="justify"/>
    </xf>
    <xf numFmtId="0" fontId="25" fillId="0" borderId="0" xfId="20" applyFont="1" applyAlignment="1">
      <alignment vertical="center" wrapText="1"/>
    </xf>
    <xf numFmtId="0" fontId="17" fillId="0" borderId="0" xfId="4" applyFont="1" applyAlignment="1">
      <alignment horizontal="center" vertical="center" wrapText="1"/>
    </xf>
    <xf numFmtId="180" fontId="17" fillId="0" borderId="0" xfId="4" applyNumberFormat="1" applyFont="1" applyAlignment="1">
      <alignment horizontal="center" vertical="center" wrapText="1"/>
    </xf>
    <xf numFmtId="0" fontId="17" fillId="0" borderId="15" xfId="4" applyFont="1" applyBorder="1" applyAlignment="1">
      <alignment vertical="center" wrapText="1"/>
    </xf>
    <xf numFmtId="0" fontId="17" fillId="0" borderId="0" xfId="4" applyFont="1" applyAlignment="1">
      <alignment vertical="center" wrapText="1"/>
    </xf>
    <xf numFmtId="0" fontId="24" fillId="3" borderId="21" xfId="4" applyFont="1" applyFill="1" applyBorder="1" applyAlignment="1">
      <alignment vertical="center"/>
    </xf>
    <xf numFmtId="0" fontId="23" fillId="0" borderId="6" xfId="4" applyFont="1" applyBorder="1" applyAlignment="1">
      <alignment horizontal="center" vertical="center"/>
    </xf>
    <xf numFmtId="49" fontId="15" fillId="0" borderId="6" xfId="4" applyNumberFormat="1" applyFont="1" applyBorder="1" applyAlignment="1">
      <alignment horizontal="right" vertical="center"/>
    </xf>
    <xf numFmtId="0" fontId="15" fillId="0" borderId="7" xfId="4" applyFont="1" applyBorder="1" applyAlignment="1">
      <alignment horizontal="center" vertical="center"/>
    </xf>
    <xf numFmtId="0" fontId="15" fillId="0" borderId="1" xfId="4" applyFont="1" applyBorder="1" applyAlignment="1">
      <alignment horizontal="center" vertical="center"/>
    </xf>
    <xf numFmtId="49" fontId="15" fillId="0" borderId="8" xfId="4" applyNumberFormat="1" applyFont="1" applyBorder="1" applyAlignment="1">
      <alignment vertical="center"/>
    </xf>
    <xf numFmtId="0" fontId="15" fillId="0" borderId="7" xfId="4" applyFont="1" applyFill="1" applyBorder="1" applyAlignment="1">
      <alignment horizontal="right" vertical="center"/>
    </xf>
    <xf numFmtId="0" fontId="15" fillId="0" borderId="9" xfId="23" applyFont="1" applyBorder="1" applyAlignment="1">
      <alignment horizontal="right" vertical="center"/>
    </xf>
    <xf numFmtId="9" fontId="15" fillId="0" borderId="6" xfId="4" applyNumberFormat="1" applyFont="1" applyBorder="1" applyAlignment="1">
      <alignment horizontal="right" vertical="center"/>
    </xf>
    <xf numFmtId="0" fontId="15" fillId="0" borderId="0" xfId="4" applyFont="1" applyBorder="1" applyAlignment="1">
      <alignment horizontal="center" vertical="center"/>
    </xf>
    <xf numFmtId="0" fontId="15" fillId="0" borderId="7" xfId="23" applyFont="1" applyBorder="1" applyAlignment="1">
      <alignment horizontal="right" vertical="center"/>
    </xf>
    <xf numFmtId="0" fontId="15" fillId="0" borderId="6" xfId="4" applyFont="1" applyBorder="1" applyAlignment="1">
      <alignment horizontal="right" vertical="center"/>
    </xf>
    <xf numFmtId="0" fontId="23" fillId="0" borderId="5" xfId="4" applyFont="1" applyBorder="1" applyAlignment="1">
      <alignment horizontal="left" vertical="center"/>
    </xf>
    <xf numFmtId="0" fontId="15" fillId="0" borderId="5" xfId="4" applyFont="1" applyBorder="1" applyAlignment="1">
      <alignment vertical="center"/>
    </xf>
    <xf numFmtId="0" fontId="15" fillId="0" borderId="6" xfId="4" applyFont="1" applyBorder="1" applyAlignment="1">
      <alignment vertical="center"/>
    </xf>
    <xf numFmtId="0" fontId="23" fillId="0" borderId="5" xfId="4" applyFont="1" applyBorder="1" applyAlignment="1">
      <alignment horizontal="center" vertical="center"/>
    </xf>
    <xf numFmtId="0" fontId="15" fillId="0" borderId="6" xfId="4" applyFont="1" applyBorder="1" applyAlignment="1">
      <alignment horizontal="center" vertical="center"/>
    </xf>
    <xf numFmtId="49" fontId="23" fillId="0" borderId="6" xfId="4" applyNumberFormat="1" applyFont="1" applyBorder="1" applyAlignment="1">
      <alignment horizontal="left" vertical="center"/>
    </xf>
    <xf numFmtId="49" fontId="23" fillId="0" borderId="9" xfId="4" applyNumberFormat="1" applyFont="1" applyBorder="1" applyAlignment="1">
      <alignment horizontal="left" vertical="center"/>
    </xf>
    <xf numFmtId="0" fontId="15" fillId="0" borderId="22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0" fontId="14" fillId="2" borderId="3" xfId="4" applyFont="1" applyFill="1" applyBorder="1" applyAlignment="1">
      <alignment horizontal="left" vertical="center"/>
    </xf>
    <xf numFmtId="14" fontId="15" fillId="0" borderId="19" xfId="17" applyNumberFormat="1" applyFont="1" applyFill="1" applyBorder="1" applyAlignment="1">
      <alignment horizontal="center" vertical="center" wrapText="1"/>
    </xf>
    <xf numFmtId="0" fontId="10" fillId="0" borderId="0" xfId="4" applyFont="1" applyBorder="1" applyAlignment="1">
      <alignment horizontal="center" vertical="center"/>
    </xf>
    <xf numFmtId="0" fontId="12" fillId="0" borderId="31" xfId="4" applyFont="1" applyBorder="1" applyAlignment="1">
      <alignment horizontal="center" vertical="center"/>
    </xf>
    <xf numFmtId="0" fontId="13" fillId="0" borderId="32" xfId="4" applyFont="1" applyBorder="1" applyAlignment="1">
      <alignment horizontal="center" vertical="center"/>
    </xf>
    <xf numFmtId="0" fontId="13" fillId="0" borderId="33" xfId="4" applyFont="1" applyBorder="1" applyAlignment="1">
      <alignment horizontal="center" vertical="center"/>
    </xf>
    <xf numFmtId="0" fontId="12" fillId="0" borderId="0" xfId="4" applyFont="1" applyBorder="1" applyAlignment="1">
      <alignment horizontal="center" vertical="center"/>
    </xf>
    <xf numFmtId="0" fontId="11" fillId="0" borderId="0" xfId="4" applyFont="1" applyBorder="1" applyAlignment="1">
      <alignment horizontal="center" vertical="center"/>
    </xf>
    <xf numFmtId="0" fontId="12" fillId="0" borderId="27" xfId="4" applyFont="1" applyBorder="1" applyAlignment="1">
      <alignment horizontal="center" vertical="center"/>
    </xf>
    <xf numFmtId="0" fontId="14" fillId="2" borderId="28" xfId="4" applyFont="1" applyFill="1" applyBorder="1" applyAlignment="1">
      <alignment horizontal="left" vertical="center"/>
    </xf>
    <xf numFmtId="0" fontId="14" fillId="2" borderId="29" xfId="4" applyFont="1" applyFill="1" applyBorder="1" applyAlignment="1">
      <alignment horizontal="left" vertical="center"/>
    </xf>
    <xf numFmtId="0" fontId="24" fillId="2" borderId="20" xfId="4" applyFont="1" applyFill="1" applyBorder="1" applyAlignment="1">
      <alignment horizontal="left" vertical="center"/>
    </xf>
    <xf numFmtId="0" fontId="14" fillId="3" borderId="30" xfId="4" applyFont="1" applyFill="1" applyBorder="1" applyAlignment="1">
      <alignment horizontal="center" vertical="center"/>
    </xf>
    <xf numFmtId="0" fontId="14" fillId="3" borderId="8" xfId="4" applyFont="1" applyFill="1" applyBorder="1" applyAlignment="1">
      <alignment horizontal="center" vertical="center"/>
    </xf>
    <xf numFmtId="0" fontId="14" fillId="3" borderId="9" xfId="4" applyFont="1" applyFill="1" applyBorder="1" applyAlignment="1">
      <alignment horizontal="center" vertical="center"/>
    </xf>
    <xf numFmtId="0" fontId="24" fillId="3" borderId="25" xfId="4" applyFont="1" applyFill="1" applyBorder="1" applyAlignment="1">
      <alignment horizontal="center" vertical="center"/>
    </xf>
    <xf numFmtId="0" fontId="24" fillId="3" borderId="21" xfId="4" applyFont="1" applyFill="1" applyBorder="1" applyAlignment="1">
      <alignment horizontal="center" vertical="center"/>
    </xf>
    <xf numFmtId="0" fontId="24" fillId="3" borderId="26" xfId="4" applyFont="1" applyFill="1" applyBorder="1" applyAlignment="1">
      <alignment horizontal="center" vertical="center"/>
    </xf>
    <xf numFmtId="0" fontId="24" fillId="3" borderId="5" xfId="4" applyFont="1" applyFill="1" applyBorder="1" applyAlignment="1">
      <alignment horizontal="center" vertical="center"/>
    </xf>
    <xf numFmtId="0" fontId="24" fillId="3" borderId="6" xfId="4" applyFont="1" applyFill="1" applyBorder="1" applyAlignment="1">
      <alignment horizontal="center" vertical="center"/>
    </xf>
    <xf numFmtId="0" fontId="24" fillId="3" borderId="9" xfId="4" applyFont="1" applyFill="1" applyBorder="1" applyAlignment="1">
      <alignment horizontal="center" vertical="center"/>
    </xf>
    <xf numFmtId="0" fontId="15" fillId="0" borderId="22" xfId="4" applyFont="1" applyBorder="1" applyAlignment="1">
      <alignment horizontal="center" vertical="center"/>
    </xf>
    <xf numFmtId="0" fontId="15" fillId="0" borderId="23" xfId="4" applyFont="1" applyBorder="1" applyAlignment="1">
      <alignment horizontal="center" vertical="center"/>
    </xf>
    <xf numFmtId="0" fontId="15" fillId="0" borderId="10" xfId="4" applyFont="1" applyBorder="1" applyAlignment="1">
      <alignment horizontal="center" vertical="center"/>
    </xf>
    <xf numFmtId="0" fontId="15" fillId="0" borderId="11" xfId="4" applyFont="1" applyBorder="1" applyAlignment="1">
      <alignment horizontal="center" vertical="center"/>
    </xf>
    <xf numFmtId="0" fontId="15" fillId="0" borderId="24" xfId="4" applyFont="1" applyBorder="1" applyAlignment="1">
      <alignment horizontal="center" vertical="center"/>
    </xf>
  </cellXfs>
  <cellStyles count="25">
    <cellStyle name="Normal" xfId="1"/>
    <cellStyle name="Денежный 2" xfId="2"/>
    <cellStyle name="Обычный" xfId="0" builtinId="0"/>
    <cellStyle name="Обычный 12" xfId="3"/>
    <cellStyle name="Обычный 2" xfId="4"/>
    <cellStyle name="Обычный 2 2" xfId="5"/>
    <cellStyle name="Обычный 2 3" xfId="6"/>
    <cellStyle name="Обычный 2 6" xfId="7"/>
    <cellStyle name="Обычный 3" xfId="8"/>
    <cellStyle name="Обычный 3 2" xfId="9"/>
    <cellStyle name="Обычный 3 2 2" xfId="10"/>
    <cellStyle name="Обычный 3 3" xfId="11"/>
    <cellStyle name="Обычный 3 4" xfId="12"/>
    <cellStyle name="Обычный 3_Protokol" xfId="13"/>
    <cellStyle name="Обычный 4" xfId="14"/>
    <cellStyle name="Обычный 4 3 2 2" xfId="15"/>
    <cellStyle name="Обычный 44" xfId="16"/>
    <cellStyle name="Обычный 5" xfId="17"/>
    <cellStyle name="Обычный 6" xfId="18"/>
    <cellStyle name="Обычный 6 2" xfId="19"/>
    <cellStyle name="Обычный_ID4938_RS_1" xfId="20"/>
    <cellStyle name="Обычный_PriceList" xfId="21"/>
    <cellStyle name="Обычный_Protokol 2" xfId="22"/>
    <cellStyle name="Обычный_Protokol_1" xfId="23"/>
    <cellStyle name="Обычный_Стартовый протокол Смирнов_20101106_Results_Protokol" xfId="2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17375E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81</xdr:row>
      <xdr:rowOff>106680</xdr:rowOff>
    </xdr:from>
    <xdr:to>
      <xdr:col>4</xdr:col>
      <xdr:colOff>541020</xdr:colOff>
      <xdr:row>85</xdr:row>
      <xdr:rowOff>137160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82</xdr:row>
      <xdr:rowOff>30480</xdr:rowOff>
    </xdr:from>
    <xdr:to>
      <xdr:col>7</xdr:col>
      <xdr:colOff>1013460</xdr:colOff>
      <xdr:row>85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81</xdr:row>
      <xdr:rowOff>121920</xdr:rowOff>
    </xdr:from>
    <xdr:to>
      <xdr:col>9</xdr:col>
      <xdr:colOff>342900</xdr:colOff>
      <xdr:row>85</xdr:row>
      <xdr:rowOff>121920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0</xdr:rowOff>
    </xdr:from>
    <xdr:to>
      <xdr:col>3</xdr:col>
      <xdr:colOff>883920</xdr:colOff>
      <xdr:row>5</xdr:row>
      <xdr:rowOff>213360</xdr:rowOff>
    </xdr:to>
    <xdr:pic>
      <xdr:nvPicPr>
        <xdr:cNvPr id="2" name="Рисунок 4" descr="C:\Users\ЛеликоваЮВ\AppData\Local\Microsoft\Windows\Temporary Internet Files\Content.Outlook\8PA8SDOU\492 Logo-01 (3)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0"/>
          <a:ext cx="2369820" cy="16078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982980</xdr:colOff>
      <xdr:row>59</xdr:row>
      <xdr:rowOff>106680</xdr:rowOff>
    </xdr:from>
    <xdr:to>
      <xdr:col>4</xdr:col>
      <xdr:colOff>541020</xdr:colOff>
      <xdr:row>63</xdr:row>
      <xdr:rowOff>137160</xdr:rowOff>
    </xdr:to>
    <xdr:pic>
      <xdr:nvPicPr>
        <xdr:cNvPr id="3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9880" y="7018020"/>
          <a:ext cx="1363980" cy="731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1272540</xdr:colOff>
      <xdr:row>60</xdr:row>
      <xdr:rowOff>30480</xdr:rowOff>
    </xdr:from>
    <xdr:to>
      <xdr:col>7</xdr:col>
      <xdr:colOff>1013460</xdr:colOff>
      <xdr:row>63</xdr:row>
      <xdr:rowOff>15240</xdr:rowOff>
    </xdr:to>
    <xdr:pic>
      <xdr:nvPicPr>
        <xdr:cNvPr id="4" name="Рисунок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lum bright="6000" contrast="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0" y="7117080"/>
          <a:ext cx="11963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1287780</xdr:colOff>
      <xdr:row>59</xdr:row>
      <xdr:rowOff>121920</xdr:rowOff>
    </xdr:from>
    <xdr:to>
      <xdr:col>9</xdr:col>
      <xdr:colOff>342900</xdr:colOff>
      <xdr:row>63</xdr:row>
      <xdr:rowOff>121920</xdr:rowOff>
    </xdr:to>
    <xdr:pic>
      <xdr:nvPicPr>
        <xdr:cNvPr id="5" name="Рисунок 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58400" y="7033260"/>
          <a:ext cx="1074420" cy="701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1242060</xdr:colOff>
      <xdr:row>0</xdr:row>
      <xdr:rowOff>259080</xdr:rowOff>
    </xdr:from>
    <xdr:to>
      <xdr:col>9</xdr:col>
      <xdr:colOff>906780</xdr:colOff>
      <xdr:row>4</xdr:row>
      <xdr:rowOff>45720</xdr:rowOff>
    </xdr:to>
    <xdr:pic>
      <xdr:nvPicPr>
        <xdr:cNvPr id="6" name="Рисунок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12680" y="259080"/>
          <a:ext cx="168402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Q130"/>
  <sheetViews>
    <sheetView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49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50</v>
      </c>
      <c r="B13" s="85"/>
      <c r="C13" s="85"/>
      <c r="D13" s="85"/>
      <c r="E13" s="9"/>
      <c r="F13" s="9"/>
      <c r="G13" s="10"/>
      <c r="H13" s="11" t="s">
        <v>53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51</v>
      </c>
      <c r="B14" s="86"/>
      <c r="C14" s="86"/>
      <c r="D14" s="86"/>
      <c r="E14" s="13"/>
      <c r="F14" s="13"/>
      <c r="G14" s="10"/>
      <c r="H14" s="76" t="s">
        <v>54</v>
      </c>
      <c r="I14" s="13"/>
      <c r="J14" s="14" t="s">
        <v>52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60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55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56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57</v>
      </c>
      <c r="I19" s="31" t="s">
        <v>39</v>
      </c>
      <c r="J19" s="32" t="s">
        <v>61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62</v>
      </c>
      <c r="C22" s="42">
        <v>10107374637</v>
      </c>
      <c r="D22" s="43" t="s">
        <v>63</v>
      </c>
      <c r="E22" s="77">
        <v>42133</v>
      </c>
      <c r="F22" s="45"/>
      <c r="G22" s="44" t="s">
        <v>64</v>
      </c>
      <c r="H22" s="44" t="s">
        <v>65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66</v>
      </c>
      <c r="C23" s="42">
        <v>10112824219</v>
      </c>
      <c r="D23" s="43" t="s">
        <v>67</v>
      </c>
      <c r="E23" s="77">
        <v>41667</v>
      </c>
      <c r="F23" s="45"/>
      <c r="G23" s="44" t="s">
        <v>64</v>
      </c>
      <c r="H23" s="44" t="s">
        <v>68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69</v>
      </c>
      <c r="C24" s="42">
        <v>10141404863</v>
      </c>
      <c r="D24" s="43" t="s">
        <v>70</v>
      </c>
      <c r="E24" s="77">
        <v>42184</v>
      </c>
      <c r="F24" s="45"/>
      <c r="G24" s="44" t="s">
        <v>64</v>
      </c>
      <c r="H24" s="44" t="s">
        <v>68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71</v>
      </c>
      <c r="C25" s="42">
        <v>10148928023</v>
      </c>
      <c r="D25" s="43" t="s">
        <v>72</v>
      </c>
      <c r="E25" s="77">
        <v>42248</v>
      </c>
      <c r="F25" s="45"/>
      <c r="G25" s="44" t="s">
        <v>64</v>
      </c>
      <c r="H25" s="44" t="s">
        <v>68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73</v>
      </c>
      <c r="C26" s="42">
        <v>10107576721</v>
      </c>
      <c r="D26" s="43" t="s">
        <v>74</v>
      </c>
      <c r="E26" s="77">
        <v>41981</v>
      </c>
      <c r="F26" s="45"/>
      <c r="G26" s="44" t="s">
        <v>64</v>
      </c>
      <c r="H26" s="44" t="s">
        <v>68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75</v>
      </c>
      <c r="C27" s="42">
        <v>10148952877</v>
      </c>
      <c r="D27" s="43" t="s">
        <v>76</v>
      </c>
      <c r="E27" s="77">
        <v>41833</v>
      </c>
      <c r="F27" s="45"/>
      <c r="G27" s="44" t="s">
        <v>64</v>
      </c>
      <c r="H27" s="44" t="s">
        <v>68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77</v>
      </c>
      <c r="C28" s="42">
        <v>1023668</v>
      </c>
      <c r="D28" s="43" t="s">
        <v>78</v>
      </c>
      <c r="E28" s="77">
        <v>41868</v>
      </c>
      <c r="F28" s="45"/>
      <c r="G28" s="44" t="s">
        <v>64</v>
      </c>
      <c r="H28" s="44" t="s">
        <v>68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x14ac:dyDescent="0.25">
      <c r="A29" s="40">
        <v>8</v>
      </c>
      <c r="B29" s="41" t="s">
        <v>79</v>
      </c>
      <c r="C29" s="42">
        <v>10153877447</v>
      </c>
      <c r="D29" s="43" t="s">
        <v>80</v>
      </c>
      <c r="E29" s="77">
        <v>41736</v>
      </c>
      <c r="F29" s="45"/>
      <c r="G29" s="44" t="s">
        <v>64</v>
      </c>
      <c r="H29" s="44" t="s">
        <v>68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27" customHeight="1" x14ac:dyDescent="0.25">
      <c r="A30" s="40">
        <v>9</v>
      </c>
      <c r="B30" s="41" t="s">
        <v>81</v>
      </c>
      <c r="C30" s="42">
        <v>10139108892</v>
      </c>
      <c r="D30" s="43" t="s">
        <v>82</v>
      </c>
      <c r="E30" s="77">
        <v>41879</v>
      </c>
      <c r="F30" s="45"/>
      <c r="G30" s="44" t="s">
        <v>64</v>
      </c>
      <c r="H30" s="44" t="s">
        <v>68</v>
      </c>
      <c r="I30" s="46"/>
      <c r="J30" s="47"/>
      <c r="K30" s="2"/>
      <c r="L30" s="2"/>
      <c r="M30" s="2"/>
      <c r="N30" s="2"/>
      <c r="O30" s="2"/>
      <c r="P30" s="2"/>
      <c r="Q30" s="2"/>
    </row>
    <row r="31" spans="1:17" ht="27" customHeight="1" x14ac:dyDescent="0.25">
      <c r="A31" s="40">
        <v>10</v>
      </c>
      <c r="B31" s="41" t="s">
        <v>83</v>
      </c>
      <c r="C31" s="42">
        <v>10163129631</v>
      </c>
      <c r="D31" s="43" t="s">
        <v>84</v>
      </c>
      <c r="E31" s="77">
        <v>42169</v>
      </c>
      <c r="F31" s="45"/>
      <c r="G31" s="44" t="s">
        <v>64</v>
      </c>
      <c r="H31" s="44" t="s">
        <v>68</v>
      </c>
      <c r="I31" s="46"/>
      <c r="J31" s="47"/>
      <c r="K31" s="2"/>
      <c r="L31" s="2"/>
      <c r="M31" s="2"/>
      <c r="N31" s="2"/>
      <c r="O31" s="2"/>
      <c r="P31" s="2"/>
      <c r="Q31" s="2"/>
    </row>
    <row r="32" spans="1:17" ht="27" customHeight="1" x14ac:dyDescent="0.25">
      <c r="A32" s="40">
        <v>11</v>
      </c>
      <c r="B32" s="41" t="s">
        <v>85</v>
      </c>
      <c r="C32" s="42">
        <v>1606131</v>
      </c>
      <c r="D32" s="43" t="s">
        <v>86</v>
      </c>
      <c r="E32" s="77">
        <v>41971</v>
      </c>
      <c r="F32" s="45"/>
      <c r="G32" s="44" t="s">
        <v>64</v>
      </c>
      <c r="H32" s="44" t="s">
        <v>68</v>
      </c>
      <c r="I32" s="46"/>
      <c r="J32" s="47"/>
      <c r="K32" s="2"/>
      <c r="L32" s="2"/>
      <c r="M32" s="2"/>
      <c r="N32" s="2"/>
      <c r="O32" s="2"/>
      <c r="P32" s="2"/>
      <c r="Q32" s="2"/>
    </row>
    <row r="33" spans="1:17" ht="27" customHeight="1" x14ac:dyDescent="0.25">
      <c r="A33" s="40">
        <v>12</v>
      </c>
      <c r="B33" s="41" t="s">
        <v>87</v>
      </c>
      <c r="C33" s="42">
        <v>10131544411</v>
      </c>
      <c r="D33" s="43" t="s">
        <v>88</v>
      </c>
      <c r="E33" s="77">
        <v>41734</v>
      </c>
      <c r="F33" s="45"/>
      <c r="G33" s="44" t="s">
        <v>64</v>
      </c>
      <c r="H33" s="44" t="s">
        <v>68</v>
      </c>
      <c r="I33" s="46"/>
      <c r="J33" s="47"/>
      <c r="K33" s="2"/>
      <c r="L33" s="2"/>
      <c r="M33" s="2"/>
      <c r="N33" s="2"/>
      <c r="O33" s="2"/>
      <c r="P33" s="2"/>
      <c r="Q33" s="2"/>
    </row>
    <row r="34" spans="1:17" ht="27" customHeight="1" x14ac:dyDescent="0.25">
      <c r="A34" s="40">
        <v>13</v>
      </c>
      <c r="B34" s="41" t="s">
        <v>89</v>
      </c>
      <c r="C34" s="42">
        <v>10152646153</v>
      </c>
      <c r="D34" s="43" t="s">
        <v>90</v>
      </c>
      <c r="E34" s="77">
        <v>42207</v>
      </c>
      <c r="F34" s="45"/>
      <c r="G34" s="44" t="s">
        <v>64</v>
      </c>
      <c r="H34" s="44" t="s">
        <v>68</v>
      </c>
      <c r="I34" s="46"/>
      <c r="J34" s="47"/>
      <c r="K34" s="2"/>
      <c r="L34" s="2"/>
      <c r="M34" s="2"/>
      <c r="N34" s="2"/>
      <c r="O34" s="2"/>
      <c r="P34" s="2"/>
      <c r="Q34" s="2"/>
    </row>
    <row r="35" spans="1:17" ht="27" customHeight="1" x14ac:dyDescent="0.25">
      <c r="A35" s="40">
        <v>14</v>
      </c>
      <c r="B35" s="41" t="s">
        <v>91</v>
      </c>
      <c r="C35" s="42">
        <v>10161896418</v>
      </c>
      <c r="D35" s="43" t="s">
        <v>92</v>
      </c>
      <c r="E35" s="77">
        <v>41919</v>
      </c>
      <c r="F35" s="45"/>
      <c r="G35" s="44" t="s">
        <v>64</v>
      </c>
      <c r="H35" s="44" t="s">
        <v>68</v>
      </c>
      <c r="I35" s="46"/>
      <c r="J35" s="47"/>
      <c r="K35" s="2"/>
      <c r="L35" s="2"/>
      <c r="M35" s="2"/>
      <c r="N35" s="2"/>
      <c r="O35" s="2"/>
      <c r="P35" s="2"/>
      <c r="Q35" s="2"/>
    </row>
    <row r="36" spans="1:17" ht="27" customHeight="1" x14ac:dyDescent="0.25">
      <c r="A36" s="40">
        <v>15</v>
      </c>
      <c r="B36" s="41" t="s">
        <v>93</v>
      </c>
      <c r="C36" s="42">
        <v>10163028183</v>
      </c>
      <c r="D36" s="43" t="s">
        <v>94</v>
      </c>
      <c r="E36" s="77">
        <v>41693</v>
      </c>
      <c r="F36" s="45"/>
      <c r="G36" s="44" t="s">
        <v>64</v>
      </c>
      <c r="H36" s="44" t="s">
        <v>68</v>
      </c>
      <c r="I36" s="46"/>
      <c r="J36" s="47"/>
      <c r="K36" s="2"/>
      <c r="L36" s="2"/>
      <c r="M36" s="2"/>
      <c r="N36" s="2"/>
      <c r="O36" s="2"/>
      <c r="P36" s="2"/>
      <c r="Q36" s="2"/>
    </row>
    <row r="37" spans="1:17" ht="27" customHeight="1" x14ac:dyDescent="0.25">
      <c r="A37" s="40">
        <v>16</v>
      </c>
      <c r="B37" s="41" t="s">
        <v>95</v>
      </c>
      <c r="C37" s="42">
        <v>10142605441</v>
      </c>
      <c r="D37" s="43" t="s">
        <v>96</v>
      </c>
      <c r="E37" s="77">
        <v>42194</v>
      </c>
      <c r="F37" s="45"/>
      <c r="G37" s="44" t="s">
        <v>64</v>
      </c>
      <c r="H37" s="44" t="s">
        <v>65</v>
      </c>
      <c r="I37" s="46"/>
      <c r="J37" s="47"/>
      <c r="K37" s="2"/>
      <c r="L37" s="2"/>
      <c r="M37" s="2"/>
      <c r="N37" s="2"/>
      <c r="O37" s="2"/>
      <c r="P37" s="2"/>
      <c r="Q37" s="2"/>
    </row>
    <row r="38" spans="1:17" ht="27" customHeight="1" x14ac:dyDescent="0.25">
      <c r="A38" s="40">
        <v>17</v>
      </c>
      <c r="B38" s="41" t="s">
        <v>97</v>
      </c>
      <c r="C38" s="42">
        <v>10125002163</v>
      </c>
      <c r="D38" s="43" t="s">
        <v>98</v>
      </c>
      <c r="E38" s="77">
        <v>42280</v>
      </c>
      <c r="F38" s="45"/>
      <c r="G38" s="44" t="s">
        <v>64</v>
      </c>
      <c r="H38" s="44" t="s">
        <v>68</v>
      </c>
      <c r="I38" s="46"/>
      <c r="J38" s="47"/>
      <c r="K38" s="2"/>
      <c r="L38" s="2"/>
      <c r="M38" s="2"/>
      <c r="N38" s="2"/>
      <c r="O38" s="2"/>
      <c r="P38" s="2"/>
      <c r="Q38" s="2"/>
    </row>
    <row r="39" spans="1:17" ht="27" customHeight="1" x14ac:dyDescent="0.25">
      <c r="A39" s="40">
        <v>18</v>
      </c>
      <c r="B39" s="41" t="s">
        <v>99</v>
      </c>
      <c r="C39" s="42">
        <v>10136819490</v>
      </c>
      <c r="D39" s="43" t="s">
        <v>100</v>
      </c>
      <c r="E39" s="77">
        <v>42327</v>
      </c>
      <c r="F39" s="45"/>
      <c r="G39" s="44" t="s">
        <v>64</v>
      </c>
      <c r="H39" s="44" t="s">
        <v>68</v>
      </c>
      <c r="I39" s="46"/>
      <c r="J39" s="47"/>
      <c r="K39" s="2"/>
      <c r="L39" s="2"/>
      <c r="M39" s="2"/>
      <c r="N39" s="2"/>
      <c r="O39" s="2"/>
      <c r="P39" s="2"/>
      <c r="Q39" s="2"/>
    </row>
    <row r="40" spans="1:17" ht="27" customHeight="1" x14ac:dyDescent="0.25">
      <c r="A40" s="40">
        <v>19</v>
      </c>
      <c r="B40" s="41" t="s">
        <v>101</v>
      </c>
      <c r="C40" s="42">
        <v>10152771647</v>
      </c>
      <c r="D40" s="43" t="s">
        <v>102</v>
      </c>
      <c r="E40" s="77">
        <v>42235</v>
      </c>
      <c r="F40" s="45"/>
      <c r="G40" s="44" t="s">
        <v>64</v>
      </c>
      <c r="H40" s="44" t="s">
        <v>68</v>
      </c>
      <c r="I40" s="46"/>
      <c r="J40" s="47"/>
      <c r="K40" s="2"/>
      <c r="L40" s="2"/>
      <c r="M40" s="2"/>
      <c r="N40" s="2"/>
      <c r="O40" s="2"/>
      <c r="P40" s="2"/>
      <c r="Q40" s="2"/>
    </row>
    <row r="41" spans="1:17" ht="27" customHeight="1" x14ac:dyDescent="0.25">
      <c r="A41" s="40">
        <v>20</v>
      </c>
      <c r="B41" s="41" t="s">
        <v>103</v>
      </c>
      <c r="C41" s="42">
        <v>10149301370</v>
      </c>
      <c r="D41" s="43" t="s">
        <v>104</v>
      </c>
      <c r="E41" s="77">
        <v>42055</v>
      </c>
      <c r="F41" s="45"/>
      <c r="G41" s="44" t="s">
        <v>64</v>
      </c>
      <c r="H41" s="44" t="s">
        <v>68</v>
      </c>
      <c r="I41" s="46"/>
      <c r="J41" s="47"/>
      <c r="K41" s="2"/>
      <c r="L41" s="2"/>
      <c r="M41" s="2"/>
      <c r="N41" s="2"/>
      <c r="O41" s="2"/>
      <c r="P41" s="2"/>
      <c r="Q41" s="2"/>
    </row>
    <row r="42" spans="1:17" ht="27" customHeight="1" x14ac:dyDescent="0.25">
      <c r="A42" s="40">
        <v>21</v>
      </c>
      <c r="B42" s="41" t="s">
        <v>105</v>
      </c>
      <c r="C42" s="42">
        <v>10163774073</v>
      </c>
      <c r="D42" s="43" t="s">
        <v>106</v>
      </c>
      <c r="E42" s="77">
        <v>41970</v>
      </c>
      <c r="F42" s="45"/>
      <c r="G42" s="44" t="s">
        <v>64</v>
      </c>
      <c r="H42" s="44" t="s">
        <v>68</v>
      </c>
      <c r="I42" s="46"/>
      <c r="J42" s="47"/>
      <c r="K42" s="2"/>
      <c r="L42" s="2"/>
      <c r="M42" s="2"/>
      <c r="N42" s="2"/>
      <c r="O42" s="2"/>
      <c r="P42" s="2"/>
      <c r="Q42" s="2"/>
    </row>
    <row r="43" spans="1:17" ht="27" customHeight="1" x14ac:dyDescent="0.25">
      <c r="A43" s="40">
        <v>22</v>
      </c>
      <c r="B43" s="41" t="s">
        <v>107</v>
      </c>
      <c r="C43" s="42">
        <v>1014544851</v>
      </c>
      <c r="D43" s="43" t="s">
        <v>108</v>
      </c>
      <c r="E43" s="77">
        <v>42144</v>
      </c>
      <c r="F43" s="45"/>
      <c r="G43" s="44" t="s">
        <v>64</v>
      </c>
      <c r="H43" s="44" t="s">
        <v>68</v>
      </c>
      <c r="I43" s="46"/>
      <c r="J43" s="47"/>
      <c r="K43" s="2"/>
      <c r="L43" s="2"/>
      <c r="M43" s="2"/>
      <c r="N43" s="2"/>
      <c r="O43" s="2"/>
      <c r="P43" s="2"/>
      <c r="Q43" s="2"/>
    </row>
    <row r="44" spans="1:17" ht="27" customHeight="1" x14ac:dyDescent="0.25">
      <c r="A44" s="40">
        <v>23</v>
      </c>
      <c r="B44" s="41" t="s">
        <v>109</v>
      </c>
      <c r="C44" s="42">
        <v>10152421437</v>
      </c>
      <c r="D44" s="43" t="s">
        <v>110</v>
      </c>
      <c r="E44" s="77">
        <v>42283</v>
      </c>
      <c r="F44" s="45"/>
      <c r="G44" s="44" t="s">
        <v>64</v>
      </c>
      <c r="H44" s="44" t="s">
        <v>68</v>
      </c>
      <c r="I44" s="46"/>
      <c r="J44" s="47"/>
      <c r="K44" s="2"/>
      <c r="L44" s="2"/>
      <c r="M44" s="2"/>
      <c r="N44" s="2"/>
      <c r="O44" s="2"/>
      <c r="P44" s="2"/>
      <c r="Q44" s="2"/>
    </row>
    <row r="45" spans="1:17" ht="27" customHeight="1" x14ac:dyDescent="0.25">
      <c r="A45" s="40">
        <v>24</v>
      </c>
      <c r="B45" s="41" t="s">
        <v>111</v>
      </c>
      <c r="C45" s="42">
        <v>10170614896</v>
      </c>
      <c r="D45" s="43" t="s">
        <v>112</v>
      </c>
      <c r="E45" s="77">
        <v>42203</v>
      </c>
      <c r="F45" s="45"/>
      <c r="G45" s="44" t="s">
        <v>64</v>
      </c>
      <c r="H45" s="44" t="s">
        <v>68</v>
      </c>
      <c r="I45" s="46"/>
      <c r="J45" s="47"/>
      <c r="K45" s="2"/>
      <c r="L45" s="2"/>
      <c r="M45" s="2"/>
      <c r="N45" s="2"/>
      <c r="O45" s="2"/>
      <c r="P45" s="2"/>
      <c r="Q45" s="2"/>
    </row>
    <row r="46" spans="1:17" ht="27" customHeight="1" x14ac:dyDescent="0.25">
      <c r="A46" s="40">
        <v>25</v>
      </c>
      <c r="B46" s="41" t="s">
        <v>113</v>
      </c>
      <c r="C46" s="42">
        <v>10159412713</v>
      </c>
      <c r="D46" s="43" t="s">
        <v>114</v>
      </c>
      <c r="E46" s="77">
        <v>42296</v>
      </c>
      <c r="F46" s="45"/>
      <c r="G46" s="44" t="s">
        <v>64</v>
      </c>
      <c r="H46" s="44" t="s">
        <v>68</v>
      </c>
      <c r="I46" s="46"/>
      <c r="J46" s="47"/>
      <c r="K46" s="2"/>
      <c r="L46" s="2"/>
      <c r="M46" s="2"/>
      <c r="N46" s="2"/>
      <c r="O46" s="2"/>
      <c r="P46" s="2"/>
      <c r="Q46" s="2"/>
    </row>
    <row r="47" spans="1:17" ht="27" customHeight="1" x14ac:dyDescent="0.25">
      <c r="A47" s="40">
        <v>26</v>
      </c>
      <c r="B47" s="41" t="s">
        <v>115</v>
      </c>
      <c r="C47" s="42">
        <v>10155737221</v>
      </c>
      <c r="D47" s="43" t="s">
        <v>116</v>
      </c>
      <c r="E47" s="77">
        <v>42199</v>
      </c>
      <c r="F47" s="45"/>
      <c r="G47" s="44" t="s">
        <v>64</v>
      </c>
      <c r="H47" s="44" t="s">
        <v>68</v>
      </c>
      <c r="I47" s="46"/>
      <c r="J47" s="47"/>
      <c r="K47" s="2"/>
      <c r="L47" s="2"/>
      <c r="M47" s="2"/>
      <c r="N47" s="2"/>
      <c r="O47" s="2"/>
      <c r="P47" s="2"/>
      <c r="Q47" s="2"/>
    </row>
    <row r="48" spans="1:17" ht="27" customHeight="1" x14ac:dyDescent="0.25">
      <c r="A48" s="40">
        <v>27</v>
      </c>
      <c r="B48" s="41" t="s">
        <v>117</v>
      </c>
      <c r="C48" s="42">
        <v>10155738029</v>
      </c>
      <c r="D48" s="43" t="s">
        <v>118</v>
      </c>
      <c r="E48" s="77">
        <v>42318</v>
      </c>
      <c r="F48" s="45"/>
      <c r="G48" s="44" t="s">
        <v>64</v>
      </c>
      <c r="H48" s="44" t="s">
        <v>68</v>
      </c>
      <c r="I48" s="46"/>
      <c r="J48" s="47"/>
      <c r="K48" s="2"/>
      <c r="L48" s="2"/>
      <c r="M48" s="2"/>
      <c r="N48" s="2"/>
      <c r="O48" s="2"/>
      <c r="P48" s="2"/>
      <c r="Q48" s="2"/>
    </row>
    <row r="49" spans="1:17" ht="27" customHeight="1" x14ac:dyDescent="0.25">
      <c r="A49" s="40">
        <v>28</v>
      </c>
      <c r="B49" s="41" t="s">
        <v>119</v>
      </c>
      <c r="C49" s="42">
        <v>10142167628</v>
      </c>
      <c r="D49" s="43" t="s">
        <v>120</v>
      </c>
      <c r="E49" s="77">
        <v>42223</v>
      </c>
      <c r="F49" s="45"/>
      <c r="G49" s="44" t="s">
        <v>64</v>
      </c>
      <c r="H49" s="44" t="s">
        <v>68</v>
      </c>
      <c r="I49" s="46"/>
      <c r="J49" s="47"/>
      <c r="K49" s="2"/>
      <c r="L49" s="2"/>
      <c r="M49" s="2"/>
      <c r="N49" s="2"/>
      <c r="O49" s="2"/>
      <c r="P49" s="2"/>
      <c r="Q49" s="2"/>
    </row>
    <row r="50" spans="1:17" ht="27" customHeight="1" x14ac:dyDescent="0.25">
      <c r="A50" s="40">
        <v>29</v>
      </c>
      <c r="B50" s="41" t="s">
        <v>121</v>
      </c>
      <c r="C50" s="42">
        <v>10164419832</v>
      </c>
      <c r="D50" s="43" t="s">
        <v>122</v>
      </c>
      <c r="E50" s="77">
        <v>42263</v>
      </c>
      <c r="F50" s="45"/>
      <c r="G50" s="44" t="s">
        <v>64</v>
      </c>
      <c r="H50" s="44" t="s">
        <v>68</v>
      </c>
      <c r="I50" s="46"/>
      <c r="J50" s="47"/>
      <c r="K50" s="2"/>
      <c r="L50" s="2"/>
      <c r="M50" s="2"/>
      <c r="N50" s="2"/>
      <c r="O50" s="2"/>
      <c r="P50" s="2"/>
      <c r="Q50" s="2"/>
    </row>
    <row r="51" spans="1:17" ht="27" customHeight="1" x14ac:dyDescent="0.25">
      <c r="A51" s="40">
        <v>30</v>
      </c>
      <c r="B51" s="41" t="s">
        <v>123</v>
      </c>
      <c r="C51" s="42">
        <v>10142169951</v>
      </c>
      <c r="D51" s="43" t="s">
        <v>124</v>
      </c>
      <c r="E51" s="77">
        <v>42128</v>
      </c>
      <c r="F51" s="45"/>
      <c r="G51" s="44" t="s">
        <v>64</v>
      </c>
      <c r="H51" s="44" t="s">
        <v>68</v>
      </c>
      <c r="I51" s="46"/>
      <c r="J51" s="47"/>
      <c r="K51" s="2"/>
      <c r="L51" s="2"/>
      <c r="M51" s="2"/>
      <c r="N51" s="2"/>
      <c r="O51" s="2"/>
      <c r="P51" s="2"/>
      <c r="Q51" s="2"/>
    </row>
    <row r="52" spans="1:17" ht="27" customHeight="1" x14ac:dyDescent="0.25">
      <c r="A52" s="40">
        <v>31</v>
      </c>
      <c r="B52" s="41" t="s">
        <v>125</v>
      </c>
      <c r="C52" s="42">
        <v>10170892156</v>
      </c>
      <c r="D52" s="43" t="s">
        <v>126</v>
      </c>
      <c r="E52" s="77">
        <v>42066</v>
      </c>
      <c r="F52" s="45"/>
      <c r="G52" s="44" t="s">
        <v>64</v>
      </c>
      <c r="H52" s="44" t="s">
        <v>68</v>
      </c>
      <c r="I52" s="46"/>
      <c r="J52" s="47"/>
      <c r="K52" s="2"/>
      <c r="L52" s="2"/>
      <c r="M52" s="2"/>
      <c r="N52" s="2"/>
      <c r="O52" s="2"/>
      <c r="P52" s="2"/>
      <c r="Q52" s="2"/>
    </row>
    <row r="53" spans="1:17" ht="27" customHeight="1" x14ac:dyDescent="0.25">
      <c r="A53" s="40">
        <v>32</v>
      </c>
      <c r="B53" s="41" t="s">
        <v>127</v>
      </c>
      <c r="C53" s="42">
        <v>10118096167</v>
      </c>
      <c r="D53" s="43" t="s">
        <v>128</v>
      </c>
      <c r="E53" s="77">
        <v>42157</v>
      </c>
      <c r="F53" s="45"/>
      <c r="G53" s="44" t="s">
        <v>64</v>
      </c>
      <c r="H53" s="44" t="s">
        <v>65</v>
      </c>
      <c r="I53" s="46"/>
      <c r="J53" s="47"/>
      <c r="K53" s="2"/>
      <c r="L53" s="2"/>
      <c r="M53" s="2"/>
      <c r="N53" s="2"/>
      <c r="O53" s="2"/>
      <c r="P53" s="2"/>
      <c r="Q53" s="2"/>
    </row>
    <row r="54" spans="1:17" ht="27" customHeight="1" x14ac:dyDescent="0.25">
      <c r="A54" s="40">
        <v>33</v>
      </c>
      <c r="B54" s="41" t="s">
        <v>129</v>
      </c>
      <c r="C54" s="42">
        <v>1746308</v>
      </c>
      <c r="D54" s="43" t="s">
        <v>130</v>
      </c>
      <c r="E54" s="77">
        <v>42292</v>
      </c>
      <c r="F54" s="45"/>
      <c r="G54" s="44" t="s">
        <v>64</v>
      </c>
      <c r="H54" s="44" t="s">
        <v>68</v>
      </c>
      <c r="I54" s="46"/>
      <c r="J54" s="47"/>
      <c r="K54" s="2"/>
      <c r="L54" s="2"/>
      <c r="M54" s="2"/>
      <c r="N54" s="2"/>
      <c r="O54" s="2"/>
      <c r="P54" s="2"/>
      <c r="Q54" s="2"/>
    </row>
    <row r="55" spans="1:17" ht="27" customHeight="1" x14ac:dyDescent="0.25">
      <c r="A55" s="40">
        <v>34</v>
      </c>
      <c r="B55" s="41" t="s">
        <v>131</v>
      </c>
      <c r="C55" s="42">
        <v>1304609</v>
      </c>
      <c r="D55" s="43" t="s">
        <v>132</v>
      </c>
      <c r="E55" s="77">
        <v>42026</v>
      </c>
      <c r="F55" s="45"/>
      <c r="G55" s="44" t="s">
        <v>64</v>
      </c>
      <c r="H55" s="44" t="s">
        <v>68</v>
      </c>
      <c r="I55" s="46"/>
      <c r="J55" s="47"/>
      <c r="K55" s="2"/>
      <c r="L55" s="2"/>
      <c r="M55" s="2"/>
      <c r="N55" s="2"/>
      <c r="O55" s="2"/>
      <c r="P55" s="2"/>
      <c r="Q55" s="2"/>
    </row>
    <row r="56" spans="1:17" ht="27" customHeight="1" x14ac:dyDescent="0.25">
      <c r="A56" s="40">
        <v>35</v>
      </c>
      <c r="B56" s="41" t="s">
        <v>133</v>
      </c>
      <c r="C56" s="42">
        <v>939047</v>
      </c>
      <c r="D56" s="43" t="s">
        <v>134</v>
      </c>
      <c r="E56" s="77">
        <v>41848</v>
      </c>
      <c r="F56" s="45"/>
      <c r="G56" s="44" t="s">
        <v>64</v>
      </c>
      <c r="H56" s="44" t="s">
        <v>68</v>
      </c>
      <c r="I56" s="46"/>
      <c r="J56" s="47"/>
      <c r="K56" s="2"/>
      <c r="L56" s="2"/>
      <c r="M56" s="2"/>
      <c r="N56" s="2"/>
      <c r="O56" s="2"/>
      <c r="P56" s="2"/>
      <c r="Q56" s="2"/>
    </row>
    <row r="57" spans="1:17" ht="27" customHeight="1" x14ac:dyDescent="0.25">
      <c r="A57" s="40">
        <v>36</v>
      </c>
      <c r="B57" s="41" t="s">
        <v>135</v>
      </c>
      <c r="C57" s="42">
        <v>10172810938</v>
      </c>
      <c r="D57" s="43" t="s">
        <v>136</v>
      </c>
      <c r="E57" s="77">
        <v>42035</v>
      </c>
      <c r="F57" s="45"/>
      <c r="G57" s="44" t="s">
        <v>64</v>
      </c>
      <c r="H57" s="44" t="s">
        <v>68</v>
      </c>
      <c r="I57" s="46"/>
      <c r="J57" s="47"/>
      <c r="K57" s="2"/>
      <c r="L57" s="2"/>
      <c r="M57" s="2"/>
      <c r="N57" s="2"/>
      <c r="O57" s="2"/>
      <c r="P57" s="2"/>
      <c r="Q57" s="2"/>
    </row>
    <row r="58" spans="1:17" ht="27" customHeight="1" x14ac:dyDescent="0.25">
      <c r="A58" s="40">
        <v>37</v>
      </c>
      <c r="B58" s="41" t="s">
        <v>137</v>
      </c>
      <c r="C58" s="42">
        <v>1279901</v>
      </c>
      <c r="D58" s="43" t="s">
        <v>138</v>
      </c>
      <c r="E58" s="77">
        <v>42165</v>
      </c>
      <c r="F58" s="45"/>
      <c r="G58" s="44" t="s">
        <v>64</v>
      </c>
      <c r="H58" s="44" t="s">
        <v>68</v>
      </c>
      <c r="I58" s="46"/>
      <c r="J58" s="47"/>
      <c r="K58" s="2"/>
      <c r="L58" s="2"/>
      <c r="M58" s="2"/>
      <c r="N58" s="2"/>
      <c r="O58" s="2"/>
      <c r="P58" s="2"/>
      <c r="Q58" s="2"/>
    </row>
    <row r="59" spans="1:17" ht="27" customHeight="1" x14ac:dyDescent="0.25">
      <c r="A59" s="40">
        <v>38</v>
      </c>
      <c r="B59" s="41" t="s">
        <v>139</v>
      </c>
      <c r="C59" s="42">
        <v>10129326343</v>
      </c>
      <c r="D59" s="43" t="s">
        <v>140</v>
      </c>
      <c r="E59" s="77">
        <v>41790</v>
      </c>
      <c r="F59" s="45"/>
      <c r="G59" s="44" t="s">
        <v>64</v>
      </c>
      <c r="H59" s="44" t="s">
        <v>68</v>
      </c>
      <c r="I59" s="46"/>
      <c r="J59" s="47"/>
      <c r="K59" s="2"/>
      <c r="L59" s="2"/>
      <c r="M59" s="2"/>
      <c r="N59" s="2"/>
      <c r="O59" s="2"/>
      <c r="P59" s="2"/>
      <c r="Q59" s="2"/>
    </row>
    <row r="60" spans="1:17" ht="27" customHeight="1" x14ac:dyDescent="0.25">
      <c r="A60" s="40">
        <v>39</v>
      </c>
      <c r="B60" s="41" t="s">
        <v>141</v>
      </c>
      <c r="C60" s="42">
        <v>10163566737</v>
      </c>
      <c r="D60" s="43" t="s">
        <v>142</v>
      </c>
      <c r="E60" s="77">
        <v>42269</v>
      </c>
      <c r="F60" s="45"/>
      <c r="G60" s="44" t="s">
        <v>64</v>
      </c>
      <c r="H60" s="44" t="s">
        <v>68</v>
      </c>
      <c r="I60" s="46"/>
      <c r="J60" s="47"/>
      <c r="K60" s="2"/>
      <c r="L60" s="2"/>
      <c r="M60" s="2"/>
      <c r="N60" s="2"/>
      <c r="O60" s="2"/>
      <c r="P60" s="2"/>
      <c r="Q60" s="2"/>
    </row>
    <row r="61" spans="1:17" ht="27" customHeight="1" x14ac:dyDescent="0.25">
      <c r="A61" s="40">
        <v>40</v>
      </c>
      <c r="B61" s="41" t="s">
        <v>143</v>
      </c>
      <c r="C61" s="42">
        <v>10160949252</v>
      </c>
      <c r="D61" s="43" t="s">
        <v>144</v>
      </c>
      <c r="E61" s="77">
        <v>42149</v>
      </c>
      <c r="F61" s="45"/>
      <c r="G61" s="44" t="s">
        <v>64</v>
      </c>
      <c r="H61" s="44" t="s">
        <v>68</v>
      </c>
      <c r="I61" s="46"/>
      <c r="J61" s="47"/>
      <c r="K61" s="2"/>
      <c r="L61" s="2"/>
      <c r="M61" s="2"/>
      <c r="N61" s="2"/>
      <c r="O61" s="2"/>
      <c r="P61" s="2"/>
      <c r="Q61" s="2"/>
    </row>
    <row r="62" spans="1:17" ht="27" customHeight="1" x14ac:dyDescent="0.25">
      <c r="A62" s="40">
        <v>41</v>
      </c>
      <c r="B62" s="41" t="s">
        <v>145</v>
      </c>
      <c r="C62" s="42">
        <v>2540851</v>
      </c>
      <c r="D62" s="43" t="s">
        <v>146</v>
      </c>
      <c r="E62" s="77">
        <v>41645</v>
      </c>
      <c r="F62" s="45"/>
      <c r="G62" s="44" t="s">
        <v>64</v>
      </c>
      <c r="H62" s="44" t="s">
        <v>68</v>
      </c>
      <c r="I62" s="46"/>
      <c r="J62" s="47"/>
      <c r="K62" s="2"/>
      <c r="L62" s="2"/>
      <c r="M62" s="2"/>
      <c r="N62" s="2"/>
      <c r="O62" s="2"/>
      <c r="P62" s="2"/>
      <c r="Q62" s="2"/>
    </row>
    <row r="63" spans="1:17" ht="27" customHeight="1" x14ac:dyDescent="0.25">
      <c r="A63" s="40">
        <v>42</v>
      </c>
      <c r="B63" s="41" t="s">
        <v>147</v>
      </c>
      <c r="C63" s="42">
        <v>10136463624</v>
      </c>
      <c r="D63" s="43" t="s">
        <v>148</v>
      </c>
      <c r="E63" s="77">
        <v>41948</v>
      </c>
      <c r="F63" s="45"/>
      <c r="G63" s="44" t="s">
        <v>64</v>
      </c>
      <c r="H63" s="44" t="s">
        <v>68</v>
      </c>
      <c r="I63" s="46"/>
      <c r="J63" s="47"/>
      <c r="K63" s="2"/>
      <c r="L63" s="2"/>
      <c r="M63" s="2"/>
      <c r="N63" s="2"/>
      <c r="O63" s="2"/>
      <c r="P63" s="2"/>
      <c r="Q63" s="2"/>
    </row>
    <row r="64" spans="1:17" ht="27" customHeight="1" x14ac:dyDescent="0.25">
      <c r="A64" s="40">
        <v>43</v>
      </c>
      <c r="B64" s="41" t="s">
        <v>149</v>
      </c>
      <c r="C64" s="42">
        <v>10163961912</v>
      </c>
      <c r="D64" s="43" t="s">
        <v>150</v>
      </c>
      <c r="E64" s="77">
        <v>42280</v>
      </c>
      <c r="F64" s="45"/>
      <c r="G64" s="44" t="s">
        <v>64</v>
      </c>
      <c r="H64" s="44" t="s">
        <v>68</v>
      </c>
      <c r="I64" s="46"/>
      <c r="J64" s="47"/>
      <c r="K64" s="2"/>
      <c r="L64" s="2"/>
      <c r="M64" s="2"/>
      <c r="N64" s="2"/>
      <c r="O64" s="2"/>
      <c r="P64" s="2"/>
      <c r="Q64" s="2"/>
    </row>
    <row r="65" spans="1:17" ht="27" customHeight="1" x14ac:dyDescent="0.25">
      <c r="A65" s="40">
        <v>44</v>
      </c>
      <c r="B65" s="41" t="s">
        <v>151</v>
      </c>
      <c r="C65" s="42">
        <v>10154012237</v>
      </c>
      <c r="D65" s="43" t="s">
        <v>152</v>
      </c>
      <c r="E65" s="77">
        <v>41778</v>
      </c>
      <c r="F65" s="45"/>
      <c r="G65" s="44" t="s">
        <v>64</v>
      </c>
      <c r="H65" s="44" t="s">
        <v>68</v>
      </c>
      <c r="I65" s="46"/>
      <c r="J65" s="47"/>
      <c r="K65" s="2"/>
      <c r="L65" s="2"/>
      <c r="M65" s="2"/>
      <c r="N65" s="2"/>
      <c r="O65" s="2"/>
      <c r="P65" s="2"/>
      <c r="Q65" s="2"/>
    </row>
    <row r="66" spans="1:17" ht="27" customHeight="1" x14ac:dyDescent="0.25">
      <c r="A66" s="40">
        <v>45</v>
      </c>
      <c r="B66" s="41" t="s">
        <v>153</v>
      </c>
      <c r="C66" s="42">
        <v>10153188747</v>
      </c>
      <c r="D66" s="43" t="s">
        <v>154</v>
      </c>
      <c r="E66" s="77">
        <v>42357</v>
      </c>
      <c r="F66" s="45"/>
      <c r="G66" s="44" t="s">
        <v>64</v>
      </c>
      <c r="H66" s="44" t="s">
        <v>68</v>
      </c>
      <c r="I66" s="46"/>
      <c r="J66" s="47"/>
      <c r="K66" s="2"/>
      <c r="L66" s="2"/>
      <c r="M66" s="2"/>
      <c r="N66" s="2"/>
      <c r="O66" s="2"/>
      <c r="P66" s="2"/>
      <c r="Q66" s="2"/>
    </row>
    <row r="67" spans="1:17" ht="27" customHeight="1" x14ac:dyDescent="0.25">
      <c r="A67" s="40">
        <v>46</v>
      </c>
      <c r="B67" s="41" t="s">
        <v>155</v>
      </c>
      <c r="C67" s="42">
        <v>10174468628</v>
      </c>
      <c r="D67" s="43" t="s">
        <v>156</v>
      </c>
      <c r="E67" s="77">
        <v>42103</v>
      </c>
      <c r="F67" s="45"/>
      <c r="G67" s="44" t="s">
        <v>64</v>
      </c>
      <c r="H67" s="44" t="s">
        <v>68</v>
      </c>
      <c r="I67" s="46"/>
      <c r="J67" s="47"/>
      <c r="K67" s="2"/>
      <c r="L67" s="2"/>
      <c r="M67" s="2"/>
      <c r="N67" s="2"/>
      <c r="O67" s="2"/>
      <c r="P67" s="2"/>
      <c r="Q67" s="2"/>
    </row>
    <row r="68" spans="1:17" ht="27" customHeight="1" x14ac:dyDescent="0.25">
      <c r="A68" s="40">
        <v>47</v>
      </c>
      <c r="B68" s="41" t="s">
        <v>157</v>
      </c>
      <c r="C68" s="42">
        <v>10153221584</v>
      </c>
      <c r="D68" s="43" t="s">
        <v>158</v>
      </c>
      <c r="E68" s="77">
        <v>42353</v>
      </c>
      <c r="F68" s="45"/>
      <c r="G68" s="44" t="s">
        <v>64</v>
      </c>
      <c r="H68" s="44" t="s">
        <v>65</v>
      </c>
      <c r="I68" s="46"/>
      <c r="J68" s="47"/>
      <c r="K68" s="2"/>
      <c r="L68" s="2"/>
      <c r="M68" s="2"/>
      <c r="N68" s="2"/>
      <c r="O68" s="2"/>
      <c r="P68" s="2"/>
      <c r="Q68" s="2"/>
    </row>
    <row r="69" spans="1:17" ht="27" customHeight="1" x14ac:dyDescent="0.25">
      <c r="A69" s="40">
        <v>48</v>
      </c>
      <c r="B69" s="41" t="s">
        <v>159</v>
      </c>
      <c r="C69" s="42">
        <v>1573393</v>
      </c>
      <c r="D69" s="43" t="s">
        <v>160</v>
      </c>
      <c r="E69" s="77">
        <v>42087</v>
      </c>
      <c r="F69" s="45"/>
      <c r="G69" s="44" t="s">
        <v>64</v>
      </c>
      <c r="H69" s="44" t="s">
        <v>68</v>
      </c>
      <c r="I69" s="46"/>
      <c r="J69" s="47"/>
      <c r="K69" s="2"/>
      <c r="L69" s="2"/>
      <c r="M69" s="2"/>
      <c r="N69" s="2"/>
      <c r="O69" s="2"/>
      <c r="P69" s="2"/>
      <c r="Q69" s="2"/>
    </row>
    <row r="70" spans="1:17" ht="27" customHeight="1" thickBot="1" x14ac:dyDescent="0.3">
      <c r="A70" s="40">
        <v>49</v>
      </c>
      <c r="B70" s="41" t="s">
        <v>161</v>
      </c>
      <c r="C70" s="42">
        <v>10124556973</v>
      </c>
      <c r="D70" s="43" t="s">
        <v>162</v>
      </c>
      <c r="E70" s="77">
        <v>42309</v>
      </c>
      <c r="F70" s="45"/>
      <c r="G70" s="44" t="s">
        <v>64</v>
      </c>
      <c r="H70" s="44" t="s">
        <v>65</v>
      </c>
      <c r="I70" s="46"/>
      <c r="J70" s="47"/>
      <c r="K70" s="2"/>
      <c r="L70" s="2"/>
      <c r="M70" s="2"/>
      <c r="N70" s="2"/>
      <c r="O70" s="2"/>
      <c r="P70" s="2"/>
      <c r="Q70" s="2"/>
    </row>
    <row r="71" spans="1:17" ht="6.6" customHeight="1" thickTop="1" thickBot="1" x14ac:dyDescent="0.35">
      <c r="A71" s="48"/>
      <c r="B71" s="49"/>
      <c r="C71" s="49"/>
      <c r="D71" s="50"/>
      <c r="E71" s="51"/>
      <c r="F71" s="52"/>
      <c r="G71" s="51"/>
      <c r="H71" s="51"/>
      <c r="I71" s="53"/>
      <c r="J71" s="54"/>
    </row>
    <row r="72" spans="1:17" ht="14.4" customHeight="1" thickTop="1" x14ac:dyDescent="0.25">
      <c r="A72" s="91" t="s">
        <v>10</v>
      </c>
      <c r="B72" s="91"/>
      <c r="C72" s="91"/>
      <c r="D72" s="91"/>
      <c r="E72" s="55"/>
      <c r="F72" s="55"/>
      <c r="G72" s="92" t="s">
        <v>11</v>
      </c>
      <c r="H72" s="92"/>
      <c r="I72" s="92"/>
      <c r="J72" s="93"/>
    </row>
    <row r="73" spans="1:17" ht="14.4" customHeight="1" x14ac:dyDescent="0.25">
      <c r="A73" s="26" t="s">
        <v>58</v>
      </c>
      <c r="B73" s="56"/>
      <c r="C73" s="57"/>
      <c r="D73" s="58"/>
      <c r="E73" s="59"/>
      <c r="F73" s="59"/>
      <c r="G73" s="60" t="s">
        <v>25</v>
      </c>
      <c r="H73" s="61">
        <v>1</v>
      </c>
      <c r="I73" s="60" t="s">
        <v>26</v>
      </c>
      <c r="J73" s="62">
        <f>COUNTIF(F21:F71,"ЗМС")</f>
        <v>0</v>
      </c>
    </row>
    <row r="74" spans="1:17" ht="14.4" customHeight="1" x14ac:dyDescent="0.25">
      <c r="A74" s="26" t="s">
        <v>40</v>
      </c>
      <c r="B74" s="56"/>
      <c r="C74" s="63"/>
      <c r="D74" s="58"/>
      <c r="E74" s="64"/>
      <c r="F74" s="64"/>
      <c r="G74" s="60" t="s">
        <v>27</v>
      </c>
      <c r="H74" s="65">
        <f>H75+H79</f>
        <v>49</v>
      </c>
      <c r="I74" s="60" t="s">
        <v>28</v>
      </c>
      <c r="J74" s="62">
        <f>COUNTIF(F21:F71,"МСМК")</f>
        <v>0</v>
      </c>
    </row>
    <row r="75" spans="1:17" ht="14.4" customHeight="1" x14ac:dyDescent="0.25">
      <c r="A75" s="26" t="s">
        <v>59</v>
      </c>
      <c r="B75" s="56"/>
      <c r="C75" s="66"/>
      <c r="D75" s="58"/>
      <c r="E75" s="64"/>
      <c r="F75" s="64"/>
      <c r="G75" s="60" t="s">
        <v>29</v>
      </c>
      <c r="H75" s="65">
        <f>H76+H77+H78</f>
        <v>49</v>
      </c>
      <c r="I75" s="60" t="s">
        <v>23</v>
      </c>
      <c r="J75" s="62">
        <f>COUNTIF(F$21:F71,"МС")</f>
        <v>0</v>
      </c>
    </row>
    <row r="76" spans="1:17" ht="14.4" customHeight="1" x14ac:dyDescent="0.25">
      <c r="A76" s="26" t="s">
        <v>41</v>
      </c>
      <c r="B76" s="56"/>
      <c r="C76" s="66"/>
      <c r="D76" s="58"/>
      <c r="E76" s="64"/>
      <c r="F76" s="64"/>
      <c r="G76" s="60" t="s">
        <v>30</v>
      </c>
      <c r="H76" s="65">
        <f>COUNT(A21:A71)</f>
        <v>49</v>
      </c>
      <c r="I76" s="60" t="s">
        <v>24</v>
      </c>
      <c r="J76" s="62">
        <f>COUNTIF(F$20:F71,"КМС")</f>
        <v>0</v>
      </c>
    </row>
    <row r="77" spans="1:17" ht="14.4" customHeight="1" x14ac:dyDescent="0.25">
      <c r="A77" s="67"/>
      <c r="B77" s="56"/>
      <c r="C77" s="66"/>
      <c r="D77" s="58"/>
      <c r="E77" s="2"/>
      <c r="F77" s="2"/>
      <c r="G77" s="60" t="s">
        <v>31</v>
      </c>
      <c r="H77" s="65">
        <f>COUNTIF(A21:A71,"НФ")</f>
        <v>0</v>
      </c>
      <c r="I77" s="60" t="s">
        <v>32</v>
      </c>
      <c r="J77" s="62">
        <f>COUNTIF(F21:F71,"1 СР")</f>
        <v>0</v>
      </c>
    </row>
    <row r="78" spans="1:17" ht="13.8" customHeight="1" x14ac:dyDescent="0.25">
      <c r="A78" s="68"/>
      <c r="B78" s="69"/>
      <c r="C78" s="69"/>
      <c r="D78" s="58"/>
      <c r="E78" s="2"/>
      <c r="F78" s="2"/>
      <c r="G78" s="60" t="s">
        <v>33</v>
      </c>
      <c r="H78" s="65">
        <f>COUNTIF(A21:A71,"ДСКВ")</f>
        <v>0</v>
      </c>
      <c r="I78" s="60" t="s">
        <v>34</v>
      </c>
      <c r="J78" s="62">
        <f>COUNTIF(F21:F71,"2 СР")</f>
        <v>0</v>
      </c>
    </row>
    <row r="79" spans="1:17" ht="14.4" customHeight="1" x14ac:dyDescent="0.25">
      <c r="A79" s="70"/>
      <c r="B79" s="56"/>
      <c r="C79" s="71"/>
      <c r="D79" s="58"/>
      <c r="E79" s="64"/>
      <c r="F79" s="64"/>
      <c r="G79" s="60" t="s">
        <v>35</v>
      </c>
      <c r="H79" s="65">
        <f>COUNTIF(A21:A71,"НС")</f>
        <v>0</v>
      </c>
      <c r="I79" s="60" t="s">
        <v>36</v>
      </c>
      <c r="J79" s="62">
        <f>COUNTIF(F21:F71,"3 СР")</f>
        <v>0</v>
      </c>
    </row>
    <row r="80" spans="1:17" ht="4.8" customHeight="1" x14ac:dyDescent="0.25">
      <c r="A80" s="70"/>
      <c r="B80" s="56"/>
      <c r="C80" s="56"/>
      <c r="D80" s="56"/>
      <c r="E80" s="56"/>
      <c r="F80" s="56"/>
      <c r="G80" s="69"/>
      <c r="H80" s="69"/>
      <c r="I80" s="72"/>
      <c r="J80" s="73"/>
    </row>
    <row r="81" spans="1:10" ht="13.8" customHeight="1" x14ac:dyDescent="0.25">
      <c r="A81" s="94" t="s">
        <v>37</v>
      </c>
      <c r="B81" s="95"/>
      <c r="C81" s="95"/>
      <c r="D81" s="95" t="s">
        <v>4</v>
      </c>
      <c r="E81" s="95"/>
      <c r="F81" s="95"/>
      <c r="G81" s="95" t="s">
        <v>15</v>
      </c>
      <c r="H81" s="95"/>
      <c r="I81" s="95" t="s">
        <v>38</v>
      </c>
      <c r="J81" s="96"/>
    </row>
    <row r="82" spans="1:10" ht="13.8" customHeight="1" x14ac:dyDescent="0.25">
      <c r="A82" s="97"/>
      <c r="B82" s="97"/>
      <c r="C82" s="97"/>
      <c r="D82" s="97"/>
      <c r="E82" s="97"/>
      <c r="F82" s="98"/>
      <c r="G82" s="98"/>
      <c r="H82" s="98"/>
      <c r="I82" s="98"/>
      <c r="J82" s="98"/>
    </row>
    <row r="83" spans="1:10" ht="13.8" customHeight="1" x14ac:dyDescent="0.25">
      <c r="A83" s="74"/>
      <c r="B83" s="64"/>
      <c r="C83" s="64"/>
      <c r="D83" s="64"/>
      <c r="E83" s="64"/>
      <c r="F83" s="64"/>
      <c r="G83" s="64"/>
      <c r="H83" s="64"/>
      <c r="I83" s="64"/>
      <c r="J83" s="75"/>
    </row>
    <row r="84" spans="1:10" ht="13.8" customHeight="1" x14ac:dyDescent="0.25">
      <c r="A84" s="74"/>
      <c r="B84" s="64"/>
      <c r="C84" s="64"/>
      <c r="D84" s="64"/>
      <c r="E84" s="64"/>
      <c r="F84" s="64"/>
      <c r="G84" s="64"/>
      <c r="H84" s="64"/>
      <c r="I84" s="64"/>
      <c r="J84" s="75"/>
    </row>
    <row r="85" spans="1:10" ht="13.8" customHeight="1" x14ac:dyDescent="0.25">
      <c r="A85" s="74"/>
      <c r="B85" s="64"/>
      <c r="C85" s="64"/>
      <c r="D85" s="64"/>
      <c r="E85" s="64"/>
      <c r="F85" s="64"/>
      <c r="G85" s="64"/>
      <c r="H85" s="64"/>
      <c r="I85" s="64"/>
      <c r="J85" s="75"/>
    </row>
    <row r="86" spans="1:10" ht="13.8" customHeight="1" x14ac:dyDescent="0.25">
      <c r="A86" s="74"/>
      <c r="B86" s="64"/>
      <c r="C86" s="64"/>
      <c r="D86" s="64"/>
      <c r="E86" s="64"/>
      <c r="F86" s="64"/>
      <c r="G86" s="64"/>
      <c r="H86" s="64"/>
      <c r="I86" s="64"/>
      <c r="J86" s="75"/>
    </row>
    <row r="87" spans="1:10" ht="14.4" customHeight="1" thickBot="1" x14ac:dyDescent="0.3">
      <c r="A87" s="99"/>
      <c r="B87" s="100"/>
      <c r="C87" s="100"/>
      <c r="D87" s="100" t="s">
        <v>55</v>
      </c>
      <c r="E87" s="100"/>
      <c r="F87" s="100"/>
      <c r="G87" s="100" t="s">
        <v>56</v>
      </c>
      <c r="H87" s="100"/>
      <c r="I87" s="100" t="s">
        <v>57</v>
      </c>
      <c r="J87" s="101"/>
    </row>
    <row r="88" spans="1:10" ht="14.4" customHeight="1" thickTop="1" x14ac:dyDescent="0.25"/>
    <row r="89" spans="1:10" ht="14.4" customHeight="1" x14ac:dyDescent="0.25"/>
    <row r="90" spans="1:10" ht="14.4" customHeight="1" x14ac:dyDescent="0.25"/>
    <row r="91" spans="1:10" ht="14.4" customHeight="1" x14ac:dyDescent="0.25"/>
    <row r="92" spans="1:10" ht="14.4" customHeight="1" x14ac:dyDescent="0.25"/>
    <row r="93" spans="1:10" ht="14.4" customHeight="1" x14ac:dyDescent="0.25"/>
    <row r="94" spans="1:10" ht="14.4" customHeight="1" x14ac:dyDescent="0.25"/>
    <row r="95" spans="1:10" ht="14.4" customHeight="1" x14ac:dyDescent="0.25"/>
    <row r="96" spans="1:10" ht="14.4" customHeight="1" x14ac:dyDescent="0.25"/>
    <row r="97" ht="14.4" customHeight="1" x14ac:dyDescent="0.25"/>
    <row r="98" ht="14.4" customHeight="1" x14ac:dyDescent="0.25"/>
    <row r="99" ht="14.4" customHeight="1" x14ac:dyDescent="0.25"/>
    <row r="100" ht="14.4" customHeight="1" x14ac:dyDescent="0.25"/>
    <row r="101" ht="14.4" customHeight="1" x14ac:dyDescent="0.25"/>
    <row r="102" ht="14.4" customHeight="1" x14ac:dyDescent="0.25"/>
    <row r="103" ht="14.4" customHeight="1" x14ac:dyDescent="0.25"/>
    <row r="104" ht="14.4" customHeight="1" x14ac:dyDescent="0.25"/>
    <row r="105" ht="14.4" customHeight="1" x14ac:dyDescent="0.25"/>
    <row r="106" ht="14.4" customHeight="1" x14ac:dyDescent="0.25"/>
    <row r="107" ht="14.4" customHeight="1" x14ac:dyDescent="0.25"/>
    <row r="108" ht="14.4" customHeight="1" x14ac:dyDescent="0.25"/>
    <row r="109" ht="14.4" customHeight="1" x14ac:dyDescent="0.25"/>
    <row r="110" ht="14.4" customHeight="1" x14ac:dyDescent="0.25"/>
    <row r="111" ht="14.4" customHeight="1" x14ac:dyDescent="0.25"/>
    <row r="112" ht="14.4" customHeight="1" x14ac:dyDescent="0.25"/>
    <row r="113" ht="14.4" customHeight="1" x14ac:dyDescent="0.25"/>
    <row r="114" ht="14.4" customHeight="1" x14ac:dyDescent="0.25"/>
    <row r="115" ht="14.4" customHeight="1" x14ac:dyDescent="0.25"/>
    <row r="116" ht="14.4" customHeight="1" x14ac:dyDescent="0.25"/>
    <row r="117" ht="14.4" customHeight="1" x14ac:dyDescent="0.25"/>
    <row r="118" ht="14.4" customHeight="1" x14ac:dyDescent="0.25"/>
    <row r="119" ht="14.4" customHeight="1" x14ac:dyDescent="0.25"/>
    <row r="120" ht="14.4" customHeight="1" x14ac:dyDescent="0.25"/>
    <row r="121" ht="14.4" customHeight="1" x14ac:dyDescent="0.25"/>
    <row r="122" ht="14.4" customHeight="1" x14ac:dyDescent="0.25"/>
    <row r="123" ht="14.4" customHeight="1" x14ac:dyDescent="0.25"/>
    <row r="124" ht="14.4" customHeight="1" x14ac:dyDescent="0.25"/>
    <row r="125" ht="14.4" customHeight="1" x14ac:dyDescent="0.25"/>
    <row r="126" ht="14.4" customHeight="1" x14ac:dyDescent="0.25"/>
    <row r="127" ht="14.4" customHeight="1" x14ac:dyDescent="0.25"/>
    <row r="128" ht="14.4" customHeight="1" x14ac:dyDescent="0.25"/>
    <row r="129" ht="14.4" customHeight="1" x14ac:dyDescent="0.25"/>
    <row r="130" ht="14.4" customHeight="1" x14ac:dyDescent="0.25"/>
  </sheetData>
  <mergeCells count="28">
    <mergeCell ref="A87:C87"/>
    <mergeCell ref="D87:F87"/>
    <mergeCell ref="G87:H87"/>
    <mergeCell ref="I87:J87"/>
    <mergeCell ref="A81:C81"/>
    <mergeCell ref="D81:F81"/>
    <mergeCell ref="G81:H81"/>
    <mergeCell ref="I81:J81"/>
    <mergeCell ref="A82:E82"/>
    <mergeCell ref="F82:J82"/>
    <mergeCell ref="A14:D14"/>
    <mergeCell ref="A15:H15"/>
    <mergeCell ref="I15:J15"/>
    <mergeCell ref="I16:J16"/>
    <mergeCell ref="A72:D72"/>
    <mergeCell ref="G72:J72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Q108"/>
  <sheetViews>
    <sheetView tabSelected="1" view="pageBreakPreview" topLeftCell="A10" zoomScale="70" zoomScaleNormal="75" workbookViewId="0">
      <selection activeCell="A18" sqref="A18"/>
    </sheetView>
  </sheetViews>
  <sheetFormatPr defaultColWidth="9.109375" defaultRowHeight="12.75" customHeight="1" x14ac:dyDescent="0.25"/>
  <cols>
    <col min="1" max="1" width="6.5546875" style="1" customWidth="1"/>
    <col min="2" max="2" width="7.77734375" style="1" customWidth="1"/>
    <col min="3" max="3" width="12.88671875" style="1" customWidth="1"/>
    <col min="4" max="4" width="26.33203125" style="1" customWidth="1"/>
    <col min="5" max="5" width="10.77734375" style="1" customWidth="1"/>
    <col min="6" max="6" width="8.77734375" style="1" customWidth="1"/>
    <col min="7" max="7" width="21.21875" style="1" customWidth="1"/>
    <col min="8" max="8" width="33.5546875" style="1" customWidth="1"/>
    <col min="9" max="9" width="29.44140625" style="1" customWidth="1"/>
    <col min="10" max="10" width="22.88671875" style="1" customWidth="1"/>
    <col min="11" max="16384" width="9.109375" style="1"/>
  </cols>
  <sheetData>
    <row r="1" spans="1:17" ht="22.2" customHeight="1" x14ac:dyDescent="0.25">
      <c r="A1" s="78"/>
      <c r="B1" s="78"/>
      <c r="C1" s="78"/>
      <c r="D1" s="78"/>
      <c r="E1" s="78"/>
      <c r="F1" s="78"/>
      <c r="G1" s="78"/>
      <c r="H1" s="78"/>
      <c r="I1" s="78"/>
      <c r="J1" s="78"/>
      <c r="K1" s="5"/>
      <c r="L1" s="5"/>
      <c r="M1" s="5"/>
      <c r="N1" s="5"/>
      <c r="O1" s="5"/>
      <c r="P1" s="5"/>
      <c r="Q1" s="5"/>
    </row>
    <row r="2" spans="1:17" ht="22.2" customHeight="1" x14ac:dyDescent="0.25">
      <c r="K2" s="5"/>
      <c r="L2" s="5"/>
      <c r="M2" s="5"/>
      <c r="N2" s="5"/>
      <c r="O2" s="5"/>
      <c r="P2" s="5"/>
      <c r="Q2" s="5"/>
    </row>
    <row r="3" spans="1:17" ht="22.2" customHeight="1" x14ac:dyDescent="0.25">
      <c r="A3" s="78" t="s">
        <v>43</v>
      </c>
      <c r="B3" s="78"/>
      <c r="C3" s="78"/>
      <c r="D3" s="78"/>
      <c r="E3" s="78"/>
      <c r="F3" s="78"/>
      <c r="G3" s="78"/>
      <c r="H3" s="78"/>
      <c r="I3" s="78"/>
      <c r="J3" s="78"/>
      <c r="K3" s="5"/>
      <c r="L3" s="5"/>
      <c r="M3" s="5"/>
      <c r="N3" s="5"/>
      <c r="O3" s="5"/>
      <c r="P3" s="5"/>
      <c r="Q3" s="5"/>
    </row>
    <row r="4" spans="1:17" ht="22.2" customHeight="1" x14ac:dyDescent="0.25">
      <c r="A4" s="78" t="s">
        <v>44</v>
      </c>
      <c r="B4" s="78"/>
      <c r="C4" s="78"/>
      <c r="D4" s="78"/>
      <c r="E4" s="78"/>
      <c r="F4" s="78"/>
      <c r="G4" s="78"/>
      <c r="H4" s="78"/>
      <c r="I4" s="78"/>
      <c r="J4" s="78"/>
      <c r="K4" s="5"/>
      <c r="L4" s="5"/>
      <c r="M4" s="5"/>
      <c r="N4" s="5"/>
      <c r="O4" s="5"/>
      <c r="P4" s="5"/>
      <c r="Q4" s="5"/>
    </row>
    <row r="5" spans="1:17" ht="21" customHeight="1" x14ac:dyDescent="0.25">
      <c r="A5" s="78" t="s">
        <v>46</v>
      </c>
      <c r="B5" s="78"/>
      <c r="C5" s="78"/>
      <c r="D5" s="78"/>
      <c r="E5" s="78"/>
      <c r="F5" s="78"/>
      <c r="G5" s="78"/>
      <c r="H5" s="78"/>
      <c r="I5" s="78"/>
      <c r="J5" s="78"/>
      <c r="K5" s="5"/>
      <c r="L5" s="5"/>
      <c r="M5" s="5"/>
      <c r="N5" s="5"/>
      <c r="O5" s="5"/>
      <c r="P5" s="5"/>
      <c r="Q5" s="5"/>
    </row>
    <row r="6" spans="1:17" ht="28.8" customHeight="1" x14ac:dyDescent="0.25">
      <c r="A6" s="83" t="s">
        <v>48</v>
      </c>
      <c r="B6" s="83"/>
      <c r="C6" s="83"/>
      <c r="D6" s="83"/>
      <c r="E6" s="83"/>
      <c r="F6" s="83"/>
      <c r="G6" s="83"/>
      <c r="H6" s="83"/>
      <c r="I6" s="83"/>
      <c r="J6" s="83"/>
      <c r="K6" s="5"/>
      <c r="L6" s="5"/>
      <c r="M6" s="5"/>
      <c r="N6" s="5"/>
      <c r="O6" s="5"/>
      <c r="P6" s="5"/>
      <c r="Q6" s="5"/>
    </row>
    <row r="7" spans="1:17" s="7" customFormat="1" ht="18" customHeight="1" x14ac:dyDescent="0.25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6"/>
      <c r="L7" s="6"/>
      <c r="M7" s="6"/>
      <c r="N7" s="6"/>
      <c r="O7" s="6"/>
      <c r="P7" s="6"/>
      <c r="Q7" s="6"/>
    </row>
    <row r="8" spans="1:17" ht="6" customHeight="1" thickBot="1" x14ac:dyDescent="0.3">
      <c r="A8" s="79"/>
      <c r="B8" s="79"/>
      <c r="C8" s="79"/>
      <c r="D8" s="79"/>
      <c r="E8" s="79"/>
      <c r="F8" s="79"/>
      <c r="G8" s="79"/>
      <c r="H8" s="79"/>
      <c r="I8" s="79"/>
      <c r="J8" s="79"/>
      <c r="K8" s="5"/>
      <c r="L8" s="5"/>
      <c r="M8" s="5"/>
      <c r="N8" s="5"/>
      <c r="O8" s="5"/>
      <c r="P8" s="5"/>
      <c r="Q8" s="5"/>
    </row>
    <row r="9" spans="1:17" ht="18" customHeight="1" thickTop="1" x14ac:dyDescent="0.25">
      <c r="A9" s="80" t="s">
        <v>9</v>
      </c>
      <c r="B9" s="80"/>
      <c r="C9" s="80"/>
      <c r="D9" s="80"/>
      <c r="E9" s="80"/>
      <c r="F9" s="80"/>
      <c r="G9" s="80"/>
      <c r="H9" s="80"/>
      <c r="I9" s="80"/>
      <c r="J9" s="80"/>
      <c r="K9" s="5"/>
      <c r="L9" s="5"/>
      <c r="M9" s="5"/>
      <c r="N9" s="5"/>
      <c r="O9" s="5"/>
      <c r="P9" s="5"/>
      <c r="Q9" s="5"/>
    </row>
    <row r="10" spans="1:17" ht="18" customHeight="1" x14ac:dyDescent="0.25">
      <c r="A10" s="81" t="s">
        <v>42</v>
      </c>
      <c r="B10" s="81"/>
      <c r="C10" s="81"/>
      <c r="D10" s="81"/>
      <c r="E10" s="81"/>
      <c r="F10" s="81"/>
      <c r="G10" s="81"/>
      <c r="H10" s="81"/>
      <c r="I10" s="81"/>
      <c r="J10" s="81"/>
      <c r="K10" s="5"/>
      <c r="L10" s="5"/>
      <c r="M10" s="5"/>
      <c r="N10" s="5"/>
      <c r="O10" s="5"/>
      <c r="P10" s="5"/>
      <c r="Q10" s="5"/>
    </row>
    <row r="11" spans="1:17" ht="19.2" customHeight="1" x14ac:dyDescent="0.25">
      <c r="A11" s="81" t="s">
        <v>163</v>
      </c>
      <c r="B11" s="81"/>
      <c r="C11" s="81"/>
      <c r="D11" s="81"/>
      <c r="E11" s="81"/>
      <c r="F11" s="81"/>
      <c r="G11" s="81"/>
      <c r="H11" s="81"/>
      <c r="I11" s="81"/>
      <c r="J11" s="81"/>
      <c r="K11" s="5"/>
      <c r="L11" s="5"/>
      <c r="M11" s="5"/>
      <c r="N11" s="5"/>
      <c r="O11" s="5"/>
      <c r="P11" s="5"/>
      <c r="Q11" s="5"/>
    </row>
    <row r="12" spans="1:17" ht="6.6" customHeight="1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5"/>
      <c r="L12" s="5"/>
      <c r="M12" s="5"/>
      <c r="N12" s="5"/>
      <c r="O12" s="5"/>
      <c r="P12" s="5"/>
      <c r="Q12" s="5"/>
    </row>
    <row r="13" spans="1:17" ht="15.6" customHeight="1" x14ac:dyDescent="0.25">
      <c r="A13" s="85" t="s">
        <v>50</v>
      </c>
      <c r="B13" s="85"/>
      <c r="C13" s="85"/>
      <c r="D13" s="85"/>
      <c r="E13" s="9"/>
      <c r="F13" s="9"/>
      <c r="G13" s="10"/>
      <c r="H13" s="11" t="s">
        <v>53</v>
      </c>
      <c r="I13" s="9"/>
      <c r="J13" s="12" t="s">
        <v>45</v>
      </c>
      <c r="K13" s="5"/>
      <c r="L13" s="5"/>
      <c r="M13" s="5"/>
      <c r="N13" s="5"/>
      <c r="O13" s="5"/>
      <c r="P13" s="5"/>
      <c r="Q13" s="5"/>
    </row>
    <row r="14" spans="1:17" ht="15.6" customHeight="1" x14ac:dyDescent="0.25">
      <c r="A14" s="86" t="s">
        <v>51</v>
      </c>
      <c r="B14" s="86"/>
      <c r="C14" s="86"/>
      <c r="D14" s="86"/>
      <c r="E14" s="13"/>
      <c r="F14" s="13"/>
      <c r="G14" s="10"/>
      <c r="H14" s="76" t="s">
        <v>54</v>
      </c>
      <c r="I14" s="13"/>
      <c r="J14" s="14" t="s">
        <v>52</v>
      </c>
      <c r="K14" s="5"/>
      <c r="L14" s="5"/>
      <c r="M14" s="5"/>
      <c r="N14" s="5"/>
      <c r="O14" s="5"/>
      <c r="P14" s="5"/>
      <c r="Q14" s="5"/>
    </row>
    <row r="15" spans="1:17" ht="14.4" customHeight="1" x14ac:dyDescent="0.25">
      <c r="A15" s="88" t="s">
        <v>3</v>
      </c>
      <c r="B15" s="88"/>
      <c r="C15" s="88"/>
      <c r="D15" s="88"/>
      <c r="E15" s="88"/>
      <c r="F15" s="88"/>
      <c r="G15" s="88"/>
      <c r="H15" s="88"/>
      <c r="I15" s="89" t="s">
        <v>0</v>
      </c>
      <c r="J15" s="90"/>
      <c r="K15" s="5"/>
      <c r="L15" s="5"/>
      <c r="M15" s="5"/>
      <c r="N15" s="5"/>
      <c r="O15" s="5"/>
      <c r="P15" s="5"/>
      <c r="Q15" s="5"/>
    </row>
    <row r="16" spans="1:17" ht="14.4" customHeight="1" x14ac:dyDescent="0.25">
      <c r="A16" s="15" t="s">
        <v>16</v>
      </c>
      <c r="B16" s="16"/>
      <c r="C16" s="16"/>
      <c r="D16" s="17"/>
      <c r="E16" s="18"/>
      <c r="F16" s="17"/>
      <c r="G16" s="19"/>
      <c r="H16" s="20"/>
      <c r="I16" s="87" t="s">
        <v>60</v>
      </c>
      <c r="J16" s="87"/>
      <c r="K16" s="2"/>
      <c r="L16" s="2"/>
      <c r="M16" s="2"/>
      <c r="N16" s="2"/>
      <c r="O16" s="2"/>
      <c r="P16" s="2"/>
      <c r="Q16" s="2"/>
    </row>
    <row r="17" spans="1:17" ht="14.4" customHeight="1" x14ac:dyDescent="0.25">
      <c r="A17" s="15" t="s">
        <v>14</v>
      </c>
      <c r="B17" s="16"/>
      <c r="C17" s="16"/>
      <c r="D17" s="19"/>
      <c r="E17" s="18"/>
      <c r="F17" s="17"/>
      <c r="G17" s="21"/>
      <c r="H17" s="22" t="s">
        <v>55</v>
      </c>
      <c r="I17" s="23" t="s">
        <v>17</v>
      </c>
      <c r="J17" s="24">
        <v>3</v>
      </c>
      <c r="K17" s="3"/>
      <c r="L17" s="3"/>
      <c r="M17" s="3"/>
      <c r="N17" s="3"/>
      <c r="O17" s="3"/>
      <c r="P17" s="3"/>
      <c r="Q17" s="3"/>
    </row>
    <row r="18" spans="1:17" s="7" customFormat="1" ht="14.4" customHeight="1" x14ac:dyDescent="0.25">
      <c r="A18" s="25" t="s">
        <v>13</v>
      </c>
      <c r="B18" s="16"/>
      <c r="C18" s="16"/>
      <c r="D18" s="19"/>
      <c r="E18" s="18"/>
      <c r="F18" s="17"/>
      <c r="G18" s="21"/>
      <c r="H18" s="22" t="s">
        <v>56</v>
      </c>
      <c r="I18" s="23" t="s">
        <v>6</v>
      </c>
      <c r="J18" s="24">
        <v>1</v>
      </c>
      <c r="K18" s="8"/>
      <c r="L18" s="8"/>
      <c r="M18" s="8"/>
      <c r="N18" s="8"/>
      <c r="O18" s="8"/>
      <c r="P18" s="8"/>
      <c r="Q18" s="8"/>
    </row>
    <row r="19" spans="1:17" ht="15" customHeight="1" thickBot="1" x14ac:dyDescent="0.3">
      <c r="A19" s="27" t="s">
        <v>5</v>
      </c>
      <c r="B19" s="28"/>
      <c r="C19" s="28"/>
      <c r="D19" s="29"/>
      <c r="E19" s="29"/>
      <c r="F19" s="29"/>
      <c r="G19" s="29"/>
      <c r="H19" s="30" t="s">
        <v>57</v>
      </c>
      <c r="I19" s="31" t="s">
        <v>39</v>
      </c>
      <c r="J19" s="32" t="s">
        <v>61</v>
      </c>
      <c r="K19" s="4"/>
      <c r="L19" s="4"/>
      <c r="M19" s="4"/>
      <c r="N19" s="4"/>
      <c r="O19" s="4"/>
      <c r="P19" s="4"/>
      <c r="Q19" s="4"/>
    </row>
    <row r="20" spans="1:17" ht="6.6" customHeight="1" thickTop="1" thickBot="1" x14ac:dyDescent="0.3">
      <c r="A20" s="33"/>
      <c r="B20" s="34"/>
      <c r="C20" s="34"/>
      <c r="D20" s="35"/>
      <c r="E20" s="35"/>
      <c r="F20" s="35"/>
      <c r="G20" s="35"/>
      <c r="H20" s="35"/>
      <c r="I20" s="35"/>
      <c r="J20" s="35"/>
      <c r="K20" s="2"/>
      <c r="L20" s="2"/>
      <c r="M20" s="2"/>
      <c r="N20" s="2"/>
      <c r="O20" s="2"/>
      <c r="P20" s="2"/>
      <c r="Q20" s="2"/>
    </row>
    <row r="21" spans="1:17" ht="42.6" customHeight="1" thickTop="1" x14ac:dyDescent="0.25">
      <c r="A21" s="36" t="s">
        <v>1</v>
      </c>
      <c r="B21" s="37" t="s">
        <v>8</v>
      </c>
      <c r="C21" s="37" t="s">
        <v>18</v>
      </c>
      <c r="D21" s="37" t="s">
        <v>47</v>
      </c>
      <c r="E21" s="37" t="s">
        <v>19</v>
      </c>
      <c r="F21" s="37" t="s">
        <v>2</v>
      </c>
      <c r="G21" s="37" t="s">
        <v>20</v>
      </c>
      <c r="H21" s="37" t="s">
        <v>21</v>
      </c>
      <c r="I21" s="38" t="s">
        <v>22</v>
      </c>
      <c r="J21" s="39" t="s">
        <v>12</v>
      </c>
      <c r="K21" s="2"/>
      <c r="L21" s="2"/>
      <c r="M21" s="2"/>
      <c r="N21" s="2"/>
      <c r="O21" s="2"/>
      <c r="P21" s="2"/>
      <c r="Q21" s="2"/>
    </row>
    <row r="22" spans="1:17" ht="27" customHeight="1" x14ac:dyDescent="0.25">
      <c r="A22" s="40">
        <v>1</v>
      </c>
      <c r="B22" s="41" t="s">
        <v>164</v>
      </c>
      <c r="C22" s="42">
        <v>10091302444</v>
      </c>
      <c r="D22" s="43" t="s">
        <v>165</v>
      </c>
      <c r="E22" s="77">
        <v>40974</v>
      </c>
      <c r="F22" s="45"/>
      <c r="G22" s="44" t="s">
        <v>64</v>
      </c>
      <c r="H22" s="44" t="s">
        <v>68</v>
      </c>
      <c r="I22" s="46"/>
      <c r="J22" s="47"/>
      <c r="K22" s="2"/>
      <c r="L22" s="2"/>
      <c r="M22" s="2"/>
      <c r="N22" s="2"/>
      <c r="O22" s="2"/>
      <c r="P22" s="2"/>
      <c r="Q22" s="2"/>
    </row>
    <row r="23" spans="1:17" ht="27" customHeight="1" x14ac:dyDescent="0.25">
      <c r="A23" s="40">
        <v>2</v>
      </c>
      <c r="B23" s="41" t="s">
        <v>166</v>
      </c>
      <c r="C23" s="42">
        <v>10082333883</v>
      </c>
      <c r="D23" s="43" t="s">
        <v>167</v>
      </c>
      <c r="E23" s="77">
        <v>41086</v>
      </c>
      <c r="F23" s="45"/>
      <c r="G23" s="44" t="s">
        <v>64</v>
      </c>
      <c r="H23" s="44" t="s">
        <v>68</v>
      </c>
      <c r="I23" s="46"/>
      <c r="J23" s="47"/>
      <c r="K23" s="2"/>
      <c r="L23" s="2"/>
      <c r="M23" s="2"/>
      <c r="N23" s="2"/>
      <c r="O23" s="2"/>
      <c r="P23" s="2"/>
      <c r="Q23" s="2"/>
    </row>
    <row r="24" spans="1:17" ht="27" customHeight="1" x14ac:dyDescent="0.25">
      <c r="A24" s="40">
        <v>3</v>
      </c>
      <c r="B24" s="41" t="s">
        <v>168</v>
      </c>
      <c r="C24" s="42">
        <v>10144794106</v>
      </c>
      <c r="D24" s="43" t="s">
        <v>169</v>
      </c>
      <c r="E24" s="77">
        <v>40991</v>
      </c>
      <c r="F24" s="45"/>
      <c r="G24" s="44" t="s">
        <v>64</v>
      </c>
      <c r="H24" s="44" t="s">
        <v>68</v>
      </c>
      <c r="I24" s="46"/>
      <c r="J24" s="47"/>
      <c r="K24" s="2"/>
      <c r="L24" s="2"/>
      <c r="M24" s="2"/>
      <c r="N24" s="2"/>
      <c r="O24" s="2"/>
      <c r="P24" s="2"/>
      <c r="Q24" s="2"/>
    </row>
    <row r="25" spans="1:17" ht="27" customHeight="1" x14ac:dyDescent="0.25">
      <c r="A25" s="40">
        <v>4</v>
      </c>
      <c r="B25" s="41" t="s">
        <v>170</v>
      </c>
      <c r="C25" s="42">
        <v>10145516754</v>
      </c>
      <c r="D25" s="43" t="s">
        <v>171</v>
      </c>
      <c r="E25" s="77">
        <v>41455</v>
      </c>
      <c r="F25" s="45"/>
      <c r="G25" s="44" t="s">
        <v>64</v>
      </c>
      <c r="H25" s="44" t="s">
        <v>68</v>
      </c>
      <c r="I25" s="46"/>
      <c r="J25" s="47"/>
      <c r="K25" s="2"/>
      <c r="L25" s="2"/>
      <c r="M25" s="2"/>
      <c r="N25" s="2"/>
      <c r="O25" s="2"/>
      <c r="P25" s="2"/>
      <c r="Q25" s="2"/>
    </row>
    <row r="26" spans="1:17" ht="27" customHeight="1" x14ac:dyDescent="0.25">
      <c r="A26" s="40">
        <v>5</v>
      </c>
      <c r="B26" s="41" t="s">
        <v>172</v>
      </c>
      <c r="C26" s="42">
        <v>10153878457</v>
      </c>
      <c r="D26" s="43" t="s">
        <v>173</v>
      </c>
      <c r="E26" s="77">
        <v>41161</v>
      </c>
      <c r="F26" s="45"/>
      <c r="G26" s="44" t="s">
        <v>64</v>
      </c>
      <c r="H26" s="44" t="s">
        <v>68</v>
      </c>
      <c r="I26" s="46"/>
      <c r="J26" s="47"/>
      <c r="K26" s="2"/>
      <c r="L26" s="2"/>
      <c r="M26" s="2"/>
      <c r="N26" s="2"/>
      <c r="O26" s="2"/>
      <c r="P26" s="2"/>
      <c r="Q26" s="2"/>
    </row>
    <row r="27" spans="1:17" ht="27" customHeight="1" x14ac:dyDescent="0.25">
      <c r="A27" s="40">
        <v>6</v>
      </c>
      <c r="B27" s="41" t="s">
        <v>174</v>
      </c>
      <c r="C27" s="42">
        <v>10153189353</v>
      </c>
      <c r="D27" s="43" t="s">
        <v>175</v>
      </c>
      <c r="E27" s="77">
        <v>40936</v>
      </c>
      <c r="F27" s="45"/>
      <c r="G27" s="44" t="s">
        <v>64</v>
      </c>
      <c r="H27" s="44" t="s">
        <v>68</v>
      </c>
      <c r="I27" s="46"/>
      <c r="J27" s="47"/>
      <c r="K27" s="2"/>
      <c r="L27" s="2"/>
      <c r="M27" s="2"/>
      <c r="N27" s="2"/>
      <c r="O27" s="2"/>
      <c r="P27" s="2"/>
      <c r="Q27" s="2"/>
    </row>
    <row r="28" spans="1:17" ht="27" customHeight="1" x14ac:dyDescent="0.25">
      <c r="A28" s="40">
        <v>7</v>
      </c>
      <c r="B28" s="41" t="s">
        <v>176</v>
      </c>
      <c r="C28" s="42">
        <v>10116261150</v>
      </c>
      <c r="D28" s="43" t="s">
        <v>177</v>
      </c>
      <c r="E28" s="77">
        <v>41348</v>
      </c>
      <c r="F28" s="45"/>
      <c r="G28" s="44" t="s">
        <v>64</v>
      </c>
      <c r="H28" s="44" t="s">
        <v>65</v>
      </c>
      <c r="I28" s="46"/>
      <c r="J28" s="47"/>
      <c r="K28" s="2"/>
      <c r="L28" s="2"/>
      <c r="M28" s="2"/>
      <c r="N28" s="2"/>
      <c r="O28" s="2"/>
      <c r="P28" s="2"/>
      <c r="Q28" s="2"/>
    </row>
    <row r="29" spans="1:17" ht="27" customHeight="1" x14ac:dyDescent="0.25">
      <c r="A29" s="40">
        <v>8</v>
      </c>
      <c r="B29" s="41" t="s">
        <v>178</v>
      </c>
      <c r="C29" s="42">
        <v>10115956410</v>
      </c>
      <c r="D29" s="43" t="s">
        <v>179</v>
      </c>
      <c r="E29" s="77">
        <v>41612</v>
      </c>
      <c r="F29" s="45"/>
      <c r="G29" s="44" t="s">
        <v>64</v>
      </c>
      <c r="H29" s="44" t="s">
        <v>68</v>
      </c>
      <c r="I29" s="46"/>
      <c r="J29" s="47"/>
      <c r="K29" s="2"/>
      <c r="L29" s="2"/>
      <c r="M29" s="2"/>
      <c r="N29" s="2"/>
      <c r="O29" s="2"/>
      <c r="P29" s="2"/>
      <c r="Q29" s="2"/>
    </row>
    <row r="30" spans="1:17" ht="27" customHeight="1" x14ac:dyDescent="0.25">
      <c r="A30" s="40">
        <v>9</v>
      </c>
      <c r="B30" s="41" t="s">
        <v>180</v>
      </c>
      <c r="C30" s="42">
        <v>10136752200</v>
      </c>
      <c r="D30" s="43" t="s">
        <v>181</v>
      </c>
      <c r="E30" s="77">
        <v>41320</v>
      </c>
      <c r="F30" s="45"/>
      <c r="G30" s="44" t="s">
        <v>64</v>
      </c>
      <c r="H30" s="44" t="s">
        <v>68</v>
      </c>
      <c r="I30" s="46"/>
      <c r="J30" s="47"/>
      <c r="K30" s="2"/>
      <c r="L30" s="2"/>
      <c r="M30" s="2"/>
      <c r="N30" s="2"/>
      <c r="O30" s="2"/>
      <c r="P30" s="2"/>
      <c r="Q30" s="2"/>
    </row>
    <row r="31" spans="1:17" ht="27" customHeight="1" x14ac:dyDescent="0.25">
      <c r="A31" s="40">
        <v>10</v>
      </c>
      <c r="B31" s="41" t="s">
        <v>182</v>
      </c>
      <c r="C31" s="42">
        <v>10153189252</v>
      </c>
      <c r="D31" s="43" t="s">
        <v>183</v>
      </c>
      <c r="E31" s="77">
        <v>41593</v>
      </c>
      <c r="F31" s="45"/>
      <c r="G31" s="44" t="s">
        <v>64</v>
      </c>
      <c r="H31" s="44" t="s">
        <v>68</v>
      </c>
      <c r="I31" s="46"/>
      <c r="J31" s="47"/>
      <c r="K31" s="2"/>
      <c r="L31" s="2"/>
      <c r="M31" s="2"/>
      <c r="N31" s="2"/>
      <c r="O31" s="2"/>
      <c r="P31" s="2"/>
      <c r="Q31" s="2"/>
    </row>
    <row r="32" spans="1:17" ht="27" customHeight="1" x14ac:dyDescent="0.25">
      <c r="A32" s="40">
        <v>11</v>
      </c>
      <c r="B32" s="41" t="s">
        <v>184</v>
      </c>
      <c r="C32" s="42">
        <v>10152835305</v>
      </c>
      <c r="D32" s="43" t="s">
        <v>185</v>
      </c>
      <c r="E32" s="77">
        <v>41588</v>
      </c>
      <c r="F32" s="45"/>
      <c r="G32" s="44" t="s">
        <v>64</v>
      </c>
      <c r="H32" s="44" t="s">
        <v>68</v>
      </c>
      <c r="I32" s="46"/>
      <c r="J32" s="47"/>
      <c r="K32" s="2"/>
      <c r="L32" s="2"/>
      <c r="M32" s="2"/>
      <c r="N32" s="2"/>
      <c r="O32" s="2"/>
      <c r="P32" s="2"/>
      <c r="Q32" s="2"/>
    </row>
    <row r="33" spans="1:17" ht="27" customHeight="1" x14ac:dyDescent="0.25">
      <c r="A33" s="40">
        <v>12</v>
      </c>
      <c r="B33" s="41" t="s">
        <v>186</v>
      </c>
      <c r="C33" s="42">
        <v>1457649</v>
      </c>
      <c r="D33" s="43" t="s">
        <v>187</v>
      </c>
      <c r="E33" s="77">
        <v>41329</v>
      </c>
      <c r="F33" s="45"/>
      <c r="G33" s="44" t="s">
        <v>64</v>
      </c>
      <c r="H33" s="44" t="s">
        <v>68</v>
      </c>
      <c r="I33" s="46"/>
      <c r="J33" s="47"/>
      <c r="K33" s="2"/>
      <c r="L33" s="2"/>
      <c r="M33" s="2"/>
      <c r="N33" s="2"/>
      <c r="O33" s="2"/>
      <c r="P33" s="2"/>
      <c r="Q33" s="2"/>
    </row>
    <row r="34" spans="1:17" ht="27" customHeight="1" x14ac:dyDescent="0.25">
      <c r="A34" s="40">
        <v>13</v>
      </c>
      <c r="B34" s="41" t="s">
        <v>188</v>
      </c>
      <c r="C34" s="42">
        <v>10153559670</v>
      </c>
      <c r="D34" s="43" t="s">
        <v>189</v>
      </c>
      <c r="E34" s="77">
        <v>41639</v>
      </c>
      <c r="F34" s="45"/>
      <c r="G34" s="44" t="s">
        <v>64</v>
      </c>
      <c r="H34" s="44" t="s">
        <v>68</v>
      </c>
      <c r="I34" s="46"/>
      <c r="J34" s="47"/>
      <c r="K34" s="2"/>
      <c r="L34" s="2"/>
      <c r="M34" s="2"/>
      <c r="N34" s="2"/>
      <c r="O34" s="2"/>
      <c r="P34" s="2"/>
      <c r="Q34" s="2"/>
    </row>
    <row r="35" spans="1:17" ht="27" customHeight="1" x14ac:dyDescent="0.25">
      <c r="A35" s="40">
        <v>14</v>
      </c>
      <c r="B35" s="41" t="s">
        <v>190</v>
      </c>
      <c r="C35" s="42">
        <v>10115447966</v>
      </c>
      <c r="D35" s="43" t="s">
        <v>191</v>
      </c>
      <c r="E35" s="77">
        <v>41600</v>
      </c>
      <c r="F35" s="45"/>
      <c r="G35" s="44" t="s">
        <v>64</v>
      </c>
      <c r="H35" s="44" t="s">
        <v>68</v>
      </c>
      <c r="I35" s="46"/>
      <c r="J35" s="47"/>
      <c r="K35" s="2"/>
      <c r="L35" s="2"/>
      <c r="M35" s="2"/>
      <c r="N35" s="2"/>
      <c r="O35" s="2"/>
      <c r="P35" s="2"/>
      <c r="Q35" s="2"/>
    </row>
    <row r="36" spans="1:17" ht="27" customHeight="1" x14ac:dyDescent="0.25">
      <c r="A36" s="40">
        <v>15</v>
      </c>
      <c r="B36" s="41" t="s">
        <v>192</v>
      </c>
      <c r="C36" s="42">
        <v>10139499522</v>
      </c>
      <c r="D36" s="43" t="s">
        <v>193</v>
      </c>
      <c r="E36" s="77">
        <v>41498</v>
      </c>
      <c r="F36" s="45"/>
      <c r="G36" s="44" t="s">
        <v>64</v>
      </c>
      <c r="H36" s="44" t="s">
        <v>68</v>
      </c>
      <c r="I36" s="46"/>
      <c r="J36" s="47"/>
      <c r="K36" s="2"/>
      <c r="L36" s="2"/>
      <c r="M36" s="2"/>
      <c r="N36" s="2"/>
      <c r="O36" s="2"/>
      <c r="P36" s="2"/>
      <c r="Q36" s="2"/>
    </row>
    <row r="37" spans="1:17" ht="27" customHeight="1" x14ac:dyDescent="0.25">
      <c r="A37" s="40">
        <v>16</v>
      </c>
      <c r="B37" s="41" t="s">
        <v>194</v>
      </c>
      <c r="C37" s="42">
        <v>1714813</v>
      </c>
      <c r="D37" s="43" t="s">
        <v>195</v>
      </c>
      <c r="E37" s="77">
        <v>41457</v>
      </c>
      <c r="F37" s="45"/>
      <c r="G37" s="44" t="s">
        <v>64</v>
      </c>
      <c r="H37" s="44" t="s">
        <v>68</v>
      </c>
      <c r="I37" s="46"/>
      <c r="J37" s="47"/>
      <c r="K37" s="2"/>
      <c r="L37" s="2"/>
      <c r="M37" s="2"/>
      <c r="N37" s="2"/>
      <c r="O37" s="2"/>
      <c r="P37" s="2"/>
      <c r="Q37" s="2"/>
    </row>
    <row r="38" spans="1:17" ht="27" customHeight="1" x14ac:dyDescent="0.25">
      <c r="A38" s="40">
        <v>17</v>
      </c>
      <c r="B38" s="41" t="s">
        <v>196</v>
      </c>
      <c r="C38" s="42">
        <v>10148782826</v>
      </c>
      <c r="D38" s="43" t="s">
        <v>197</v>
      </c>
      <c r="E38" s="77">
        <v>41263</v>
      </c>
      <c r="F38" s="45"/>
      <c r="G38" s="44" t="s">
        <v>64</v>
      </c>
      <c r="H38" s="44" t="s">
        <v>68</v>
      </c>
      <c r="I38" s="46"/>
      <c r="J38" s="47"/>
      <c r="K38" s="2"/>
      <c r="L38" s="2"/>
      <c r="M38" s="2"/>
      <c r="N38" s="2"/>
      <c r="O38" s="2"/>
      <c r="P38" s="2"/>
      <c r="Q38" s="2"/>
    </row>
    <row r="39" spans="1:17" ht="27" customHeight="1" x14ac:dyDescent="0.25">
      <c r="A39" s="40">
        <v>18</v>
      </c>
      <c r="B39" s="41" t="s">
        <v>198</v>
      </c>
      <c r="C39" s="42">
        <v>1605849</v>
      </c>
      <c r="D39" s="43" t="s">
        <v>199</v>
      </c>
      <c r="E39" s="77">
        <v>41440</v>
      </c>
      <c r="F39" s="45"/>
      <c r="G39" s="44" t="s">
        <v>64</v>
      </c>
      <c r="H39" s="44" t="s">
        <v>68</v>
      </c>
      <c r="I39" s="46"/>
      <c r="J39" s="47"/>
      <c r="K39" s="2"/>
      <c r="L39" s="2"/>
      <c r="M39" s="2"/>
      <c r="N39" s="2"/>
      <c r="O39" s="2"/>
      <c r="P39" s="2"/>
      <c r="Q39" s="2"/>
    </row>
    <row r="40" spans="1:17" ht="27" customHeight="1" x14ac:dyDescent="0.25">
      <c r="A40" s="40">
        <v>19</v>
      </c>
      <c r="B40" s="41" t="s">
        <v>200</v>
      </c>
      <c r="C40" s="42">
        <v>10170611260</v>
      </c>
      <c r="D40" s="43" t="s">
        <v>201</v>
      </c>
      <c r="E40" s="77">
        <v>41506</v>
      </c>
      <c r="F40" s="45"/>
      <c r="G40" s="44" t="s">
        <v>64</v>
      </c>
      <c r="H40" s="44" t="s">
        <v>68</v>
      </c>
      <c r="I40" s="46"/>
      <c r="J40" s="47"/>
      <c r="K40" s="2"/>
      <c r="L40" s="2"/>
      <c r="M40" s="2"/>
      <c r="N40" s="2"/>
      <c r="O40" s="2"/>
      <c r="P40" s="2"/>
      <c r="Q40" s="2"/>
    </row>
    <row r="41" spans="1:17" ht="27" customHeight="1" x14ac:dyDescent="0.25">
      <c r="A41" s="40">
        <v>20</v>
      </c>
      <c r="B41" s="41" t="s">
        <v>202</v>
      </c>
      <c r="C41" s="42">
        <v>1015963268</v>
      </c>
      <c r="D41" s="43" t="s">
        <v>203</v>
      </c>
      <c r="E41" s="77">
        <v>41612</v>
      </c>
      <c r="F41" s="45"/>
      <c r="G41" s="44" t="s">
        <v>64</v>
      </c>
      <c r="H41" s="44" t="s">
        <v>65</v>
      </c>
      <c r="I41" s="46"/>
      <c r="J41" s="47"/>
      <c r="K41" s="2"/>
      <c r="L41" s="2"/>
      <c r="M41" s="2"/>
      <c r="N41" s="2"/>
      <c r="O41" s="2"/>
      <c r="P41" s="2"/>
      <c r="Q41" s="2"/>
    </row>
    <row r="42" spans="1:17" ht="27" customHeight="1" x14ac:dyDescent="0.25">
      <c r="A42" s="40">
        <v>21</v>
      </c>
      <c r="B42" s="41" t="s">
        <v>204</v>
      </c>
      <c r="C42" s="42">
        <v>10163875420</v>
      </c>
      <c r="D42" s="43" t="s">
        <v>205</v>
      </c>
      <c r="E42" s="77">
        <v>41608</v>
      </c>
      <c r="F42" s="45"/>
      <c r="G42" s="44" t="s">
        <v>64</v>
      </c>
      <c r="H42" s="44" t="s">
        <v>68</v>
      </c>
      <c r="I42" s="46"/>
      <c r="J42" s="47"/>
      <c r="K42" s="2"/>
      <c r="L42" s="2"/>
      <c r="M42" s="2"/>
      <c r="N42" s="2"/>
      <c r="O42" s="2"/>
      <c r="P42" s="2"/>
      <c r="Q42" s="2"/>
    </row>
    <row r="43" spans="1:17" ht="27" customHeight="1" x14ac:dyDescent="0.25">
      <c r="A43" s="40">
        <v>22</v>
      </c>
      <c r="B43" s="41" t="s">
        <v>206</v>
      </c>
      <c r="C43" s="42">
        <v>10153161162</v>
      </c>
      <c r="D43" s="43" t="s">
        <v>207</v>
      </c>
      <c r="E43" s="77">
        <v>41435</v>
      </c>
      <c r="F43" s="45"/>
      <c r="G43" s="44" t="s">
        <v>64</v>
      </c>
      <c r="H43" s="44" t="s">
        <v>68</v>
      </c>
      <c r="I43" s="46"/>
      <c r="J43" s="47"/>
      <c r="K43" s="2"/>
      <c r="L43" s="2"/>
      <c r="M43" s="2"/>
      <c r="N43" s="2"/>
      <c r="O43" s="2"/>
      <c r="P43" s="2"/>
      <c r="Q43" s="2"/>
    </row>
    <row r="44" spans="1:17" ht="27" customHeight="1" x14ac:dyDescent="0.25">
      <c r="A44" s="40">
        <v>23</v>
      </c>
      <c r="B44" s="41" t="s">
        <v>208</v>
      </c>
      <c r="C44" s="42">
        <v>1571423</v>
      </c>
      <c r="D44" s="43" t="s">
        <v>209</v>
      </c>
      <c r="E44" s="77">
        <v>41375</v>
      </c>
      <c r="F44" s="45"/>
      <c r="G44" s="44" t="s">
        <v>64</v>
      </c>
      <c r="H44" s="44" t="s">
        <v>68</v>
      </c>
      <c r="I44" s="46"/>
      <c r="J44" s="47"/>
      <c r="K44" s="2"/>
      <c r="L44" s="2"/>
      <c r="M44" s="2"/>
      <c r="N44" s="2"/>
      <c r="O44" s="2"/>
      <c r="P44" s="2"/>
      <c r="Q44" s="2"/>
    </row>
    <row r="45" spans="1:17" ht="27" customHeight="1" x14ac:dyDescent="0.25">
      <c r="A45" s="40">
        <v>24</v>
      </c>
      <c r="B45" s="41" t="s">
        <v>210</v>
      </c>
      <c r="C45" s="42">
        <v>10144818960</v>
      </c>
      <c r="D45" s="43" t="s">
        <v>211</v>
      </c>
      <c r="E45" s="77">
        <v>41626</v>
      </c>
      <c r="F45" s="45"/>
      <c r="G45" s="44" t="s">
        <v>64</v>
      </c>
      <c r="H45" s="44" t="s">
        <v>68</v>
      </c>
      <c r="I45" s="46"/>
      <c r="J45" s="47"/>
      <c r="K45" s="2"/>
      <c r="L45" s="2"/>
      <c r="M45" s="2"/>
      <c r="N45" s="2"/>
      <c r="O45" s="2"/>
      <c r="P45" s="2"/>
      <c r="Q45" s="2"/>
    </row>
    <row r="46" spans="1:17" ht="27" customHeight="1" x14ac:dyDescent="0.25">
      <c r="A46" s="40">
        <v>25</v>
      </c>
      <c r="B46" s="41" t="s">
        <v>212</v>
      </c>
      <c r="C46" s="42">
        <v>10149660977</v>
      </c>
      <c r="D46" s="43" t="s">
        <v>213</v>
      </c>
      <c r="E46" s="77">
        <v>41620</v>
      </c>
      <c r="F46" s="45"/>
      <c r="G46" s="44" t="s">
        <v>64</v>
      </c>
      <c r="H46" s="44" t="s">
        <v>68</v>
      </c>
      <c r="I46" s="46"/>
      <c r="J46" s="47"/>
      <c r="K46" s="2"/>
      <c r="L46" s="2"/>
      <c r="M46" s="2"/>
      <c r="N46" s="2"/>
      <c r="O46" s="2"/>
      <c r="P46" s="2"/>
      <c r="Q46" s="2"/>
    </row>
    <row r="47" spans="1:17" ht="27" customHeight="1" x14ac:dyDescent="0.25">
      <c r="A47" s="40">
        <v>26</v>
      </c>
      <c r="B47" s="41" t="s">
        <v>214</v>
      </c>
      <c r="C47" s="42">
        <v>10152776701</v>
      </c>
      <c r="D47" s="43" t="s">
        <v>215</v>
      </c>
      <c r="E47" s="77">
        <v>41360</v>
      </c>
      <c r="F47" s="45"/>
      <c r="G47" s="44" t="s">
        <v>64</v>
      </c>
      <c r="H47" s="44" t="s">
        <v>68</v>
      </c>
      <c r="I47" s="46"/>
      <c r="J47" s="47"/>
      <c r="K47" s="2"/>
      <c r="L47" s="2"/>
      <c r="M47" s="2"/>
      <c r="N47" s="2"/>
      <c r="O47" s="2"/>
      <c r="P47" s="2"/>
      <c r="Q47" s="2"/>
    </row>
    <row r="48" spans="1:17" ht="27" customHeight="1" thickBot="1" x14ac:dyDescent="0.3">
      <c r="A48" s="40">
        <v>27</v>
      </c>
      <c r="B48" s="41" t="s">
        <v>216</v>
      </c>
      <c r="C48" s="42">
        <v>10174459332</v>
      </c>
      <c r="D48" s="43" t="s">
        <v>217</v>
      </c>
      <c r="E48" s="77">
        <v>41062</v>
      </c>
      <c r="F48" s="45"/>
      <c r="G48" s="44" t="s">
        <v>64</v>
      </c>
      <c r="H48" s="44" t="s">
        <v>68</v>
      </c>
      <c r="I48" s="46"/>
      <c r="J48" s="47"/>
      <c r="K48" s="2"/>
      <c r="L48" s="2"/>
      <c r="M48" s="2"/>
      <c r="N48" s="2"/>
      <c r="O48" s="2"/>
      <c r="P48" s="2"/>
      <c r="Q48" s="2"/>
    </row>
    <row r="49" spans="1:10" ht="6.6" customHeight="1" thickTop="1" thickBot="1" x14ac:dyDescent="0.35">
      <c r="A49" s="48"/>
      <c r="B49" s="49"/>
      <c r="C49" s="49"/>
      <c r="D49" s="50"/>
      <c r="E49" s="51"/>
      <c r="F49" s="52"/>
      <c r="G49" s="51"/>
      <c r="H49" s="51"/>
      <c r="I49" s="53"/>
      <c r="J49" s="54"/>
    </row>
    <row r="50" spans="1:10" ht="14.4" customHeight="1" thickTop="1" x14ac:dyDescent="0.25">
      <c r="A50" s="91" t="s">
        <v>10</v>
      </c>
      <c r="B50" s="91"/>
      <c r="C50" s="91"/>
      <c r="D50" s="91"/>
      <c r="E50" s="55"/>
      <c r="F50" s="55"/>
      <c r="G50" s="92" t="s">
        <v>11</v>
      </c>
      <c r="H50" s="92"/>
      <c r="I50" s="92"/>
      <c r="J50" s="93"/>
    </row>
    <row r="51" spans="1:10" ht="14.4" customHeight="1" x14ac:dyDescent="0.25">
      <c r="A51" s="26" t="s">
        <v>58</v>
      </c>
      <c r="B51" s="56"/>
      <c r="C51" s="57"/>
      <c r="D51" s="58"/>
      <c r="E51" s="59"/>
      <c r="F51" s="59"/>
      <c r="G51" s="60" t="s">
        <v>25</v>
      </c>
      <c r="H51" s="61">
        <v>1</v>
      </c>
      <c r="I51" s="60" t="s">
        <v>26</v>
      </c>
      <c r="J51" s="62">
        <f>COUNTIF(F21:F49,"ЗМС")</f>
        <v>0</v>
      </c>
    </row>
    <row r="52" spans="1:10" ht="14.4" customHeight="1" x14ac:dyDescent="0.25">
      <c r="A52" s="26" t="s">
        <v>40</v>
      </c>
      <c r="B52" s="56"/>
      <c r="C52" s="63"/>
      <c r="D52" s="58"/>
      <c r="E52" s="64"/>
      <c r="F52" s="64"/>
      <c r="G52" s="60" t="s">
        <v>27</v>
      </c>
      <c r="H52" s="65">
        <f>H53+H57</f>
        <v>27</v>
      </c>
      <c r="I52" s="60" t="s">
        <v>28</v>
      </c>
      <c r="J52" s="62">
        <f>COUNTIF(F21:F49,"МСМК")</f>
        <v>0</v>
      </c>
    </row>
    <row r="53" spans="1:10" ht="14.4" customHeight="1" x14ac:dyDescent="0.25">
      <c r="A53" s="26" t="s">
        <v>59</v>
      </c>
      <c r="B53" s="56"/>
      <c r="C53" s="66"/>
      <c r="D53" s="58"/>
      <c r="E53" s="64"/>
      <c r="F53" s="64"/>
      <c r="G53" s="60" t="s">
        <v>29</v>
      </c>
      <c r="H53" s="65">
        <f>H54+H55+H56</f>
        <v>27</v>
      </c>
      <c r="I53" s="60" t="s">
        <v>23</v>
      </c>
      <c r="J53" s="62">
        <f>COUNTIF(F$21:F49,"МС")</f>
        <v>0</v>
      </c>
    </row>
    <row r="54" spans="1:10" ht="14.4" customHeight="1" x14ac:dyDescent="0.25">
      <c r="A54" s="26" t="s">
        <v>41</v>
      </c>
      <c r="B54" s="56"/>
      <c r="C54" s="66"/>
      <c r="D54" s="58"/>
      <c r="E54" s="64"/>
      <c r="F54" s="64"/>
      <c r="G54" s="60" t="s">
        <v>30</v>
      </c>
      <c r="H54" s="65">
        <f>COUNT(A21:A49)</f>
        <v>27</v>
      </c>
      <c r="I54" s="60" t="s">
        <v>24</v>
      </c>
      <c r="J54" s="62">
        <f>COUNTIF(F$20:F49,"КМС")</f>
        <v>0</v>
      </c>
    </row>
    <row r="55" spans="1:10" ht="14.4" customHeight="1" x14ac:dyDescent="0.25">
      <c r="A55" s="67"/>
      <c r="B55" s="56"/>
      <c r="C55" s="66"/>
      <c r="D55" s="58"/>
      <c r="E55" s="2"/>
      <c r="F55" s="2"/>
      <c r="G55" s="60" t="s">
        <v>31</v>
      </c>
      <c r="H55" s="65">
        <f>COUNTIF(A21:A49,"НФ")</f>
        <v>0</v>
      </c>
      <c r="I55" s="60" t="s">
        <v>32</v>
      </c>
      <c r="J55" s="62">
        <f>COUNTIF(F21:F49,"1 СР")</f>
        <v>0</v>
      </c>
    </row>
    <row r="56" spans="1:10" ht="13.8" customHeight="1" x14ac:dyDescent="0.25">
      <c r="A56" s="68"/>
      <c r="B56" s="69"/>
      <c r="C56" s="69"/>
      <c r="D56" s="58"/>
      <c r="E56" s="2"/>
      <c r="F56" s="2"/>
      <c r="G56" s="60" t="s">
        <v>33</v>
      </c>
      <c r="H56" s="65">
        <f>COUNTIF(A21:A49,"ДСКВ")</f>
        <v>0</v>
      </c>
      <c r="I56" s="60" t="s">
        <v>34</v>
      </c>
      <c r="J56" s="62">
        <f>COUNTIF(F21:F49,"2 СР")</f>
        <v>0</v>
      </c>
    </row>
    <row r="57" spans="1:10" ht="14.4" customHeight="1" x14ac:dyDescent="0.25">
      <c r="A57" s="70"/>
      <c r="B57" s="56"/>
      <c r="C57" s="71"/>
      <c r="D57" s="58"/>
      <c r="E57" s="64"/>
      <c r="F57" s="64"/>
      <c r="G57" s="60" t="s">
        <v>35</v>
      </c>
      <c r="H57" s="65">
        <f>COUNTIF(A21:A49,"НС")</f>
        <v>0</v>
      </c>
      <c r="I57" s="60" t="s">
        <v>36</v>
      </c>
      <c r="J57" s="62">
        <f>COUNTIF(F21:F49,"3 СР")</f>
        <v>0</v>
      </c>
    </row>
    <row r="58" spans="1:10" ht="4.8" customHeight="1" x14ac:dyDescent="0.25">
      <c r="A58" s="70"/>
      <c r="B58" s="56"/>
      <c r="C58" s="56"/>
      <c r="D58" s="56"/>
      <c r="E58" s="56"/>
      <c r="F58" s="56"/>
      <c r="G58" s="69"/>
      <c r="H58" s="69"/>
      <c r="I58" s="72"/>
      <c r="J58" s="73"/>
    </row>
    <row r="59" spans="1:10" ht="13.8" customHeight="1" x14ac:dyDescent="0.25">
      <c r="A59" s="94" t="s">
        <v>37</v>
      </c>
      <c r="B59" s="95"/>
      <c r="C59" s="95"/>
      <c r="D59" s="95" t="s">
        <v>4</v>
      </c>
      <c r="E59" s="95"/>
      <c r="F59" s="95"/>
      <c r="G59" s="95" t="s">
        <v>15</v>
      </c>
      <c r="H59" s="95"/>
      <c r="I59" s="95" t="s">
        <v>38</v>
      </c>
      <c r="J59" s="96"/>
    </row>
    <row r="60" spans="1:10" ht="13.8" customHeight="1" x14ac:dyDescent="0.25">
      <c r="A60" s="97"/>
      <c r="B60" s="97"/>
      <c r="C60" s="97"/>
      <c r="D60" s="97"/>
      <c r="E60" s="97"/>
      <c r="F60" s="98"/>
      <c r="G60" s="98"/>
      <c r="H60" s="98"/>
      <c r="I60" s="98"/>
      <c r="J60" s="98"/>
    </row>
    <row r="61" spans="1:10" ht="13.8" customHeight="1" x14ac:dyDescent="0.25">
      <c r="A61" s="74"/>
      <c r="B61" s="64"/>
      <c r="C61" s="64"/>
      <c r="D61" s="64"/>
      <c r="E61" s="64"/>
      <c r="F61" s="64"/>
      <c r="G61" s="64"/>
      <c r="H61" s="64"/>
      <c r="I61" s="64"/>
      <c r="J61" s="75"/>
    </row>
    <row r="62" spans="1:10" ht="13.8" customHeight="1" x14ac:dyDescent="0.25">
      <c r="A62" s="74"/>
      <c r="B62" s="64"/>
      <c r="C62" s="64"/>
      <c r="D62" s="64"/>
      <c r="E62" s="64"/>
      <c r="F62" s="64"/>
      <c r="G62" s="64"/>
      <c r="H62" s="64"/>
      <c r="I62" s="64"/>
      <c r="J62" s="75"/>
    </row>
    <row r="63" spans="1:10" ht="13.8" customHeight="1" x14ac:dyDescent="0.25">
      <c r="A63" s="74"/>
      <c r="B63" s="64"/>
      <c r="C63" s="64"/>
      <c r="D63" s="64"/>
      <c r="E63" s="64"/>
      <c r="F63" s="64"/>
      <c r="G63" s="64"/>
      <c r="H63" s="64"/>
      <c r="I63" s="64"/>
      <c r="J63" s="75"/>
    </row>
    <row r="64" spans="1:10" ht="13.8" customHeight="1" x14ac:dyDescent="0.25">
      <c r="A64" s="74"/>
      <c r="B64" s="64"/>
      <c r="C64" s="64"/>
      <c r="D64" s="64"/>
      <c r="E64" s="64"/>
      <c r="F64" s="64"/>
      <c r="G64" s="64"/>
      <c r="H64" s="64"/>
      <c r="I64" s="64"/>
      <c r="J64" s="75"/>
    </row>
    <row r="65" spans="1:10" ht="14.4" customHeight="1" thickBot="1" x14ac:dyDescent="0.3">
      <c r="A65" s="99"/>
      <c r="B65" s="100"/>
      <c r="C65" s="100"/>
      <c r="D65" s="100" t="s">
        <v>55</v>
      </c>
      <c r="E65" s="100"/>
      <c r="F65" s="100"/>
      <c r="G65" s="100" t="s">
        <v>56</v>
      </c>
      <c r="H65" s="100"/>
      <c r="I65" s="100" t="s">
        <v>57</v>
      </c>
      <c r="J65" s="101"/>
    </row>
    <row r="66" spans="1:10" ht="14.4" customHeight="1" thickTop="1" x14ac:dyDescent="0.25"/>
    <row r="67" spans="1:10" ht="14.4" customHeight="1" x14ac:dyDescent="0.25"/>
    <row r="68" spans="1:10" ht="14.4" customHeight="1" x14ac:dyDescent="0.25"/>
    <row r="69" spans="1:10" ht="14.4" customHeight="1" x14ac:dyDescent="0.25"/>
    <row r="70" spans="1:10" ht="14.4" customHeight="1" x14ac:dyDescent="0.25"/>
    <row r="71" spans="1:10" ht="14.4" customHeight="1" x14ac:dyDescent="0.25"/>
    <row r="72" spans="1:10" ht="14.4" customHeight="1" x14ac:dyDescent="0.25"/>
    <row r="73" spans="1:10" ht="14.4" customHeight="1" x14ac:dyDescent="0.25"/>
    <row r="74" spans="1:10" ht="14.4" customHeight="1" x14ac:dyDescent="0.25"/>
    <row r="75" spans="1:10" ht="14.4" customHeight="1" x14ac:dyDescent="0.25"/>
    <row r="76" spans="1:10" ht="14.4" customHeight="1" x14ac:dyDescent="0.25"/>
    <row r="77" spans="1:10" ht="14.4" customHeight="1" x14ac:dyDescent="0.25"/>
    <row r="78" spans="1:10" ht="14.4" customHeight="1" x14ac:dyDescent="0.25"/>
    <row r="79" spans="1:10" ht="14.4" customHeight="1" x14ac:dyDescent="0.25"/>
    <row r="80" spans="1:10" ht="14.4" customHeight="1" x14ac:dyDescent="0.25"/>
    <row r="81" ht="14.4" customHeight="1" x14ac:dyDescent="0.25"/>
    <row r="82" ht="14.4" customHeight="1" x14ac:dyDescent="0.25"/>
    <row r="83" ht="14.4" customHeight="1" x14ac:dyDescent="0.25"/>
    <row r="84" ht="14.4" customHeight="1" x14ac:dyDescent="0.25"/>
    <row r="85" ht="14.4" customHeight="1" x14ac:dyDescent="0.25"/>
    <row r="86" ht="14.4" customHeight="1" x14ac:dyDescent="0.25"/>
    <row r="87" ht="14.4" customHeight="1" x14ac:dyDescent="0.25"/>
    <row r="88" ht="14.4" customHeight="1" x14ac:dyDescent="0.25"/>
    <row r="89" ht="14.4" customHeight="1" x14ac:dyDescent="0.25"/>
    <row r="90" ht="14.4" customHeight="1" x14ac:dyDescent="0.25"/>
    <row r="91" ht="14.4" customHeight="1" x14ac:dyDescent="0.25"/>
    <row r="92" ht="14.4" customHeight="1" x14ac:dyDescent="0.25"/>
    <row r="93" ht="14.4" customHeight="1" x14ac:dyDescent="0.25"/>
    <row r="94" ht="14.4" customHeight="1" x14ac:dyDescent="0.25"/>
    <row r="95" ht="14.4" customHeight="1" x14ac:dyDescent="0.25"/>
    <row r="96" ht="14.4" customHeight="1" x14ac:dyDescent="0.25"/>
    <row r="97" ht="14.4" customHeight="1" x14ac:dyDescent="0.25"/>
    <row r="98" ht="14.4" customHeight="1" x14ac:dyDescent="0.25"/>
    <row r="99" ht="14.4" customHeight="1" x14ac:dyDescent="0.25"/>
    <row r="100" ht="14.4" customHeight="1" x14ac:dyDescent="0.25"/>
    <row r="101" ht="14.4" customHeight="1" x14ac:dyDescent="0.25"/>
    <row r="102" ht="14.4" customHeight="1" x14ac:dyDescent="0.25"/>
    <row r="103" ht="14.4" customHeight="1" x14ac:dyDescent="0.25"/>
    <row r="104" ht="14.4" customHeight="1" x14ac:dyDescent="0.25"/>
    <row r="105" ht="14.4" customHeight="1" x14ac:dyDescent="0.25"/>
    <row r="106" ht="14.4" customHeight="1" x14ac:dyDescent="0.25"/>
    <row r="107" ht="14.4" customHeight="1" x14ac:dyDescent="0.25"/>
    <row r="108" ht="14.4" customHeight="1" x14ac:dyDescent="0.25"/>
  </sheetData>
  <mergeCells count="28">
    <mergeCell ref="A65:C65"/>
    <mergeCell ref="D65:F65"/>
    <mergeCell ref="G65:H65"/>
    <mergeCell ref="I65:J65"/>
    <mergeCell ref="A59:C59"/>
    <mergeCell ref="D59:F59"/>
    <mergeCell ref="G59:H59"/>
    <mergeCell ref="I59:J59"/>
    <mergeCell ref="A60:E60"/>
    <mergeCell ref="F60:J60"/>
    <mergeCell ref="A14:D14"/>
    <mergeCell ref="A15:H15"/>
    <mergeCell ref="I15:J15"/>
    <mergeCell ref="I16:J16"/>
    <mergeCell ref="A50:D50"/>
    <mergeCell ref="G50:J50"/>
    <mergeCell ref="A8:J8"/>
    <mergeCell ref="A9:J9"/>
    <mergeCell ref="A10:J10"/>
    <mergeCell ref="A11:J11"/>
    <mergeCell ref="A12:J12"/>
    <mergeCell ref="A13:D13"/>
    <mergeCell ref="A1:J1"/>
    <mergeCell ref="A3:J3"/>
    <mergeCell ref="A4:J4"/>
    <mergeCell ref="A5:J5"/>
    <mergeCell ref="A6:J6"/>
    <mergeCell ref="A7:J7"/>
  </mergeCells>
  <printOptions horizontalCentered="1"/>
  <pageMargins left="0.19685039370078741" right="0.19685039370078741" top="0.70866141732283472" bottom="0.86614173228346458" header="0.15748031496062992" footer="0.11811023622047245"/>
  <pageSetup paperSize="9" scale="56" fitToHeight="0" orientation="portrait" r:id="rId1"/>
  <headerFooter alignWithMargins="0">
    <oddFooter>Страница &amp;P из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Юноши 11-12 лет</vt:lpstr>
      <vt:lpstr>Юноши 13-14 лет</vt:lpstr>
      <vt:lpstr>'Юноши 11-12 лет'!Заголовки_для_печати</vt:lpstr>
      <vt:lpstr>'Юноши 13-14 лет'!Заголовки_для_печати</vt:lpstr>
      <vt:lpstr>'Юноши 11-12 лет'!Область_печати</vt:lpstr>
      <vt:lpstr>'Юноши 13-14 лет'!Область_печати</vt:lpstr>
    </vt:vector>
  </TitlesOfParts>
  <Company>CPD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2021-08-28T14:11:58Z</cp:lastPrinted>
  <dcterms:created xsi:type="dcterms:W3CDTF">2009-09-29T08:24:35Z</dcterms:created>
  <dcterms:modified xsi:type="dcterms:W3CDTF">2026-06-13T12:15:54Z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омер документа">
    <vt:lpwstr>1ABAE2D0-879C-413E-8C23-B9B1C034E3D1</vt:lpwstr>
  </property>
</Properties>
</file>