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3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B3" i="1" l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2" i="1"/>
  <c r="H47" i="1"/>
  <c r="E44" i="1"/>
  <c r="F44" i="1"/>
  <c r="G44" i="1"/>
  <c r="C47" i="1"/>
  <c r="W44" i="1" l="1"/>
  <c r="T44" i="1"/>
  <c r="R44" i="1"/>
  <c r="S44" i="1"/>
  <c r="U44" i="1"/>
  <c r="Q44" i="1"/>
  <c r="N44" i="1"/>
  <c r="B44" i="1"/>
  <c r="C44" i="1"/>
  <c r="D44" i="1"/>
  <c r="H44" i="1"/>
  <c r="I44" i="1"/>
  <c r="J44" i="1"/>
  <c r="K44" i="1"/>
  <c r="L44" i="1"/>
  <c r="M44" i="1"/>
  <c r="O44" i="1"/>
  <c r="P44" i="1"/>
  <c r="V44" i="1"/>
  <c r="X44" i="1"/>
  <c r="Y44" i="1"/>
  <c r="Z44" i="1"/>
  <c r="AA44" i="1"/>
</calcChain>
</file>

<file path=xl/sharedStrings.xml><?xml version="1.0" encoding="utf-8"?>
<sst xmlns="http://schemas.openxmlformats.org/spreadsheetml/2006/main" count="463" uniqueCount="87">
  <si>
    <t>Apple iPhone 8</t>
  </si>
  <si>
    <t>Apple iPhone 8 Plus</t>
  </si>
  <si>
    <t>Apple iPhone X</t>
  </si>
  <si>
    <t>ASUS Zenfone 4 Pro</t>
  </si>
  <si>
    <t>Essential Phone</t>
  </si>
  <si>
    <t>Google Pixel 2</t>
  </si>
  <si>
    <t>Google Pixel 2 XL</t>
  </si>
  <si>
    <t>Honor 9</t>
  </si>
  <si>
    <t>HTC U11</t>
  </si>
  <si>
    <t>HTC U11+</t>
  </si>
  <si>
    <t>Huawei Mate 10</t>
  </si>
  <si>
    <t>Huawei P10</t>
  </si>
  <si>
    <t>Huawei P10 Plus</t>
  </si>
  <si>
    <t>Nokia 8</t>
  </si>
  <si>
    <t>Honor 8 Pro</t>
  </si>
  <si>
    <t>Honor View 10</t>
  </si>
  <si>
    <t>Huawei Mate 10 Pro</t>
  </si>
  <si>
    <t>Lenovo Moto Z2 Force</t>
  </si>
  <si>
    <t>LG V30</t>
  </si>
  <si>
    <t>Nubia Z17</t>
  </si>
  <si>
    <t>Meitu V6</t>
  </si>
  <si>
    <t>Meizu Pro 7-H</t>
  </si>
  <si>
    <t>Meizu Pro 7 Plus</t>
  </si>
  <si>
    <t>Nubia Z17S</t>
  </si>
  <si>
    <t>OnePlus 5</t>
  </si>
  <si>
    <t>OnePlus 5T</t>
  </si>
  <si>
    <t>Razer Phone</t>
  </si>
  <si>
    <t>Samsung Galaxy Note8</t>
  </si>
  <si>
    <t>Samsung Galaxy S8</t>
  </si>
  <si>
    <t>Samsung Galaxy S8+</t>
  </si>
  <si>
    <t>Samsung W2018</t>
  </si>
  <si>
    <t>Sharp Aquos R</t>
  </si>
  <si>
    <t>Sony Xperia XZ Premium</t>
  </si>
  <si>
    <t>Sony Xperia XZ1</t>
  </si>
  <si>
    <t>Sony Xperia XZ1 Compact</t>
  </si>
  <si>
    <t>Xiaomi Mi 6</t>
  </si>
  <si>
    <t>Xiaomi Mi Mix 2</t>
  </si>
  <si>
    <t>ОС</t>
  </si>
  <si>
    <t>Экран, "</t>
  </si>
  <si>
    <t>EL/TFT</t>
  </si>
  <si>
    <t>Осн.камер</t>
  </si>
  <si>
    <t>Осн.камера, Мп</t>
  </si>
  <si>
    <t>Фронт.камер</t>
  </si>
  <si>
    <t>Чипсет</t>
  </si>
  <si>
    <t>NFC</t>
  </si>
  <si>
    <t>3,5 мм</t>
  </si>
  <si>
    <t>Аккумулятор, мАч</t>
  </si>
  <si>
    <t>Face/Iris ID</t>
  </si>
  <si>
    <t>Touch ID</t>
  </si>
  <si>
    <t>Экран, p</t>
  </si>
  <si>
    <t>Экран, :9</t>
  </si>
  <si>
    <t>Осн.камера, f/</t>
  </si>
  <si>
    <t>Доп.камера, Мп</t>
  </si>
  <si>
    <t>Фронт.камера, Мп</t>
  </si>
  <si>
    <t>Фронт.камера, f/</t>
  </si>
  <si>
    <t>ОЗУ, 2^ГБ</t>
  </si>
  <si>
    <t>ПЗУ, 2^ГБ</t>
  </si>
  <si>
    <t>Длина, мм</t>
  </si>
  <si>
    <t>Ширина, мм</t>
  </si>
  <si>
    <t>microSD</t>
  </si>
  <si>
    <t>iOS</t>
  </si>
  <si>
    <t>TFT</t>
  </si>
  <si>
    <t>Apple A11</t>
  </si>
  <si>
    <t>-</t>
  </si>
  <si>
    <t>+</t>
  </si>
  <si>
    <t>IP</t>
  </si>
  <si>
    <t>Толщина, мм</t>
  </si>
  <si>
    <t>Вес, г</t>
  </si>
  <si>
    <t>EL</t>
  </si>
  <si>
    <t>front</t>
  </si>
  <si>
    <t>Android</t>
  </si>
  <si>
    <t>Snap 835</t>
  </si>
  <si>
    <t>rear</t>
  </si>
  <si>
    <t>Kirin 960</t>
  </si>
  <si>
    <t>Kirin 970</t>
  </si>
  <si>
    <t>Helio X30</t>
  </si>
  <si>
    <t>side</t>
  </si>
  <si>
    <t>Exynos 8</t>
  </si>
  <si>
    <t>% Andr</t>
  </si>
  <si>
    <t>% Snap835</t>
  </si>
  <si>
    <t>% +</t>
  </si>
  <si>
    <t>среднее</t>
  </si>
  <si>
    <t>средн</t>
  </si>
  <si>
    <t>% TFT</t>
  </si>
  <si>
    <t>front/rear</t>
  </si>
  <si>
    <t>Samsung Galaxy S8 active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</si>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</sst>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abSelected="1" topLeftCell="M1" zoomScale="85" zoomScaleNormal="85" workbookViewId="0">
      <selection activeCell="M24" sqref="A24:XFD24"/>
    </sheetView>
  </sheetViews>
  <sheetFormatPr defaultRowHeight="15.75" x14ac:dyDescent="0.25"/>
  <cols>
    <col min="1" max="1" width="24.28515625" style="1" bestFit="1" customWidth="1"/>
    <col min="2" max="2" width="8" style="1" bestFit="1" customWidth="1"/>
    <col min="3" max="3" width="8.140625" style="1" bestFit="1" customWidth="1"/>
    <col min="4" max="4" width="8.5703125" style="1" bestFit="1" customWidth="1"/>
    <col min="5" max="5" width="9" style="1" bestFit="1" customWidth="1"/>
    <col min="6" max="6" width="7" style="1" bestFit="1" customWidth="1"/>
    <col min="7" max="7" width="10.42578125" style="1" bestFit="1" customWidth="1"/>
    <col min="8" max="8" width="15.28515625" style="1" bestFit="1" customWidth="1"/>
    <col min="9" max="9" width="13.7109375" style="1" bestFit="1" customWidth="1"/>
    <col min="10" max="10" width="15.28515625" style="1" bestFit="1" customWidth="1"/>
    <col min="11" max="11" width="12.42578125" style="1" bestFit="1" customWidth="1"/>
    <col min="12" max="12" width="17.42578125" style="1" bestFit="1" customWidth="1"/>
    <col min="13" max="13" width="15.7109375" style="1" bestFit="1" customWidth="1"/>
    <col min="14" max="15" width="10" style="1" bestFit="1" customWidth="1"/>
    <col min="16" max="16" width="9.85546875" style="1" bestFit="1" customWidth="1"/>
    <col min="17" max="17" width="8.28515625" style="1" bestFit="1" customWidth="1"/>
    <col min="18" max="18" width="4.7109375" style="1" bestFit="1" customWidth="1"/>
    <col min="19" max="19" width="6.7109375" style="1" bestFit="1" customWidth="1"/>
    <col min="20" max="20" width="8.42578125" style="1" bestFit="1" customWidth="1"/>
    <col min="21" max="21" width="10.5703125" style="1" bestFit="1" customWidth="1"/>
    <col min="22" max="22" width="17.42578125" style="1" bestFit="1" customWidth="1"/>
    <col min="23" max="23" width="5.42578125" style="1" customWidth="1"/>
    <col min="24" max="24" width="10.140625" style="1" bestFit="1" customWidth="1"/>
    <col min="25" max="25" width="11.42578125" style="1" bestFit="1" customWidth="1"/>
    <col min="26" max="26" width="12.7109375" style="1" bestFit="1" customWidth="1"/>
    <col min="27" max="27" width="6.28515625" style="1" bestFit="1" customWidth="1"/>
    <col min="28" max="16384" width="9.140625" style="1"/>
  </cols>
  <sheetData>
    <row r="1" spans="1:28" x14ac:dyDescent="0.25">
      <c r="A1" s="2"/>
      <c r="B1" s="2" t="s">
        <v>37</v>
      </c>
      <c r="C1" s="2" t="s">
        <v>38</v>
      </c>
      <c r="D1" s="2" t="s">
        <v>49</v>
      </c>
      <c r="E1" s="2" t="s">
        <v>50</v>
      </c>
      <c r="F1" s="2" t="s">
        <v>39</v>
      </c>
      <c r="G1" s="2" t="s">
        <v>40</v>
      </c>
      <c r="H1" s="2" t="s">
        <v>41</v>
      </c>
      <c r="I1" s="2" t="s">
        <v>51</v>
      </c>
      <c r="J1" s="2" t="s">
        <v>52</v>
      </c>
      <c r="K1" s="2" t="s">
        <v>42</v>
      </c>
      <c r="L1" s="2" t="s">
        <v>53</v>
      </c>
      <c r="M1" s="2" t="s">
        <v>54</v>
      </c>
      <c r="N1" s="2" t="s">
        <v>43</v>
      </c>
      <c r="O1" s="2" t="s">
        <v>55</v>
      </c>
      <c r="P1" s="2" t="s">
        <v>56</v>
      </c>
      <c r="Q1" s="2" t="s">
        <v>59</v>
      </c>
      <c r="R1" s="2" t="s">
        <v>44</v>
      </c>
      <c r="S1" s="2" t="s">
        <v>45</v>
      </c>
      <c r="T1" s="2" t="s">
        <v>48</v>
      </c>
      <c r="U1" s="2" t="s">
        <v>47</v>
      </c>
      <c r="V1" s="2" t="s">
        <v>46</v>
      </c>
      <c r="W1" s="2" t="s">
        <v>65</v>
      </c>
      <c r="X1" s="2" t="s">
        <v>57</v>
      </c>
      <c r="Y1" s="2" t="s">
        <v>58</v>
      </c>
      <c r="Z1" s="2" t="s">
        <v>66</v>
      </c>
      <c r="AA1" s="2" t="s">
        <v>67</v>
      </c>
    </row>
    <row r="2" spans="1:28" x14ac:dyDescent="0.25">
      <c r="A2" s="2" t="s">
        <v>0</v>
      </c>
      <c r="B2" s="2" t="s">
        <v>60</v>
      </c>
      <c r="C2" s="2">
        <v>4.7</v>
      </c>
      <c r="D2" s="2">
        <v>750</v>
      </c>
      <c r="E2" s="2">
        <v>16</v>
      </c>
      <c r="F2" s="2" t="s">
        <v>61</v>
      </c>
      <c r="G2" s="2">
        <v>1</v>
      </c>
      <c r="H2" s="2">
        <v>12</v>
      </c>
      <c r="I2" s="2">
        <v>1.8</v>
      </c>
      <c r="J2" s="2"/>
      <c r="K2" s="2">
        <v>1</v>
      </c>
      <c r="L2" s="2">
        <v>7</v>
      </c>
      <c r="M2" s="2">
        <v>2.2000000000000002</v>
      </c>
      <c r="N2" s="2" t="s">
        <v>62</v>
      </c>
      <c r="O2" s="2">
        <v>1</v>
      </c>
      <c r="P2" s="2">
        <v>7</v>
      </c>
      <c r="Q2" s="2" t="s">
        <v>63</v>
      </c>
      <c r="R2" s="2" t="s">
        <v>64</v>
      </c>
      <c r="S2" s="2" t="s">
        <v>63</v>
      </c>
      <c r="T2" s="2" t="s">
        <v>69</v>
      </c>
      <c r="U2" s="2" t="s">
        <v>63</v>
      </c>
      <c r="V2" s="2">
        <v>1821</v>
      </c>
      <c r="W2" s="2" t="s">
        <v>64</v>
      </c>
      <c r="X2" s="2">
        <v>138.4</v>
      </c>
      <c r="Y2" s="2">
        <v>67.3</v>
      </c>
      <c r="Z2" s="2">
        <v>7.3</v>
      </c>
      <c r="AA2" s="2">
        <v>148</v>
      </c>
      <c r="AB2" s="1">
        <f>IF(AND(E2=16,T2="rear"),1,0)</f>
        <v>0</v>
      </c>
    </row>
    <row r="3" spans="1:28" x14ac:dyDescent="0.25">
      <c r="A3" s="2" t="s">
        <v>1</v>
      </c>
      <c r="B3" s="2" t="s">
        <v>60</v>
      </c>
      <c r="C3" s="2">
        <v>5.5</v>
      </c>
      <c r="D3" s="2">
        <v>1080</v>
      </c>
      <c r="E3" s="2">
        <v>16</v>
      </c>
      <c r="F3" s="2" t="s">
        <v>61</v>
      </c>
      <c r="G3" s="2">
        <v>2</v>
      </c>
      <c r="H3" s="2">
        <v>12</v>
      </c>
      <c r="I3" s="2">
        <v>1.8</v>
      </c>
      <c r="J3" s="2">
        <v>12</v>
      </c>
      <c r="K3" s="2">
        <v>1</v>
      </c>
      <c r="L3" s="2">
        <v>7</v>
      </c>
      <c r="M3" s="2">
        <v>2.2000000000000002</v>
      </c>
      <c r="N3" s="2" t="s">
        <v>62</v>
      </c>
      <c r="O3" s="2">
        <v>1.585</v>
      </c>
      <c r="P3" s="2">
        <v>7</v>
      </c>
      <c r="Q3" s="2" t="s">
        <v>63</v>
      </c>
      <c r="R3" s="2" t="s">
        <v>64</v>
      </c>
      <c r="S3" s="2" t="s">
        <v>63</v>
      </c>
      <c r="T3" s="2" t="s">
        <v>69</v>
      </c>
      <c r="U3" s="2" t="s">
        <v>63</v>
      </c>
      <c r="V3" s="2">
        <v>2675</v>
      </c>
      <c r="W3" s="2" t="s">
        <v>64</v>
      </c>
      <c r="X3" s="2">
        <v>158.4</v>
      </c>
      <c r="Y3" s="2">
        <v>78.099999999999994</v>
      </c>
      <c r="Z3" s="2">
        <v>7.5</v>
      </c>
      <c r="AA3" s="2">
        <v>202</v>
      </c>
      <c r="AB3" s="1">
        <f t="shared" ref="AB3:AB42" si="0">IF(AND(E3=16,T3="rear"),1,0)</f>
        <v>0</v>
      </c>
    </row>
    <row r="4" spans="1:28" x14ac:dyDescent="0.25">
      <c r="A4" s="2" t="s">
        <v>2</v>
      </c>
      <c r="B4" s="2" t="s">
        <v>60</v>
      </c>
      <c r="C4" s="2">
        <v>5.8</v>
      </c>
      <c r="D4" s="2">
        <v>1125</v>
      </c>
      <c r="E4" s="2">
        <v>19.488</v>
      </c>
      <c r="F4" s="2" t="s">
        <v>68</v>
      </c>
      <c r="G4" s="2">
        <v>2</v>
      </c>
      <c r="H4" s="2">
        <v>12</v>
      </c>
      <c r="I4" s="2">
        <v>1.8</v>
      </c>
      <c r="J4" s="2">
        <v>12</v>
      </c>
      <c r="K4" s="2">
        <v>1</v>
      </c>
      <c r="L4" s="2">
        <v>7</v>
      </c>
      <c r="M4" s="2">
        <v>2.2000000000000002</v>
      </c>
      <c r="N4" s="2" t="s">
        <v>62</v>
      </c>
      <c r="O4" s="2">
        <v>1.585</v>
      </c>
      <c r="P4" s="2">
        <v>7</v>
      </c>
      <c r="Q4" s="2" t="s">
        <v>63</v>
      </c>
      <c r="R4" s="2" t="s">
        <v>64</v>
      </c>
      <c r="S4" s="2" t="s">
        <v>63</v>
      </c>
      <c r="T4" s="2" t="s">
        <v>63</v>
      </c>
      <c r="U4" s="2" t="s">
        <v>64</v>
      </c>
      <c r="V4" s="2">
        <v>2716</v>
      </c>
      <c r="W4" s="2" t="s">
        <v>64</v>
      </c>
      <c r="X4" s="2">
        <v>143.6</v>
      </c>
      <c r="Y4" s="2">
        <v>70.900000000000006</v>
      </c>
      <c r="Z4" s="2">
        <v>7.7</v>
      </c>
      <c r="AA4" s="2">
        <v>174</v>
      </c>
      <c r="AB4" s="1">
        <f t="shared" si="0"/>
        <v>0</v>
      </c>
    </row>
    <row r="5" spans="1:28" x14ac:dyDescent="0.25">
      <c r="A5" s="2" t="s">
        <v>3</v>
      </c>
      <c r="B5" s="2" t="s">
        <v>70</v>
      </c>
      <c r="C5" s="2">
        <v>5.5</v>
      </c>
      <c r="D5" s="2">
        <v>1080</v>
      </c>
      <c r="E5" s="2">
        <v>16</v>
      </c>
      <c r="F5" s="2" t="s">
        <v>68</v>
      </c>
      <c r="G5" s="2">
        <v>2</v>
      </c>
      <c r="H5" s="2">
        <v>12</v>
      </c>
      <c r="I5" s="2">
        <v>1.7</v>
      </c>
      <c r="J5" s="2">
        <v>16</v>
      </c>
      <c r="K5" s="2">
        <v>1</v>
      </c>
      <c r="L5" s="2">
        <v>8</v>
      </c>
      <c r="M5" s="2">
        <v>1.9</v>
      </c>
      <c r="N5" s="2" t="s">
        <v>71</v>
      </c>
      <c r="O5" s="2">
        <v>2.585</v>
      </c>
      <c r="P5" s="2">
        <v>6.5</v>
      </c>
      <c r="Q5" s="2" t="s">
        <v>64</v>
      </c>
      <c r="R5" s="2" t="s">
        <v>64</v>
      </c>
      <c r="S5" s="2" t="s">
        <v>64</v>
      </c>
      <c r="T5" s="2" t="s">
        <v>69</v>
      </c>
      <c r="U5" s="2" t="s">
        <v>63</v>
      </c>
      <c r="V5" s="2">
        <v>3600</v>
      </c>
      <c r="W5" s="2" t="s">
        <v>63</v>
      </c>
      <c r="X5" s="2">
        <v>156.9</v>
      </c>
      <c r="Y5" s="2">
        <v>75.599999999999994</v>
      </c>
      <c r="Z5" s="2">
        <v>7.6</v>
      </c>
      <c r="AA5" s="2">
        <v>175</v>
      </c>
      <c r="AB5" s="1">
        <f t="shared" si="0"/>
        <v>0</v>
      </c>
    </row>
    <row r="6" spans="1:28" x14ac:dyDescent="0.25">
      <c r="A6" s="2" t="s">
        <v>4</v>
      </c>
      <c r="B6" s="2" t="s">
        <v>70</v>
      </c>
      <c r="C6" s="2">
        <v>5.71</v>
      </c>
      <c r="D6" s="2">
        <v>1312</v>
      </c>
      <c r="E6" s="2">
        <v>17.561</v>
      </c>
      <c r="F6" s="2" t="s">
        <v>61</v>
      </c>
      <c r="G6" s="2">
        <v>2</v>
      </c>
      <c r="H6" s="2">
        <v>13</v>
      </c>
      <c r="I6" s="2">
        <v>1.85</v>
      </c>
      <c r="J6" s="2">
        <v>13</v>
      </c>
      <c r="K6" s="2">
        <v>1</v>
      </c>
      <c r="L6" s="2">
        <v>8</v>
      </c>
      <c r="M6" s="2">
        <v>2.2000000000000002</v>
      </c>
      <c r="N6" s="2" t="s">
        <v>71</v>
      </c>
      <c r="O6" s="2">
        <v>2</v>
      </c>
      <c r="P6" s="2">
        <v>7</v>
      </c>
      <c r="Q6" s="2" t="s">
        <v>63</v>
      </c>
      <c r="R6" s="2" t="s">
        <v>64</v>
      </c>
      <c r="S6" s="2" t="s">
        <v>63</v>
      </c>
      <c r="T6" s="2" t="s">
        <v>72</v>
      </c>
      <c r="U6" s="2" t="s">
        <v>63</v>
      </c>
      <c r="V6" s="2">
        <v>3040</v>
      </c>
      <c r="W6" s="2" t="s">
        <v>64</v>
      </c>
      <c r="X6" s="2">
        <v>141.5</v>
      </c>
      <c r="Y6" s="2">
        <v>71.099999999999994</v>
      </c>
      <c r="Z6" s="2">
        <v>7.8</v>
      </c>
      <c r="AA6" s="2">
        <v>185</v>
      </c>
      <c r="AB6" s="1">
        <f t="shared" si="0"/>
        <v>0</v>
      </c>
    </row>
    <row r="7" spans="1:28" x14ac:dyDescent="0.25">
      <c r="A7" s="2" t="s">
        <v>5</v>
      </c>
      <c r="B7" s="2" t="s">
        <v>70</v>
      </c>
      <c r="C7" s="2">
        <v>5</v>
      </c>
      <c r="D7" s="2">
        <v>1080</v>
      </c>
      <c r="E7" s="2">
        <v>16</v>
      </c>
      <c r="F7" s="2" t="s">
        <v>68</v>
      </c>
      <c r="G7" s="2">
        <v>1</v>
      </c>
      <c r="H7" s="2">
        <v>12.2</v>
      </c>
      <c r="I7" s="2">
        <v>1.8</v>
      </c>
      <c r="J7" s="2"/>
      <c r="K7" s="2">
        <v>1</v>
      </c>
      <c r="L7" s="2">
        <v>8</v>
      </c>
      <c r="M7" s="2">
        <v>2.4</v>
      </c>
      <c r="N7" s="2" t="s">
        <v>71</v>
      </c>
      <c r="O7" s="2">
        <v>2</v>
      </c>
      <c r="P7" s="2">
        <v>6.5</v>
      </c>
      <c r="Q7" s="2" t="s">
        <v>63</v>
      </c>
      <c r="R7" s="2" t="s">
        <v>64</v>
      </c>
      <c r="S7" s="2" t="s">
        <v>63</v>
      </c>
      <c r="T7" s="2" t="s">
        <v>72</v>
      </c>
      <c r="U7" s="2" t="s">
        <v>63</v>
      </c>
      <c r="V7" s="2">
        <v>2700</v>
      </c>
      <c r="W7" s="2" t="s">
        <v>64</v>
      </c>
      <c r="X7" s="2">
        <v>145.69999999999999</v>
      </c>
      <c r="Y7" s="2">
        <v>69.7</v>
      </c>
      <c r="Z7" s="2">
        <v>7.8</v>
      </c>
      <c r="AA7" s="2">
        <v>143</v>
      </c>
      <c r="AB7" s="1">
        <f t="shared" si="0"/>
        <v>1</v>
      </c>
    </row>
    <row r="8" spans="1:28" x14ac:dyDescent="0.25">
      <c r="A8" s="2" t="s">
        <v>6</v>
      </c>
      <c r="B8" s="2" t="s">
        <v>70</v>
      </c>
      <c r="C8" s="2">
        <v>6</v>
      </c>
      <c r="D8" s="2">
        <v>1440</v>
      </c>
      <c r="E8" s="2">
        <v>18</v>
      </c>
      <c r="F8" s="2" t="s">
        <v>68</v>
      </c>
      <c r="G8" s="2">
        <v>1</v>
      </c>
      <c r="H8" s="2">
        <v>12.2</v>
      </c>
      <c r="I8" s="2">
        <v>1.8</v>
      </c>
      <c r="J8" s="2"/>
      <c r="K8" s="2">
        <v>1</v>
      </c>
      <c r="L8" s="2">
        <v>8</v>
      </c>
      <c r="M8" s="2">
        <v>2.4</v>
      </c>
      <c r="N8" s="2" t="s">
        <v>71</v>
      </c>
      <c r="O8" s="2">
        <v>2</v>
      </c>
      <c r="P8" s="2">
        <v>6.5</v>
      </c>
      <c r="Q8" s="2" t="s">
        <v>63</v>
      </c>
      <c r="R8" s="2" t="s">
        <v>64</v>
      </c>
      <c r="S8" s="2" t="s">
        <v>63</v>
      </c>
      <c r="T8" s="2" t="s">
        <v>72</v>
      </c>
      <c r="U8" s="2" t="s">
        <v>63</v>
      </c>
      <c r="V8" s="2">
        <v>3520</v>
      </c>
      <c r="W8" s="2" t="s">
        <v>64</v>
      </c>
      <c r="X8" s="2">
        <v>157.9</v>
      </c>
      <c r="Y8" s="2">
        <v>76.7</v>
      </c>
      <c r="Z8" s="2">
        <v>7.9</v>
      </c>
      <c r="AA8" s="2">
        <v>175</v>
      </c>
      <c r="AB8" s="1">
        <f t="shared" si="0"/>
        <v>0</v>
      </c>
    </row>
    <row r="9" spans="1:28" x14ac:dyDescent="0.25">
      <c r="A9" s="2" t="s">
        <v>14</v>
      </c>
      <c r="B9" s="2" t="s">
        <v>70</v>
      </c>
      <c r="C9" s="2">
        <v>5.7</v>
      </c>
      <c r="D9" s="2">
        <v>1440</v>
      </c>
      <c r="E9" s="2">
        <v>16</v>
      </c>
      <c r="F9" s="2" t="s">
        <v>61</v>
      </c>
      <c r="G9" s="2">
        <v>2</v>
      </c>
      <c r="H9" s="2">
        <v>12</v>
      </c>
      <c r="I9" s="2">
        <v>2.2000000000000002</v>
      </c>
      <c r="J9" s="2">
        <v>12</v>
      </c>
      <c r="K9" s="2">
        <v>1</v>
      </c>
      <c r="L9" s="2">
        <v>8</v>
      </c>
      <c r="M9" s="2">
        <v>2</v>
      </c>
      <c r="N9" s="2" t="s">
        <v>73</v>
      </c>
      <c r="O9" s="2">
        <v>2.2930000000000001</v>
      </c>
      <c r="P9" s="2">
        <v>6.5</v>
      </c>
      <c r="Q9" s="2" t="s">
        <v>64</v>
      </c>
      <c r="R9" s="2" t="s">
        <v>64</v>
      </c>
      <c r="S9" s="2" t="s">
        <v>64</v>
      </c>
      <c r="T9" s="2" t="s">
        <v>69</v>
      </c>
      <c r="U9" s="2" t="s">
        <v>63</v>
      </c>
      <c r="V9" s="2">
        <v>4000</v>
      </c>
      <c r="W9" s="2" t="s">
        <v>63</v>
      </c>
      <c r="X9" s="2">
        <v>157</v>
      </c>
      <c r="Y9" s="2">
        <v>77.5</v>
      </c>
      <c r="Z9" s="2">
        <v>6.97</v>
      </c>
      <c r="AA9" s="2">
        <v>184</v>
      </c>
      <c r="AB9" s="1">
        <f t="shared" si="0"/>
        <v>0</v>
      </c>
    </row>
    <row r="10" spans="1:28" x14ac:dyDescent="0.25">
      <c r="A10" s="2" t="s">
        <v>7</v>
      </c>
      <c r="B10" s="2" t="s">
        <v>70</v>
      </c>
      <c r="C10" s="2">
        <v>5.15</v>
      </c>
      <c r="D10" s="2">
        <v>1080</v>
      </c>
      <c r="E10" s="2">
        <v>16</v>
      </c>
      <c r="F10" s="2" t="s">
        <v>61</v>
      </c>
      <c r="G10" s="2">
        <v>2</v>
      </c>
      <c r="H10" s="2">
        <v>12</v>
      </c>
      <c r="I10" s="2">
        <v>2.2000000000000002</v>
      </c>
      <c r="J10" s="2">
        <v>12</v>
      </c>
      <c r="K10" s="2">
        <v>1</v>
      </c>
      <c r="L10" s="2">
        <v>8</v>
      </c>
      <c r="M10" s="2">
        <v>2</v>
      </c>
      <c r="N10" s="2" t="s">
        <v>73</v>
      </c>
      <c r="O10" s="2">
        <v>2.2930000000000001</v>
      </c>
      <c r="P10" s="2">
        <v>6.5</v>
      </c>
      <c r="Q10" s="2" t="s">
        <v>64</v>
      </c>
      <c r="R10" s="2" t="s">
        <v>64</v>
      </c>
      <c r="S10" s="2" t="s">
        <v>64</v>
      </c>
      <c r="T10" s="2" t="s">
        <v>69</v>
      </c>
      <c r="U10" s="2" t="s">
        <v>63</v>
      </c>
      <c r="V10" s="2">
        <v>3200</v>
      </c>
      <c r="W10" s="2" t="s">
        <v>63</v>
      </c>
      <c r="X10" s="2">
        <v>147.30000000000001</v>
      </c>
      <c r="Y10" s="2">
        <v>70.900000000000006</v>
      </c>
      <c r="Z10" s="2">
        <v>7.45</v>
      </c>
      <c r="AA10" s="2">
        <v>155</v>
      </c>
      <c r="AB10" s="1">
        <f t="shared" si="0"/>
        <v>0</v>
      </c>
    </row>
    <row r="11" spans="1:28" x14ac:dyDescent="0.25">
      <c r="A11" s="2" t="s">
        <v>15</v>
      </c>
      <c r="B11" s="2" t="s">
        <v>70</v>
      </c>
      <c r="C11" s="2">
        <v>5.99</v>
      </c>
      <c r="D11" s="2">
        <v>1080</v>
      </c>
      <c r="E11" s="2">
        <v>18</v>
      </c>
      <c r="F11" s="2" t="s">
        <v>61</v>
      </c>
      <c r="G11" s="2">
        <v>2</v>
      </c>
      <c r="H11" s="2">
        <v>16</v>
      </c>
      <c r="I11" s="2">
        <v>1.8</v>
      </c>
      <c r="J11" s="2">
        <v>20</v>
      </c>
      <c r="K11" s="2">
        <v>1</v>
      </c>
      <c r="L11" s="2">
        <v>13</v>
      </c>
      <c r="M11" s="2">
        <v>2</v>
      </c>
      <c r="N11" s="2" t="s">
        <v>74</v>
      </c>
      <c r="O11" s="2">
        <v>2.2930000000000001</v>
      </c>
      <c r="P11" s="2">
        <v>6.5</v>
      </c>
      <c r="Q11" s="2" t="s">
        <v>64</v>
      </c>
      <c r="R11" s="2" t="s">
        <v>64</v>
      </c>
      <c r="S11" s="2" t="s">
        <v>64</v>
      </c>
      <c r="T11" s="2" t="s">
        <v>69</v>
      </c>
      <c r="U11" s="2" t="s">
        <v>63</v>
      </c>
      <c r="V11" s="2">
        <v>3750</v>
      </c>
      <c r="W11" s="2" t="s">
        <v>63</v>
      </c>
      <c r="X11" s="2">
        <v>157</v>
      </c>
      <c r="Y11" s="2">
        <v>74.98</v>
      </c>
      <c r="Z11" s="2">
        <v>6.97</v>
      </c>
      <c r="AA11" s="2">
        <v>172</v>
      </c>
      <c r="AB11" s="1">
        <f t="shared" si="0"/>
        <v>0</v>
      </c>
    </row>
    <row r="12" spans="1:28" x14ac:dyDescent="0.25">
      <c r="A12" s="2" t="s">
        <v>8</v>
      </c>
      <c r="B12" s="2" t="s">
        <v>70</v>
      </c>
      <c r="C12" s="2">
        <v>5.5</v>
      </c>
      <c r="D12" s="2">
        <v>1440</v>
      </c>
      <c r="E12" s="2">
        <v>16</v>
      </c>
      <c r="F12" s="2" t="s">
        <v>61</v>
      </c>
      <c r="G12" s="2">
        <v>1</v>
      </c>
      <c r="H12" s="2">
        <v>12</v>
      </c>
      <c r="I12" s="2">
        <v>1.7</v>
      </c>
      <c r="J12" s="2"/>
      <c r="K12" s="2">
        <v>1</v>
      </c>
      <c r="L12" s="2">
        <v>16</v>
      </c>
      <c r="M12" s="2">
        <v>2</v>
      </c>
      <c r="N12" s="2" t="s">
        <v>71</v>
      </c>
      <c r="O12" s="2">
        <v>2.2930000000000001</v>
      </c>
      <c r="P12" s="2">
        <v>6.5</v>
      </c>
      <c r="Q12" s="2" t="s">
        <v>64</v>
      </c>
      <c r="R12" s="2" t="s">
        <v>64</v>
      </c>
      <c r="S12" s="2" t="s">
        <v>63</v>
      </c>
      <c r="T12" s="2" t="s">
        <v>69</v>
      </c>
      <c r="U12" s="2" t="s">
        <v>63</v>
      </c>
      <c r="V12" s="2">
        <v>3000</v>
      </c>
      <c r="W12" s="2" t="s">
        <v>64</v>
      </c>
      <c r="X12" s="2">
        <v>153.9</v>
      </c>
      <c r="Y12" s="2">
        <v>75.900000000000006</v>
      </c>
      <c r="Z12" s="2">
        <v>7.9</v>
      </c>
      <c r="AA12" s="2">
        <v>169</v>
      </c>
      <c r="AB12" s="1">
        <f t="shared" si="0"/>
        <v>0</v>
      </c>
    </row>
    <row r="13" spans="1:28" x14ac:dyDescent="0.25">
      <c r="A13" s="2" t="s">
        <v>9</v>
      </c>
      <c r="B13" s="2" t="s">
        <v>70</v>
      </c>
      <c r="C13" s="2">
        <v>6</v>
      </c>
      <c r="D13" s="2">
        <v>1440</v>
      </c>
      <c r="E13" s="2">
        <v>18</v>
      </c>
      <c r="F13" s="2" t="s">
        <v>61</v>
      </c>
      <c r="G13" s="2">
        <v>1</v>
      </c>
      <c r="H13" s="2">
        <v>12</v>
      </c>
      <c r="I13" s="2">
        <v>1.7</v>
      </c>
      <c r="J13" s="2"/>
      <c r="K13" s="2">
        <v>1</v>
      </c>
      <c r="L13" s="2">
        <v>8</v>
      </c>
      <c r="M13" s="2">
        <v>2</v>
      </c>
      <c r="N13" s="2" t="s">
        <v>71</v>
      </c>
      <c r="O13" s="2">
        <v>2.2930000000000001</v>
      </c>
      <c r="P13" s="2">
        <v>6.5</v>
      </c>
      <c r="Q13" s="2" t="s">
        <v>64</v>
      </c>
      <c r="R13" s="2" t="s">
        <v>64</v>
      </c>
      <c r="S13" s="2" t="s">
        <v>63</v>
      </c>
      <c r="T13" s="2" t="s">
        <v>72</v>
      </c>
      <c r="U13" s="2" t="s">
        <v>63</v>
      </c>
      <c r="V13" s="2">
        <v>3930</v>
      </c>
      <c r="W13" s="2" t="s">
        <v>64</v>
      </c>
      <c r="X13" s="2">
        <v>158.5</v>
      </c>
      <c r="Y13" s="2">
        <v>74.900000000000006</v>
      </c>
      <c r="Z13" s="2">
        <v>8.5</v>
      </c>
      <c r="AA13" s="2">
        <v>188</v>
      </c>
      <c r="AB13" s="1">
        <f t="shared" si="0"/>
        <v>0</v>
      </c>
    </row>
    <row r="14" spans="1:28" x14ac:dyDescent="0.25">
      <c r="A14" s="2" t="s">
        <v>10</v>
      </c>
      <c r="B14" s="2" t="s">
        <v>70</v>
      </c>
      <c r="C14" s="2">
        <v>5.9</v>
      </c>
      <c r="D14" s="2">
        <v>1440</v>
      </c>
      <c r="E14" s="2">
        <v>16</v>
      </c>
      <c r="F14" s="2" t="s">
        <v>61</v>
      </c>
      <c r="G14" s="2">
        <v>2</v>
      </c>
      <c r="H14" s="2">
        <v>12</v>
      </c>
      <c r="I14" s="2">
        <v>1.6</v>
      </c>
      <c r="J14" s="2">
        <v>20</v>
      </c>
      <c r="K14" s="2">
        <v>1</v>
      </c>
      <c r="L14" s="2">
        <v>8</v>
      </c>
      <c r="M14" s="2">
        <v>2</v>
      </c>
      <c r="N14" s="2" t="s">
        <v>74</v>
      </c>
      <c r="O14" s="2">
        <v>2.2930000000000001</v>
      </c>
      <c r="P14" s="2">
        <v>6.5</v>
      </c>
      <c r="Q14" s="2" t="s">
        <v>64</v>
      </c>
      <c r="R14" s="2" t="s">
        <v>64</v>
      </c>
      <c r="S14" s="2" t="s">
        <v>63</v>
      </c>
      <c r="T14" s="2" t="s">
        <v>69</v>
      </c>
      <c r="U14" s="2" t="s">
        <v>63</v>
      </c>
      <c r="V14" s="2">
        <v>4000</v>
      </c>
      <c r="W14" s="2" t="s">
        <v>63</v>
      </c>
      <c r="X14" s="2">
        <v>150.5</v>
      </c>
      <c r="Y14" s="2">
        <v>77.8</v>
      </c>
      <c r="Z14" s="2">
        <v>8.1999999999999993</v>
      </c>
      <c r="AA14" s="2">
        <v>186</v>
      </c>
      <c r="AB14" s="1">
        <f t="shared" si="0"/>
        <v>0</v>
      </c>
    </row>
    <row r="15" spans="1:28" x14ac:dyDescent="0.25">
      <c r="A15" s="2" t="s">
        <v>16</v>
      </c>
      <c r="B15" s="2" t="s">
        <v>70</v>
      </c>
      <c r="C15" s="2">
        <v>6</v>
      </c>
      <c r="D15" s="2">
        <v>1080</v>
      </c>
      <c r="E15" s="2">
        <v>18</v>
      </c>
      <c r="F15" s="2" t="s">
        <v>68</v>
      </c>
      <c r="G15" s="2">
        <v>2</v>
      </c>
      <c r="H15" s="2">
        <v>12</v>
      </c>
      <c r="I15" s="2">
        <v>1.6</v>
      </c>
      <c r="J15" s="2">
        <v>20</v>
      </c>
      <c r="K15" s="2">
        <v>1</v>
      </c>
      <c r="L15" s="2">
        <v>8</v>
      </c>
      <c r="M15" s="2">
        <v>2</v>
      </c>
      <c r="N15" s="2" t="s">
        <v>74</v>
      </c>
      <c r="O15" s="2">
        <v>2.528</v>
      </c>
      <c r="P15" s="2">
        <v>7</v>
      </c>
      <c r="Q15" s="2" t="s">
        <v>63</v>
      </c>
      <c r="R15" s="2" t="s">
        <v>64</v>
      </c>
      <c r="S15" s="2" t="s">
        <v>63</v>
      </c>
      <c r="T15" s="2" t="s">
        <v>72</v>
      </c>
      <c r="U15" s="2" t="s">
        <v>63</v>
      </c>
      <c r="V15" s="2">
        <v>4000</v>
      </c>
      <c r="W15" s="2" t="s">
        <v>63</v>
      </c>
      <c r="X15" s="2">
        <v>154.19999999999999</v>
      </c>
      <c r="Y15" s="2">
        <v>74.5</v>
      </c>
      <c r="Z15" s="2">
        <v>7.9</v>
      </c>
      <c r="AA15" s="2">
        <v>178</v>
      </c>
      <c r="AB15" s="1">
        <f t="shared" si="0"/>
        <v>0</v>
      </c>
    </row>
    <row r="16" spans="1:28" x14ac:dyDescent="0.25">
      <c r="A16" s="2" t="s">
        <v>11</v>
      </c>
      <c r="B16" s="2" t="s">
        <v>70</v>
      </c>
      <c r="C16" s="2">
        <v>5.0999999999999996</v>
      </c>
      <c r="D16" s="2">
        <v>1080</v>
      </c>
      <c r="E16" s="2">
        <v>16</v>
      </c>
      <c r="F16" s="2" t="s">
        <v>61</v>
      </c>
      <c r="G16" s="2">
        <v>2</v>
      </c>
      <c r="H16" s="2">
        <v>12</v>
      </c>
      <c r="I16" s="2">
        <v>2.2000000000000002</v>
      </c>
      <c r="J16" s="2">
        <v>20</v>
      </c>
      <c r="K16" s="2">
        <v>1</v>
      </c>
      <c r="L16" s="2">
        <v>8</v>
      </c>
      <c r="M16" s="2">
        <v>1.9</v>
      </c>
      <c r="N16" s="2" t="s">
        <v>73</v>
      </c>
      <c r="O16" s="2">
        <v>2</v>
      </c>
      <c r="P16" s="2">
        <v>6.5</v>
      </c>
      <c r="Q16" s="2" t="s">
        <v>64</v>
      </c>
      <c r="R16" s="2" t="s">
        <v>64</v>
      </c>
      <c r="S16" s="2" t="s">
        <v>64</v>
      </c>
      <c r="T16" s="2" t="s">
        <v>69</v>
      </c>
      <c r="U16" s="2" t="s">
        <v>63</v>
      </c>
      <c r="V16" s="2">
        <v>3200</v>
      </c>
      <c r="W16" s="2" t="s">
        <v>63</v>
      </c>
      <c r="X16" s="2">
        <v>145.30000000000001</v>
      </c>
      <c r="Y16" s="2">
        <v>69.3</v>
      </c>
      <c r="Z16" s="2">
        <v>6.98</v>
      </c>
      <c r="AA16" s="2">
        <v>145</v>
      </c>
      <c r="AB16" s="1">
        <f t="shared" si="0"/>
        <v>0</v>
      </c>
    </row>
    <row r="17" spans="1:28" x14ac:dyDescent="0.25">
      <c r="A17" s="2" t="s">
        <v>12</v>
      </c>
      <c r="B17" s="2" t="s">
        <v>70</v>
      </c>
      <c r="C17" s="2">
        <v>5.5</v>
      </c>
      <c r="D17" s="2">
        <v>1440</v>
      </c>
      <c r="E17" s="2">
        <v>16</v>
      </c>
      <c r="F17" s="2" t="s">
        <v>61</v>
      </c>
      <c r="G17" s="2">
        <v>2</v>
      </c>
      <c r="H17" s="2">
        <v>12</v>
      </c>
      <c r="I17" s="2">
        <v>1.8</v>
      </c>
      <c r="J17" s="2">
        <v>20</v>
      </c>
      <c r="K17" s="2">
        <v>1</v>
      </c>
      <c r="L17" s="2">
        <v>8</v>
      </c>
      <c r="M17" s="2">
        <v>1.9</v>
      </c>
      <c r="N17" s="2" t="s">
        <v>73</v>
      </c>
      <c r="O17" s="2">
        <v>2.2930000000000001</v>
      </c>
      <c r="P17" s="2">
        <v>7</v>
      </c>
      <c r="Q17" s="2" t="s">
        <v>64</v>
      </c>
      <c r="R17" s="2" t="s">
        <v>64</v>
      </c>
      <c r="S17" s="2" t="s">
        <v>64</v>
      </c>
      <c r="T17" s="2" t="s">
        <v>69</v>
      </c>
      <c r="U17" s="2" t="s">
        <v>63</v>
      </c>
      <c r="V17" s="2">
        <v>3750</v>
      </c>
      <c r="W17" s="2" t="s">
        <v>63</v>
      </c>
      <c r="X17" s="2">
        <v>153.5</v>
      </c>
      <c r="Y17" s="2">
        <v>74.2</v>
      </c>
      <c r="Z17" s="2">
        <v>6.98</v>
      </c>
      <c r="AA17" s="2">
        <v>165</v>
      </c>
      <c r="AB17" s="1">
        <f t="shared" si="0"/>
        <v>0</v>
      </c>
    </row>
    <row r="18" spans="1:28" x14ac:dyDescent="0.25">
      <c r="A18" s="2" t="s">
        <v>17</v>
      </c>
      <c r="B18" s="2" t="s">
        <v>70</v>
      </c>
      <c r="C18" s="2">
        <v>5.5</v>
      </c>
      <c r="D18" s="2">
        <v>1440</v>
      </c>
      <c r="E18" s="2">
        <v>16</v>
      </c>
      <c r="F18" s="2" t="s">
        <v>68</v>
      </c>
      <c r="G18" s="2">
        <v>2</v>
      </c>
      <c r="H18" s="2">
        <v>12</v>
      </c>
      <c r="I18" s="2">
        <v>2</v>
      </c>
      <c r="J18" s="2">
        <v>12</v>
      </c>
      <c r="K18" s="2">
        <v>1</v>
      </c>
      <c r="L18" s="2">
        <v>5</v>
      </c>
      <c r="M18" s="2">
        <v>2.2000000000000002</v>
      </c>
      <c r="N18" s="2" t="s">
        <v>71</v>
      </c>
      <c r="O18" s="2">
        <v>2.2930000000000001</v>
      </c>
      <c r="P18" s="2">
        <v>6.5</v>
      </c>
      <c r="Q18" s="2" t="s">
        <v>64</v>
      </c>
      <c r="R18" s="2" t="s">
        <v>64</v>
      </c>
      <c r="S18" s="2" t="s">
        <v>63</v>
      </c>
      <c r="T18" s="2" t="s">
        <v>69</v>
      </c>
      <c r="U18" s="2" t="s">
        <v>63</v>
      </c>
      <c r="V18" s="2">
        <v>2730</v>
      </c>
      <c r="W18" s="2" t="s">
        <v>63</v>
      </c>
      <c r="X18" s="2">
        <v>155.80000000000001</v>
      </c>
      <c r="Y18" s="2">
        <v>76</v>
      </c>
      <c r="Z18" s="2">
        <v>6.1</v>
      </c>
      <c r="AA18" s="2">
        <v>143</v>
      </c>
      <c r="AB18" s="1">
        <f t="shared" si="0"/>
        <v>0</v>
      </c>
    </row>
    <row r="19" spans="1:28" x14ac:dyDescent="0.25">
      <c r="A19" s="2" t="s">
        <v>18</v>
      </c>
      <c r="B19" s="2" t="s">
        <v>70</v>
      </c>
      <c r="C19" s="2">
        <v>5.99</v>
      </c>
      <c r="D19" s="2">
        <v>1440</v>
      </c>
      <c r="E19" s="2">
        <v>18</v>
      </c>
      <c r="F19" s="2" t="s">
        <v>68</v>
      </c>
      <c r="G19" s="2">
        <v>2</v>
      </c>
      <c r="H19" s="2">
        <v>16</v>
      </c>
      <c r="I19" s="2">
        <v>1.6</v>
      </c>
      <c r="J19" s="2">
        <v>13</v>
      </c>
      <c r="K19" s="2">
        <v>1</v>
      </c>
      <c r="L19" s="2">
        <v>5</v>
      </c>
      <c r="M19" s="2">
        <v>2.2000000000000002</v>
      </c>
      <c r="N19" s="2" t="s">
        <v>71</v>
      </c>
      <c r="O19" s="2">
        <v>2.2930000000000001</v>
      </c>
      <c r="P19" s="2">
        <v>7</v>
      </c>
      <c r="Q19" s="2" t="s">
        <v>64</v>
      </c>
      <c r="R19" s="2" t="s">
        <v>64</v>
      </c>
      <c r="S19" s="2" t="s">
        <v>64</v>
      </c>
      <c r="T19" s="2" t="s">
        <v>72</v>
      </c>
      <c r="U19" s="2" t="s">
        <v>63</v>
      </c>
      <c r="V19" s="2">
        <v>3300</v>
      </c>
      <c r="W19" s="2" t="s">
        <v>64</v>
      </c>
      <c r="X19" s="2">
        <v>151.69999999999999</v>
      </c>
      <c r="Y19" s="2">
        <v>75.400000000000006</v>
      </c>
      <c r="Z19" s="2">
        <v>7.36</v>
      </c>
      <c r="AA19" s="2">
        <v>164</v>
      </c>
      <c r="AB19" s="1">
        <f t="shared" si="0"/>
        <v>0</v>
      </c>
    </row>
    <row r="20" spans="1:28" x14ac:dyDescent="0.25">
      <c r="A20" s="2" t="s">
        <v>20</v>
      </c>
      <c r="B20" s="2" t="s">
        <v>70</v>
      </c>
      <c r="C20" s="2">
        <v>5.5</v>
      </c>
      <c r="D20" s="2">
        <v>1080</v>
      </c>
      <c r="E20" s="2">
        <v>16</v>
      </c>
      <c r="F20" s="2" t="s">
        <v>68</v>
      </c>
      <c r="G20" s="2">
        <v>2</v>
      </c>
      <c r="H20" s="2">
        <v>12</v>
      </c>
      <c r="I20" s="2">
        <v>1.8</v>
      </c>
      <c r="J20" s="2">
        <v>5</v>
      </c>
      <c r="K20" s="2">
        <v>2</v>
      </c>
      <c r="L20" s="2">
        <v>12</v>
      </c>
      <c r="M20" s="2">
        <v>1.8</v>
      </c>
      <c r="N20" s="2" t="s">
        <v>75</v>
      </c>
      <c r="O20" s="2">
        <v>2.585</v>
      </c>
      <c r="P20" s="2">
        <v>7</v>
      </c>
      <c r="Q20" s="2" t="s">
        <v>63</v>
      </c>
      <c r="R20" s="2" t="s">
        <v>63</v>
      </c>
      <c r="S20" s="2" t="s">
        <v>64</v>
      </c>
      <c r="T20" s="2" t="s">
        <v>69</v>
      </c>
      <c r="U20" s="2" t="s">
        <v>63</v>
      </c>
      <c r="V20" s="2">
        <v>3100</v>
      </c>
      <c r="W20" s="2" t="s">
        <v>63</v>
      </c>
      <c r="X20" s="2">
        <v>165.43</v>
      </c>
      <c r="Y20" s="2">
        <v>74.16</v>
      </c>
      <c r="Z20" s="2">
        <v>10.55</v>
      </c>
      <c r="AA20" s="2">
        <v>188.6</v>
      </c>
      <c r="AB20" s="1">
        <f t="shared" si="0"/>
        <v>0</v>
      </c>
    </row>
    <row r="21" spans="1:28" x14ac:dyDescent="0.25">
      <c r="A21" s="2" t="s">
        <v>21</v>
      </c>
      <c r="B21" s="2" t="s">
        <v>70</v>
      </c>
      <c r="C21" s="2">
        <v>5.2</v>
      </c>
      <c r="D21" s="2">
        <v>1080</v>
      </c>
      <c r="E21" s="2">
        <v>16</v>
      </c>
      <c r="F21" s="2" t="s">
        <v>68</v>
      </c>
      <c r="G21" s="2">
        <v>2</v>
      </c>
      <c r="H21" s="2">
        <v>12</v>
      </c>
      <c r="I21" s="2">
        <v>2</v>
      </c>
      <c r="J21" s="2">
        <v>12</v>
      </c>
      <c r="K21" s="2">
        <v>1</v>
      </c>
      <c r="L21" s="2">
        <v>16</v>
      </c>
      <c r="M21" s="2">
        <v>2</v>
      </c>
      <c r="N21" s="2" t="s">
        <v>75</v>
      </c>
      <c r="O21" s="2">
        <v>2</v>
      </c>
      <c r="P21" s="2">
        <v>7</v>
      </c>
      <c r="Q21" s="2" t="s">
        <v>63</v>
      </c>
      <c r="R21" s="2" t="s">
        <v>63</v>
      </c>
      <c r="S21" s="2" t="s">
        <v>64</v>
      </c>
      <c r="T21" s="2" t="s">
        <v>69</v>
      </c>
      <c r="U21" s="2" t="s">
        <v>63</v>
      </c>
      <c r="V21" s="2">
        <v>3000</v>
      </c>
      <c r="W21" s="2" t="s">
        <v>63</v>
      </c>
      <c r="X21" s="2">
        <v>147.62</v>
      </c>
      <c r="Y21" s="2">
        <v>70.72</v>
      </c>
      <c r="Z21" s="2">
        <v>7.3</v>
      </c>
      <c r="AA21" s="2">
        <v>163</v>
      </c>
      <c r="AB21" s="1">
        <f t="shared" si="0"/>
        <v>0</v>
      </c>
    </row>
    <row r="22" spans="1:28" x14ac:dyDescent="0.25">
      <c r="A22" s="2" t="s">
        <v>22</v>
      </c>
      <c r="B22" s="2" t="s">
        <v>70</v>
      </c>
      <c r="C22" s="2">
        <v>5.7</v>
      </c>
      <c r="D22" s="2">
        <v>1440</v>
      </c>
      <c r="E22" s="2">
        <v>16</v>
      </c>
      <c r="F22" s="2" t="s">
        <v>68</v>
      </c>
      <c r="G22" s="2">
        <v>2</v>
      </c>
      <c r="H22" s="2">
        <v>12</v>
      </c>
      <c r="I22" s="2">
        <v>2</v>
      </c>
      <c r="J22" s="2">
        <v>12</v>
      </c>
      <c r="K22" s="2">
        <v>1</v>
      </c>
      <c r="L22" s="2">
        <v>16</v>
      </c>
      <c r="M22" s="2">
        <v>2</v>
      </c>
      <c r="N22" s="2" t="s">
        <v>75</v>
      </c>
      <c r="O22" s="2">
        <v>2.585</v>
      </c>
      <c r="P22" s="2">
        <v>6.5</v>
      </c>
      <c r="Q22" s="2" t="s">
        <v>63</v>
      </c>
      <c r="R22" s="2" t="s">
        <v>63</v>
      </c>
      <c r="S22" s="2" t="s">
        <v>64</v>
      </c>
      <c r="T22" s="2" t="s">
        <v>69</v>
      </c>
      <c r="U22" s="2" t="s">
        <v>63</v>
      </c>
      <c r="V22" s="2">
        <v>3500</v>
      </c>
      <c r="W22" s="2" t="s">
        <v>63</v>
      </c>
      <c r="X22" s="2">
        <v>157.34</v>
      </c>
      <c r="Y22" s="2">
        <v>77.239999999999995</v>
      </c>
      <c r="Z22" s="2">
        <v>7.3</v>
      </c>
      <c r="AA22" s="2">
        <v>170</v>
      </c>
      <c r="AB22" s="1">
        <f t="shared" si="0"/>
        <v>0</v>
      </c>
    </row>
    <row r="23" spans="1:28" x14ac:dyDescent="0.25">
      <c r="A23" s="2" t="s">
        <v>13</v>
      </c>
      <c r="B23" s="2" t="s">
        <v>70</v>
      </c>
      <c r="C23" s="2">
        <v>5.3</v>
      </c>
      <c r="D23" s="2">
        <v>1440</v>
      </c>
      <c r="E23" s="2">
        <v>16</v>
      </c>
      <c r="F23" s="2" t="s">
        <v>61</v>
      </c>
      <c r="G23" s="2">
        <v>2</v>
      </c>
      <c r="H23" s="2">
        <v>13</v>
      </c>
      <c r="I23" s="2">
        <v>2</v>
      </c>
      <c r="J23" s="2">
        <v>13</v>
      </c>
      <c r="K23" s="2">
        <v>1</v>
      </c>
      <c r="L23" s="2">
        <v>13</v>
      </c>
      <c r="M23" s="2">
        <v>2</v>
      </c>
      <c r="N23" s="2" t="s">
        <v>71</v>
      </c>
      <c r="O23" s="2">
        <v>2</v>
      </c>
      <c r="P23" s="2">
        <v>6</v>
      </c>
      <c r="Q23" s="2" t="s">
        <v>64</v>
      </c>
      <c r="R23" s="2" t="s">
        <v>64</v>
      </c>
      <c r="S23" s="2" t="s">
        <v>64</v>
      </c>
      <c r="T23" s="2" t="s">
        <v>69</v>
      </c>
      <c r="U23" s="2" t="s">
        <v>63</v>
      </c>
      <c r="V23" s="2">
        <v>3090</v>
      </c>
      <c r="W23" s="2" t="s">
        <v>64</v>
      </c>
      <c r="X23" s="2">
        <v>151.5</v>
      </c>
      <c r="Y23" s="2">
        <v>73.7</v>
      </c>
      <c r="Z23" s="2">
        <v>7.9</v>
      </c>
      <c r="AA23" s="2">
        <v>160</v>
      </c>
      <c r="AB23" s="1">
        <f t="shared" si="0"/>
        <v>0</v>
      </c>
    </row>
    <row r="24" spans="1:28" x14ac:dyDescent="0.25">
      <c r="A24" s="2" t="s">
        <v>19</v>
      </c>
      <c r="B24" s="2" t="s">
        <v>70</v>
      </c>
      <c r="C24" s="2">
        <v>5.5</v>
      </c>
      <c r="D24" s="2">
        <v>1080</v>
      </c>
      <c r="E24" s="2">
        <v>16</v>
      </c>
      <c r="F24" s="2" t="s">
        <v>61</v>
      </c>
      <c r="G24" s="2">
        <v>2</v>
      </c>
      <c r="H24" s="2">
        <v>12</v>
      </c>
      <c r="I24" s="2">
        <v>1.8</v>
      </c>
      <c r="J24" s="2">
        <v>23</v>
      </c>
      <c r="K24" s="2">
        <v>1</v>
      </c>
      <c r="L24" s="2">
        <v>16</v>
      </c>
      <c r="M24" s="2">
        <v>2</v>
      </c>
      <c r="N24" s="2" t="s">
        <v>71</v>
      </c>
      <c r="O24" s="2">
        <v>2.7930000000000001</v>
      </c>
      <c r="P24" s="2">
        <v>6.5</v>
      </c>
      <c r="Q24" s="2" t="s">
        <v>63</v>
      </c>
      <c r="R24" s="2" t="s">
        <v>64</v>
      </c>
      <c r="S24" s="2" t="s">
        <v>63</v>
      </c>
      <c r="T24" s="2" t="s">
        <v>72</v>
      </c>
      <c r="U24" s="2" t="s">
        <v>63</v>
      </c>
      <c r="V24" s="2">
        <v>3200</v>
      </c>
      <c r="W24" s="2" t="s">
        <v>63</v>
      </c>
      <c r="X24" s="2">
        <v>152.6</v>
      </c>
      <c r="Y24" s="2">
        <v>72.38</v>
      </c>
      <c r="Z24" s="2">
        <v>7.6</v>
      </c>
      <c r="AA24" s="2">
        <v>173</v>
      </c>
      <c r="AB24" s="1">
        <f t="shared" si="0"/>
        <v>1</v>
      </c>
    </row>
    <row r="25" spans="1:28" x14ac:dyDescent="0.25">
      <c r="A25" s="2" t="s">
        <v>23</v>
      </c>
      <c r="B25" s="2" t="s">
        <v>70</v>
      </c>
      <c r="C25" s="2">
        <v>5.73</v>
      </c>
      <c r="D25" s="2">
        <v>1080</v>
      </c>
      <c r="E25" s="2">
        <v>17</v>
      </c>
      <c r="F25" s="2" t="s">
        <v>61</v>
      </c>
      <c r="G25" s="2">
        <v>2</v>
      </c>
      <c r="H25" s="2">
        <v>12</v>
      </c>
      <c r="I25" s="2">
        <v>1.8</v>
      </c>
      <c r="J25" s="2">
        <v>23</v>
      </c>
      <c r="K25" s="2">
        <v>2</v>
      </c>
      <c r="L25" s="2">
        <v>5</v>
      </c>
      <c r="M25" s="2">
        <v>2.2000000000000002</v>
      </c>
      <c r="N25" s="2" t="s">
        <v>71</v>
      </c>
      <c r="O25" s="2">
        <v>2.7930000000000001</v>
      </c>
      <c r="P25" s="2">
        <v>6.5</v>
      </c>
      <c r="Q25" s="2" t="s">
        <v>63</v>
      </c>
      <c r="R25" s="2" t="s">
        <v>64</v>
      </c>
      <c r="S25" s="2" t="s">
        <v>63</v>
      </c>
      <c r="T25" s="2" t="s">
        <v>72</v>
      </c>
      <c r="U25" s="2" t="s">
        <v>63</v>
      </c>
      <c r="V25" s="2">
        <v>3100</v>
      </c>
      <c r="W25" s="2" t="s">
        <v>63</v>
      </c>
      <c r="X25" s="2">
        <v>147.46</v>
      </c>
      <c r="Y25" s="2">
        <v>72.680000000000007</v>
      </c>
      <c r="Z25" s="2">
        <v>8.5</v>
      </c>
      <c r="AA25" s="2">
        <v>170</v>
      </c>
      <c r="AB25" s="1">
        <f t="shared" si="0"/>
        <v>0</v>
      </c>
    </row>
    <row r="26" spans="1:28" x14ac:dyDescent="0.25">
      <c r="A26" s="2" t="s">
        <v>24</v>
      </c>
      <c r="B26" s="2" t="s">
        <v>70</v>
      </c>
      <c r="C26" s="2">
        <v>5.5</v>
      </c>
      <c r="D26" s="2">
        <v>1080</v>
      </c>
      <c r="E26" s="2">
        <v>16</v>
      </c>
      <c r="F26" s="2" t="s">
        <v>68</v>
      </c>
      <c r="G26" s="2">
        <v>2</v>
      </c>
      <c r="H26" s="2">
        <v>16</v>
      </c>
      <c r="I26" s="2">
        <v>1.7</v>
      </c>
      <c r="J26" s="2">
        <v>20</v>
      </c>
      <c r="K26" s="2">
        <v>1</v>
      </c>
      <c r="L26" s="2">
        <v>16</v>
      </c>
      <c r="M26" s="2">
        <v>2</v>
      </c>
      <c r="N26" s="2" t="s">
        <v>71</v>
      </c>
      <c r="O26" s="2">
        <v>2.7930000000000001</v>
      </c>
      <c r="P26" s="2">
        <v>6.5</v>
      </c>
      <c r="Q26" s="2" t="s">
        <v>63</v>
      </c>
      <c r="R26" s="2" t="s">
        <v>64</v>
      </c>
      <c r="S26" s="2" t="s">
        <v>64</v>
      </c>
      <c r="T26" s="2" t="s">
        <v>69</v>
      </c>
      <c r="U26" s="2" t="s">
        <v>63</v>
      </c>
      <c r="V26" s="2">
        <v>3300</v>
      </c>
      <c r="W26" s="2" t="s">
        <v>63</v>
      </c>
      <c r="X26" s="2">
        <v>154.19999999999999</v>
      </c>
      <c r="Y26" s="2">
        <v>74.099999999999994</v>
      </c>
      <c r="Z26" s="2">
        <v>7.25</v>
      </c>
      <c r="AA26" s="2">
        <v>153</v>
      </c>
      <c r="AB26" s="1">
        <f t="shared" si="0"/>
        <v>0</v>
      </c>
    </row>
    <row r="27" spans="1:28" x14ac:dyDescent="0.25">
      <c r="A27" s="2" t="s">
        <v>25</v>
      </c>
      <c r="B27" s="2" t="s">
        <v>70</v>
      </c>
      <c r="C27" s="2">
        <v>6.01</v>
      </c>
      <c r="D27" s="2">
        <v>1080</v>
      </c>
      <c r="E27" s="2">
        <v>18</v>
      </c>
      <c r="F27" s="2" t="s">
        <v>68</v>
      </c>
      <c r="G27" s="2">
        <v>2</v>
      </c>
      <c r="H27" s="2">
        <v>16</v>
      </c>
      <c r="I27" s="2">
        <v>1.7</v>
      </c>
      <c r="J27" s="2">
        <v>20</v>
      </c>
      <c r="K27" s="2">
        <v>1</v>
      </c>
      <c r="L27" s="2">
        <v>16</v>
      </c>
      <c r="M27" s="2">
        <v>2</v>
      </c>
      <c r="N27" s="2" t="s">
        <v>71</v>
      </c>
      <c r="O27" s="2">
        <v>2.7930000000000001</v>
      </c>
      <c r="P27" s="2">
        <v>6.5</v>
      </c>
      <c r="Q27" s="2" t="s">
        <v>63</v>
      </c>
      <c r="R27" s="2" t="s">
        <v>64</v>
      </c>
      <c r="S27" s="2" t="s">
        <v>64</v>
      </c>
      <c r="T27" s="2" t="s">
        <v>72</v>
      </c>
      <c r="U27" s="2" t="s">
        <v>63</v>
      </c>
      <c r="V27" s="2">
        <v>3300</v>
      </c>
      <c r="W27" s="2" t="s">
        <v>63</v>
      </c>
      <c r="X27" s="2">
        <v>156.1</v>
      </c>
      <c r="Y27" s="2">
        <v>75</v>
      </c>
      <c r="Z27" s="2">
        <v>7.3</v>
      </c>
      <c r="AA27" s="2">
        <v>162</v>
      </c>
      <c r="AB27" s="1">
        <f t="shared" si="0"/>
        <v>0</v>
      </c>
    </row>
    <row r="28" spans="1:28" x14ac:dyDescent="0.25">
      <c r="A28" s="2" t="s">
        <v>26</v>
      </c>
      <c r="B28" s="2" t="s">
        <v>70</v>
      </c>
      <c r="C28" s="2">
        <v>5.7</v>
      </c>
      <c r="D28" s="2">
        <v>1440</v>
      </c>
      <c r="E28" s="2">
        <v>16</v>
      </c>
      <c r="F28" s="2" t="s">
        <v>61</v>
      </c>
      <c r="G28" s="2">
        <v>2</v>
      </c>
      <c r="H28" s="2">
        <v>12</v>
      </c>
      <c r="I28" s="2">
        <v>1.75</v>
      </c>
      <c r="J28" s="2">
        <v>12</v>
      </c>
      <c r="K28" s="2">
        <v>1</v>
      </c>
      <c r="L28" s="2">
        <v>8</v>
      </c>
      <c r="M28" s="2">
        <v>2</v>
      </c>
      <c r="N28" s="2" t="s">
        <v>71</v>
      </c>
      <c r="O28" s="2">
        <v>3</v>
      </c>
      <c r="P28" s="2">
        <v>6</v>
      </c>
      <c r="Q28" s="2" t="s">
        <v>64</v>
      </c>
      <c r="R28" s="2" t="s">
        <v>64</v>
      </c>
      <c r="S28" s="2" t="s">
        <v>63</v>
      </c>
      <c r="T28" s="2" t="s">
        <v>76</v>
      </c>
      <c r="U28" s="2" t="s">
        <v>63</v>
      </c>
      <c r="V28" s="2">
        <v>4000</v>
      </c>
      <c r="W28" s="2" t="s">
        <v>63</v>
      </c>
      <c r="X28" s="2">
        <v>158.5</v>
      </c>
      <c r="Y28" s="2">
        <v>77.7</v>
      </c>
      <c r="Z28" s="2">
        <v>8</v>
      </c>
      <c r="AA28" s="2">
        <v>197</v>
      </c>
      <c r="AB28" s="1">
        <f t="shared" si="0"/>
        <v>0</v>
      </c>
    </row>
    <row r="29" spans="1:28" x14ac:dyDescent="0.25">
      <c r="A29" s="2" t="s">
        <v>27</v>
      </c>
      <c r="B29" s="2" t="s">
        <v>70</v>
      </c>
      <c r="C29" s="2">
        <v>6.3</v>
      </c>
      <c r="D29" s="2">
        <v>1440</v>
      </c>
      <c r="E29" s="2">
        <v>18.5</v>
      </c>
      <c r="F29" s="2" t="s">
        <v>68</v>
      </c>
      <c r="G29" s="2">
        <v>2</v>
      </c>
      <c r="H29" s="2">
        <v>12</v>
      </c>
      <c r="I29" s="2">
        <v>1.7</v>
      </c>
      <c r="J29" s="2">
        <v>12</v>
      </c>
      <c r="K29" s="2">
        <v>1</v>
      </c>
      <c r="L29" s="2">
        <v>8</v>
      </c>
      <c r="M29" s="2">
        <v>1.7</v>
      </c>
      <c r="N29" s="2" t="s">
        <v>71</v>
      </c>
      <c r="O29" s="2">
        <v>2.2930000000000001</v>
      </c>
      <c r="P29" s="2">
        <v>7</v>
      </c>
      <c r="Q29" s="2" t="s">
        <v>64</v>
      </c>
      <c r="R29" s="2" t="s">
        <v>64</v>
      </c>
      <c r="S29" s="2" t="s">
        <v>64</v>
      </c>
      <c r="T29" s="2" t="s">
        <v>72</v>
      </c>
      <c r="U29" s="2" t="s">
        <v>64</v>
      </c>
      <c r="V29" s="2">
        <v>3300</v>
      </c>
      <c r="W29" s="2" t="s">
        <v>64</v>
      </c>
      <c r="X29" s="2">
        <v>162.5</v>
      </c>
      <c r="Y29" s="2">
        <v>74.8</v>
      </c>
      <c r="Z29" s="2">
        <v>8.6</v>
      </c>
      <c r="AA29" s="2">
        <v>195</v>
      </c>
      <c r="AB29" s="1">
        <f t="shared" si="0"/>
        <v>0</v>
      </c>
    </row>
    <row r="30" spans="1:28" x14ac:dyDescent="0.25">
      <c r="A30" s="2" t="s">
        <v>27</v>
      </c>
      <c r="B30" s="2" t="s">
        <v>70</v>
      </c>
      <c r="C30" s="2">
        <v>6.3</v>
      </c>
      <c r="D30" s="2">
        <v>1440</v>
      </c>
      <c r="E30" s="2">
        <v>18.5</v>
      </c>
      <c r="F30" s="2" t="s">
        <v>68</v>
      </c>
      <c r="G30" s="2">
        <v>2</v>
      </c>
      <c r="H30" s="2">
        <v>12</v>
      </c>
      <c r="I30" s="2">
        <v>1.7</v>
      </c>
      <c r="J30" s="2">
        <v>12</v>
      </c>
      <c r="K30" s="2">
        <v>1</v>
      </c>
      <c r="L30" s="2">
        <v>8</v>
      </c>
      <c r="M30" s="2">
        <v>1.7</v>
      </c>
      <c r="N30" s="2" t="s">
        <v>77</v>
      </c>
      <c r="O30" s="2">
        <v>2.2930000000000001</v>
      </c>
      <c r="P30" s="2">
        <v>7</v>
      </c>
      <c r="Q30" s="2" t="s">
        <v>64</v>
      </c>
      <c r="R30" s="2" t="s">
        <v>64</v>
      </c>
      <c r="S30" s="2" t="s">
        <v>64</v>
      </c>
      <c r="T30" s="2" t="s">
        <v>72</v>
      </c>
      <c r="U30" s="2" t="s">
        <v>64</v>
      </c>
      <c r="V30" s="2">
        <v>3300</v>
      </c>
      <c r="W30" s="2" t="s">
        <v>64</v>
      </c>
      <c r="X30" s="2">
        <v>162.5</v>
      </c>
      <c r="Y30" s="2">
        <v>74.8</v>
      </c>
      <c r="Z30" s="2">
        <v>8.6</v>
      </c>
      <c r="AA30" s="2">
        <v>195</v>
      </c>
      <c r="AB30" s="1">
        <f t="shared" si="0"/>
        <v>0</v>
      </c>
    </row>
    <row r="31" spans="1:28" x14ac:dyDescent="0.25">
      <c r="A31" s="2" t="s">
        <v>28</v>
      </c>
      <c r="B31" s="2" t="s">
        <v>70</v>
      </c>
      <c r="C31" s="2">
        <v>5.8</v>
      </c>
      <c r="D31" s="2">
        <v>1440</v>
      </c>
      <c r="E31" s="2">
        <v>18.5</v>
      </c>
      <c r="F31" s="2" t="s">
        <v>68</v>
      </c>
      <c r="G31" s="2">
        <v>1</v>
      </c>
      <c r="H31" s="2">
        <v>12</v>
      </c>
      <c r="I31" s="2">
        <v>1.7</v>
      </c>
      <c r="J31" s="2"/>
      <c r="K31" s="2">
        <v>1</v>
      </c>
      <c r="L31" s="2">
        <v>8</v>
      </c>
      <c r="M31" s="2">
        <v>1.7</v>
      </c>
      <c r="N31" s="2" t="s">
        <v>71</v>
      </c>
      <c r="O31" s="2">
        <v>2</v>
      </c>
      <c r="P31" s="2">
        <v>6</v>
      </c>
      <c r="Q31" s="2" t="s">
        <v>64</v>
      </c>
      <c r="R31" s="2" t="s">
        <v>64</v>
      </c>
      <c r="S31" s="2" t="s">
        <v>64</v>
      </c>
      <c r="T31" s="2" t="s">
        <v>72</v>
      </c>
      <c r="U31" s="2" t="s">
        <v>64</v>
      </c>
      <c r="V31" s="2">
        <v>3000</v>
      </c>
      <c r="W31" s="2" t="s">
        <v>64</v>
      </c>
      <c r="X31" s="2">
        <v>148.9</v>
      </c>
      <c r="Y31" s="2">
        <v>68.099999999999994</v>
      </c>
      <c r="Z31" s="2">
        <v>8</v>
      </c>
      <c r="AA31" s="2">
        <v>155</v>
      </c>
      <c r="AB31" s="1">
        <f t="shared" si="0"/>
        <v>0</v>
      </c>
    </row>
    <row r="32" spans="1:28" x14ac:dyDescent="0.25">
      <c r="A32" s="2" t="s">
        <v>28</v>
      </c>
      <c r="B32" s="2" t="s">
        <v>70</v>
      </c>
      <c r="C32" s="2">
        <v>5.8</v>
      </c>
      <c r="D32" s="2">
        <v>1440</v>
      </c>
      <c r="E32" s="2">
        <v>18.5</v>
      </c>
      <c r="F32" s="2" t="s">
        <v>68</v>
      </c>
      <c r="G32" s="2">
        <v>1</v>
      </c>
      <c r="H32" s="2">
        <v>12</v>
      </c>
      <c r="I32" s="2">
        <v>1.7</v>
      </c>
      <c r="J32" s="2"/>
      <c r="K32" s="2">
        <v>1</v>
      </c>
      <c r="L32" s="2">
        <v>8</v>
      </c>
      <c r="M32" s="2">
        <v>1.7</v>
      </c>
      <c r="N32" s="2" t="s">
        <v>77</v>
      </c>
      <c r="O32" s="2">
        <v>2</v>
      </c>
      <c r="P32" s="2">
        <v>6</v>
      </c>
      <c r="Q32" s="2" t="s">
        <v>64</v>
      </c>
      <c r="R32" s="2" t="s">
        <v>64</v>
      </c>
      <c r="S32" s="2" t="s">
        <v>64</v>
      </c>
      <c r="T32" s="2" t="s">
        <v>72</v>
      </c>
      <c r="U32" s="2" t="s">
        <v>64</v>
      </c>
      <c r="V32" s="2">
        <v>3000</v>
      </c>
      <c r="W32" s="2" t="s">
        <v>64</v>
      </c>
      <c r="X32" s="2">
        <v>148.9</v>
      </c>
      <c r="Y32" s="2">
        <v>68.099999999999994</v>
      </c>
      <c r="Z32" s="2">
        <v>8</v>
      </c>
      <c r="AA32" s="2">
        <v>155</v>
      </c>
      <c r="AB32" s="1">
        <f t="shared" si="0"/>
        <v>0</v>
      </c>
    </row>
    <row r="33" spans="1:28" x14ac:dyDescent="0.25">
      <c r="A33" s="2" t="s">
        <v>29</v>
      </c>
      <c r="B33" s="2" t="s">
        <v>70</v>
      </c>
      <c r="C33" s="2">
        <v>6.2</v>
      </c>
      <c r="D33" s="2">
        <v>1440</v>
      </c>
      <c r="E33" s="2">
        <v>18.5</v>
      </c>
      <c r="F33" s="2" t="s">
        <v>68</v>
      </c>
      <c r="G33" s="2">
        <v>1</v>
      </c>
      <c r="H33" s="2">
        <v>12</v>
      </c>
      <c r="I33" s="2">
        <v>1.7</v>
      </c>
      <c r="J33" s="2"/>
      <c r="K33" s="2">
        <v>1</v>
      </c>
      <c r="L33" s="2">
        <v>8</v>
      </c>
      <c r="M33" s="2">
        <v>1.7</v>
      </c>
      <c r="N33" s="2" t="s">
        <v>71</v>
      </c>
      <c r="O33" s="2">
        <v>2.2930000000000001</v>
      </c>
      <c r="P33" s="2">
        <v>6.5</v>
      </c>
      <c r="Q33" s="2" t="s">
        <v>64</v>
      </c>
      <c r="R33" s="2" t="s">
        <v>64</v>
      </c>
      <c r="S33" s="2" t="s">
        <v>64</v>
      </c>
      <c r="T33" s="2" t="s">
        <v>72</v>
      </c>
      <c r="U33" s="2" t="s">
        <v>64</v>
      </c>
      <c r="V33" s="2">
        <v>3500</v>
      </c>
      <c r="W33" s="2" t="s">
        <v>64</v>
      </c>
      <c r="X33" s="2">
        <v>159.5</v>
      </c>
      <c r="Y33" s="2">
        <v>73.400000000000006</v>
      </c>
      <c r="Z33" s="2">
        <v>8.1</v>
      </c>
      <c r="AA33" s="2">
        <v>173</v>
      </c>
      <c r="AB33" s="1">
        <f t="shared" si="0"/>
        <v>0</v>
      </c>
    </row>
    <row r="34" spans="1:28" x14ac:dyDescent="0.25">
      <c r="A34" s="2" t="s">
        <v>29</v>
      </c>
      <c r="B34" s="2" t="s">
        <v>70</v>
      </c>
      <c r="C34" s="2">
        <v>6.2</v>
      </c>
      <c r="D34" s="2">
        <v>1440</v>
      </c>
      <c r="E34" s="2">
        <v>18.5</v>
      </c>
      <c r="F34" s="2" t="s">
        <v>68</v>
      </c>
      <c r="G34" s="2">
        <v>1</v>
      </c>
      <c r="H34" s="2">
        <v>12</v>
      </c>
      <c r="I34" s="2">
        <v>1.7</v>
      </c>
      <c r="J34" s="2"/>
      <c r="K34" s="2">
        <v>1</v>
      </c>
      <c r="L34" s="2">
        <v>8</v>
      </c>
      <c r="M34" s="2">
        <v>1.7</v>
      </c>
      <c r="N34" s="2" t="s">
        <v>77</v>
      </c>
      <c r="O34" s="2">
        <v>2.2930000000000001</v>
      </c>
      <c r="P34" s="2">
        <v>6.5</v>
      </c>
      <c r="Q34" s="2" t="s">
        <v>64</v>
      </c>
      <c r="R34" s="2" t="s">
        <v>64</v>
      </c>
      <c r="S34" s="2" t="s">
        <v>64</v>
      </c>
      <c r="T34" s="2" t="s">
        <v>72</v>
      </c>
      <c r="U34" s="2" t="s">
        <v>64</v>
      </c>
      <c r="V34" s="2">
        <v>3500</v>
      </c>
      <c r="W34" s="2" t="s">
        <v>64</v>
      </c>
      <c r="X34" s="2">
        <v>159.5</v>
      </c>
      <c r="Y34" s="2">
        <v>73.400000000000006</v>
      </c>
      <c r="Z34" s="2">
        <v>8.1</v>
      </c>
      <c r="AA34" s="2">
        <v>173</v>
      </c>
      <c r="AB34" s="1">
        <f t="shared" si="0"/>
        <v>0</v>
      </c>
    </row>
    <row r="35" spans="1:28" x14ac:dyDescent="0.25">
      <c r="A35" s="2" t="s">
        <v>85</v>
      </c>
      <c r="B35" s="2" t="s">
        <v>70</v>
      </c>
      <c r="C35" s="2">
        <v>5.8</v>
      </c>
      <c r="D35" s="2">
        <v>1440</v>
      </c>
      <c r="E35" s="2">
        <v>18.5</v>
      </c>
      <c r="F35" s="2" t="s">
        <v>68</v>
      </c>
      <c r="G35" s="2">
        <v>1</v>
      </c>
      <c r="H35" s="2">
        <v>12</v>
      </c>
      <c r="I35" s="2">
        <v>1.7</v>
      </c>
      <c r="J35" s="2"/>
      <c r="K35" s="2">
        <v>1</v>
      </c>
      <c r="L35" s="2">
        <v>8</v>
      </c>
      <c r="M35" s="2">
        <v>1.7</v>
      </c>
      <c r="N35" s="2" t="s">
        <v>71</v>
      </c>
      <c r="O35" s="2">
        <v>2</v>
      </c>
      <c r="P35" s="2">
        <v>6</v>
      </c>
      <c r="Q35" s="2" t="s">
        <v>64</v>
      </c>
      <c r="R35" s="2" t="s">
        <v>64</v>
      </c>
      <c r="S35" s="2" t="s">
        <v>64</v>
      </c>
      <c r="T35" s="2" t="s">
        <v>72</v>
      </c>
      <c r="U35" s="2" t="s">
        <v>64</v>
      </c>
      <c r="V35" s="2">
        <v>4000</v>
      </c>
      <c r="W35" s="2" t="s">
        <v>64</v>
      </c>
      <c r="X35" s="2">
        <v>152.1</v>
      </c>
      <c r="Y35" s="2">
        <v>74.900000000000006</v>
      </c>
      <c r="Z35" s="2">
        <v>9.9</v>
      </c>
      <c r="AA35" s="2">
        <v>208</v>
      </c>
      <c r="AB35" s="1">
        <f t="shared" si="0"/>
        <v>0</v>
      </c>
    </row>
    <row r="36" spans="1:28" x14ac:dyDescent="0.25">
      <c r="A36" s="2" t="s">
        <v>30</v>
      </c>
      <c r="B36" s="2" t="s">
        <v>70</v>
      </c>
      <c r="C36" s="2">
        <v>4.2</v>
      </c>
      <c r="D36" s="2">
        <v>1080</v>
      </c>
      <c r="E36" s="2">
        <v>16</v>
      </c>
      <c r="F36" s="2" t="s">
        <v>68</v>
      </c>
      <c r="G36" s="2">
        <v>1</v>
      </c>
      <c r="H36" s="2">
        <v>12</v>
      </c>
      <c r="I36" s="2">
        <v>1.95</v>
      </c>
      <c r="J36" s="2"/>
      <c r="K36" s="2">
        <v>1</v>
      </c>
      <c r="L36" s="2">
        <v>5</v>
      </c>
      <c r="M36" s="2">
        <v>1.9</v>
      </c>
      <c r="N36" s="2" t="s">
        <v>71</v>
      </c>
      <c r="O36" s="2">
        <v>2.585</v>
      </c>
      <c r="P36" s="2">
        <v>6</v>
      </c>
      <c r="Q36" s="2" t="s">
        <v>64</v>
      </c>
      <c r="R36" s="2" t="s">
        <v>64</v>
      </c>
      <c r="S36" s="2" t="s">
        <v>63</v>
      </c>
      <c r="T36" s="2" t="s">
        <v>72</v>
      </c>
      <c r="U36" s="2" t="s">
        <v>64</v>
      </c>
      <c r="V36" s="2">
        <v>2300</v>
      </c>
      <c r="W36" s="2" t="s">
        <v>63</v>
      </c>
      <c r="X36" s="2">
        <v>132.30000000000001</v>
      </c>
      <c r="Y36" s="2">
        <v>63.3</v>
      </c>
      <c r="Z36" s="2">
        <v>15.9</v>
      </c>
      <c r="AA36" s="2">
        <v>249</v>
      </c>
      <c r="AB36" s="1">
        <f t="shared" si="0"/>
        <v>1</v>
      </c>
    </row>
    <row r="37" spans="1:28" x14ac:dyDescent="0.25">
      <c r="A37" s="2" t="s">
        <v>31</v>
      </c>
      <c r="B37" s="2" t="s">
        <v>70</v>
      </c>
      <c r="C37" s="2">
        <v>5.3</v>
      </c>
      <c r="D37" s="2">
        <v>1440</v>
      </c>
      <c r="E37" s="2">
        <v>16</v>
      </c>
      <c r="F37" s="2" t="s">
        <v>61</v>
      </c>
      <c r="G37" s="2">
        <v>1</v>
      </c>
      <c r="H37" s="2">
        <v>22.6</v>
      </c>
      <c r="I37" s="2">
        <v>1.9</v>
      </c>
      <c r="J37" s="2"/>
      <c r="K37" s="2">
        <v>1</v>
      </c>
      <c r="L37" s="2">
        <v>16.3</v>
      </c>
      <c r="M37" s="2">
        <v>2</v>
      </c>
      <c r="N37" s="2" t="s">
        <v>71</v>
      </c>
      <c r="O37" s="2">
        <v>2</v>
      </c>
      <c r="P37" s="2">
        <v>6</v>
      </c>
      <c r="Q37" s="2" t="s">
        <v>64</v>
      </c>
      <c r="R37" s="2" t="s">
        <v>64</v>
      </c>
      <c r="S37" s="2" t="s">
        <v>64</v>
      </c>
      <c r="T37" s="2" t="s">
        <v>69</v>
      </c>
      <c r="U37" s="2" t="s">
        <v>63</v>
      </c>
      <c r="V37" s="2">
        <v>3160</v>
      </c>
      <c r="W37" s="2" t="s">
        <v>64</v>
      </c>
      <c r="X37" s="2">
        <v>153</v>
      </c>
      <c r="Y37" s="2">
        <v>74</v>
      </c>
      <c r="Z37" s="2">
        <v>8.6999999999999993</v>
      </c>
      <c r="AA37" s="2">
        <v>169</v>
      </c>
      <c r="AB37" s="1">
        <f t="shared" si="0"/>
        <v>0</v>
      </c>
    </row>
    <row r="38" spans="1:28" x14ac:dyDescent="0.25">
      <c r="A38" s="2" t="s">
        <v>32</v>
      </c>
      <c r="B38" s="2" t="s">
        <v>70</v>
      </c>
      <c r="C38" s="2">
        <v>5.5</v>
      </c>
      <c r="D38" s="2">
        <v>2160</v>
      </c>
      <c r="E38" s="2">
        <v>16</v>
      </c>
      <c r="F38" s="2" t="s">
        <v>61</v>
      </c>
      <c r="G38" s="2">
        <v>1</v>
      </c>
      <c r="H38" s="2">
        <v>19</v>
      </c>
      <c r="I38" s="2">
        <v>2</v>
      </c>
      <c r="J38" s="2"/>
      <c r="K38" s="2">
        <v>1</v>
      </c>
      <c r="L38" s="2">
        <v>13</v>
      </c>
      <c r="M38" s="2">
        <v>2</v>
      </c>
      <c r="N38" s="2" t="s">
        <v>71</v>
      </c>
      <c r="O38" s="2">
        <v>2</v>
      </c>
      <c r="P38" s="2">
        <v>6</v>
      </c>
      <c r="Q38" s="2" t="s">
        <v>64</v>
      </c>
      <c r="R38" s="2" t="s">
        <v>64</v>
      </c>
      <c r="S38" s="2" t="s">
        <v>64</v>
      </c>
      <c r="T38" s="2" t="s">
        <v>76</v>
      </c>
      <c r="U38" s="2" t="s">
        <v>63</v>
      </c>
      <c r="V38" s="2">
        <v>3230</v>
      </c>
      <c r="W38" s="2" t="s">
        <v>64</v>
      </c>
      <c r="X38" s="2">
        <v>156</v>
      </c>
      <c r="Y38" s="2">
        <v>77</v>
      </c>
      <c r="Z38" s="2">
        <v>7.9</v>
      </c>
      <c r="AA38" s="2">
        <v>191</v>
      </c>
      <c r="AB38" s="1">
        <f t="shared" si="0"/>
        <v>0</v>
      </c>
    </row>
    <row r="39" spans="1:28" x14ac:dyDescent="0.25">
      <c r="A39" s="2" t="s">
        <v>33</v>
      </c>
      <c r="B39" s="2" t="s">
        <v>70</v>
      </c>
      <c r="C39" s="2">
        <v>5.2</v>
      </c>
      <c r="D39" s="2">
        <v>1080</v>
      </c>
      <c r="E39" s="2">
        <v>16</v>
      </c>
      <c r="F39" s="2" t="s">
        <v>61</v>
      </c>
      <c r="G39" s="2">
        <v>1</v>
      </c>
      <c r="H39" s="2">
        <v>19</v>
      </c>
      <c r="I39" s="2">
        <v>2</v>
      </c>
      <c r="J39" s="2"/>
      <c r="K39" s="2">
        <v>1</v>
      </c>
      <c r="L39" s="2">
        <v>13</v>
      </c>
      <c r="M39" s="2">
        <v>2</v>
      </c>
      <c r="N39" s="2" t="s">
        <v>71</v>
      </c>
      <c r="O39" s="2">
        <v>2</v>
      </c>
      <c r="P39" s="2">
        <v>6</v>
      </c>
      <c r="Q39" s="2" t="s">
        <v>64</v>
      </c>
      <c r="R39" s="2" t="s">
        <v>64</v>
      </c>
      <c r="S39" s="2" t="s">
        <v>64</v>
      </c>
      <c r="T39" s="2" t="s">
        <v>76</v>
      </c>
      <c r="U39" s="2" t="s">
        <v>63</v>
      </c>
      <c r="V39" s="2">
        <v>2700</v>
      </c>
      <c r="W39" s="2" t="s">
        <v>64</v>
      </c>
      <c r="X39" s="2">
        <v>148</v>
      </c>
      <c r="Y39" s="2">
        <v>73</v>
      </c>
      <c r="Z39" s="2">
        <v>7.4</v>
      </c>
      <c r="AA39" s="2">
        <v>156</v>
      </c>
      <c r="AB39" s="1">
        <f t="shared" si="0"/>
        <v>0</v>
      </c>
    </row>
    <row r="40" spans="1:28" x14ac:dyDescent="0.25">
      <c r="A40" s="2" t="s">
        <v>34</v>
      </c>
      <c r="B40" s="2" t="s">
        <v>70</v>
      </c>
      <c r="C40" s="2">
        <v>4.5999999999999996</v>
      </c>
      <c r="D40" s="2">
        <v>720</v>
      </c>
      <c r="E40" s="2">
        <v>16</v>
      </c>
      <c r="F40" s="2" t="s">
        <v>61</v>
      </c>
      <c r="G40" s="2">
        <v>1</v>
      </c>
      <c r="H40" s="2">
        <v>19</v>
      </c>
      <c r="I40" s="2">
        <v>2</v>
      </c>
      <c r="J40" s="2"/>
      <c r="K40" s="2">
        <v>1</v>
      </c>
      <c r="L40" s="2">
        <v>8</v>
      </c>
      <c r="M40" s="2">
        <v>2.4</v>
      </c>
      <c r="N40" s="2" t="s">
        <v>71</v>
      </c>
      <c r="O40" s="2">
        <v>2</v>
      </c>
      <c r="P40" s="2">
        <v>5</v>
      </c>
      <c r="Q40" s="2" t="s">
        <v>64</v>
      </c>
      <c r="R40" s="2" t="s">
        <v>64</v>
      </c>
      <c r="S40" s="2" t="s">
        <v>64</v>
      </c>
      <c r="T40" s="2" t="s">
        <v>76</v>
      </c>
      <c r="U40" s="2" t="s">
        <v>63</v>
      </c>
      <c r="V40" s="2">
        <v>2700</v>
      </c>
      <c r="W40" s="2" t="s">
        <v>64</v>
      </c>
      <c r="X40" s="2">
        <v>129</v>
      </c>
      <c r="Y40" s="2">
        <v>65</v>
      </c>
      <c r="Z40" s="2">
        <v>9.3000000000000007</v>
      </c>
      <c r="AA40" s="2">
        <v>143</v>
      </c>
      <c r="AB40" s="1">
        <f t="shared" si="0"/>
        <v>0</v>
      </c>
    </row>
    <row r="41" spans="1:28" x14ac:dyDescent="0.25">
      <c r="A41" s="2" t="s">
        <v>35</v>
      </c>
      <c r="B41" s="2" t="s">
        <v>70</v>
      </c>
      <c r="C41" s="2">
        <v>5.15</v>
      </c>
      <c r="D41" s="2">
        <v>1080</v>
      </c>
      <c r="E41" s="2">
        <v>16</v>
      </c>
      <c r="F41" s="2" t="s">
        <v>61</v>
      </c>
      <c r="G41" s="2">
        <v>2</v>
      </c>
      <c r="H41" s="2">
        <v>12</v>
      </c>
      <c r="I41" s="2">
        <v>1.8</v>
      </c>
      <c r="J41" s="2">
        <v>12</v>
      </c>
      <c r="K41" s="2">
        <v>1</v>
      </c>
      <c r="L41" s="2">
        <v>8</v>
      </c>
      <c r="M41" s="2">
        <v>2.2000000000000002</v>
      </c>
      <c r="N41" s="2" t="s">
        <v>71</v>
      </c>
      <c r="O41" s="2">
        <v>2.2930000000000001</v>
      </c>
      <c r="P41" s="2">
        <v>6.5</v>
      </c>
      <c r="Q41" s="2" t="s">
        <v>63</v>
      </c>
      <c r="R41" s="2" t="s">
        <v>64</v>
      </c>
      <c r="S41" s="2" t="s">
        <v>63</v>
      </c>
      <c r="T41" s="2" t="s">
        <v>69</v>
      </c>
      <c r="U41" s="2" t="s">
        <v>63</v>
      </c>
      <c r="V41" s="2">
        <v>3350</v>
      </c>
      <c r="W41" s="2" t="s">
        <v>63</v>
      </c>
      <c r="X41" s="2">
        <v>145.16999999999999</v>
      </c>
      <c r="Y41" s="2">
        <v>70.489999999999995</v>
      </c>
      <c r="Z41" s="2">
        <v>7.45</v>
      </c>
      <c r="AA41" s="2">
        <v>175</v>
      </c>
      <c r="AB41" s="1">
        <f t="shared" si="0"/>
        <v>0</v>
      </c>
    </row>
    <row r="42" spans="1:28" x14ac:dyDescent="0.25">
      <c r="A42" s="2" t="s">
        <v>36</v>
      </c>
      <c r="B42" s="2" t="s">
        <v>70</v>
      </c>
      <c r="C42" s="2">
        <v>5.99</v>
      </c>
      <c r="D42" s="2">
        <v>1080</v>
      </c>
      <c r="E42" s="2">
        <v>18</v>
      </c>
      <c r="F42" s="2" t="s">
        <v>61</v>
      </c>
      <c r="G42" s="2">
        <v>1</v>
      </c>
      <c r="H42" s="2">
        <v>12</v>
      </c>
      <c r="I42" s="2">
        <v>2</v>
      </c>
      <c r="J42" s="2"/>
      <c r="K42" s="2">
        <v>1</v>
      </c>
      <c r="L42" s="2">
        <v>5</v>
      </c>
      <c r="M42" s="2">
        <v>2</v>
      </c>
      <c r="N42" s="2" t="s">
        <v>71</v>
      </c>
      <c r="O42" s="2">
        <v>2.7930000000000001</v>
      </c>
      <c r="P42" s="2">
        <v>7</v>
      </c>
      <c r="Q42" s="2" t="s">
        <v>63</v>
      </c>
      <c r="R42" s="2" t="s">
        <v>64</v>
      </c>
      <c r="S42" s="2" t="s">
        <v>63</v>
      </c>
      <c r="T42" s="2" t="s">
        <v>72</v>
      </c>
      <c r="U42" s="2" t="s">
        <v>63</v>
      </c>
      <c r="V42" s="2">
        <v>3400</v>
      </c>
      <c r="W42" s="2" t="s">
        <v>63</v>
      </c>
      <c r="X42" s="2">
        <v>151.15</v>
      </c>
      <c r="Y42" s="2">
        <v>75.05</v>
      </c>
      <c r="Z42" s="2">
        <v>7.7</v>
      </c>
      <c r="AA42" s="2">
        <v>186</v>
      </c>
      <c r="AB42" s="1">
        <f t="shared" si="0"/>
        <v>0</v>
      </c>
    </row>
    <row r="43" spans="1:28" ht="0.75" customHeight="1" x14ac:dyDescent="0.25"/>
    <row r="44" spans="1:28" x14ac:dyDescent="0.25">
      <c r="A44" s="2"/>
      <c r="B44" s="2">
        <f>COUNTIF(B2:B42,"Android")/COUNTA(B2:B42)</f>
        <v>0.92682926829268297</v>
      </c>
      <c r="C44" s="2">
        <f>AVERAGE(C2:C42)</f>
        <v>5.5858536585365854</v>
      </c>
      <c r="D44" s="2">
        <f>AVERAGE(D2:D42)</f>
        <v>1263.0975609756097</v>
      </c>
      <c r="E44" s="2">
        <f>AVERAGE(E2:E42)</f>
        <v>16.915829268292683</v>
      </c>
      <c r="F44" s="2">
        <f>COUNTIF(F2:F42,"TFT")/COUNTA(F2:F42)</f>
        <v>0.51219512195121952</v>
      </c>
      <c r="G44" s="2">
        <f t="shared" ref="G44:M44" si="1">AVERAGE(G2:G42)</f>
        <v>1.6097560975609757</v>
      </c>
      <c r="H44" s="2">
        <f t="shared" si="1"/>
        <v>13.219512195121951</v>
      </c>
      <c r="I44" s="2">
        <f t="shared" si="1"/>
        <v>1.8304878048780493</v>
      </c>
      <c r="J44" s="2">
        <f t="shared" si="1"/>
        <v>15.12</v>
      </c>
      <c r="K44" s="2">
        <f t="shared" si="1"/>
        <v>1.0487804878048781</v>
      </c>
      <c r="L44" s="2">
        <f t="shared" si="1"/>
        <v>9.5195121951219512</v>
      </c>
      <c r="M44" s="2">
        <f t="shared" si="1"/>
        <v>2.0024390243902448</v>
      </c>
      <c r="N44" s="2">
        <f>COUNTIF(N2:N42,"Snap 835")/COUNTA(N2:N42)</f>
        <v>0.6097560975609756</v>
      </c>
      <c r="O44" s="2">
        <f>AVERAGE(O2:O42)</f>
        <v>2.2464634146341469</v>
      </c>
      <c r="P44" s="2">
        <f>AVERAGE(P2:P42)</f>
        <v>6.5</v>
      </c>
      <c r="Q44" s="2">
        <f>COUNTIF(Q2:Q42,"+")/COUNTA(Q2:Q42)</f>
        <v>0.6097560975609756</v>
      </c>
      <c r="R44" s="2">
        <f>COUNTIF(R2:R42,"+")/COUNTA(R2:R42)</f>
        <v>0.92682926829268297</v>
      </c>
      <c r="S44" s="2">
        <f>COUNTIF(S2:S42,"+")/COUNTA(S2:S42)</f>
        <v>0.58536585365853655</v>
      </c>
      <c r="T44" s="2">
        <f>COUNTIF(T2:T42,"front")/COUNTIF(T2:T42,"rear")</f>
        <v>1</v>
      </c>
      <c r="U44" s="2">
        <f>COUNTIF(U2:U42,"+")/COUNTA(U2:U42)</f>
        <v>0.21951219512195122</v>
      </c>
      <c r="V44" s="2">
        <f>AVERAGE(V2:V42)</f>
        <v>3242.9756097560976</v>
      </c>
      <c r="W44" s="2">
        <f>COUNTIF(W2:W42,"+")/COUNTA(W2:W42)</f>
        <v>0.51219512195121952</v>
      </c>
      <c r="X44" s="2">
        <f>AVERAGE(X2:X42)</f>
        <v>151.86268292682928</v>
      </c>
      <c r="Y44" s="2">
        <f>AVERAGE(Y2:Y42)</f>
        <v>73.263414634146358</v>
      </c>
      <c r="Z44" s="2">
        <f>AVERAGE(Z2:Z42)</f>
        <v>8.05512195121951</v>
      </c>
      <c r="AA44" s="2">
        <f>AVERAGE(AA2:AA42)</f>
        <v>173.42926829268293</v>
      </c>
    </row>
    <row r="45" spans="1:28" x14ac:dyDescent="0.25">
      <c r="A45" s="2"/>
      <c r="B45" s="2" t="s">
        <v>78</v>
      </c>
      <c r="C45" s="2" t="s">
        <v>81</v>
      </c>
      <c r="D45" s="2" t="s">
        <v>81</v>
      </c>
      <c r="E45" s="2" t="s">
        <v>81</v>
      </c>
      <c r="F45" s="2" t="s">
        <v>83</v>
      </c>
      <c r="G45" s="2" t="s">
        <v>81</v>
      </c>
      <c r="H45" s="2" t="s">
        <v>81</v>
      </c>
      <c r="I45" s="2" t="s">
        <v>81</v>
      </c>
      <c r="J45" s="2" t="s">
        <v>81</v>
      </c>
      <c r="K45" s="2" t="s">
        <v>81</v>
      </c>
      <c r="L45" s="2" t="s">
        <v>81</v>
      </c>
      <c r="M45" s="2" t="s">
        <v>81</v>
      </c>
      <c r="N45" s="2" t="s">
        <v>79</v>
      </c>
      <c r="O45" s="2" t="s">
        <v>81</v>
      </c>
      <c r="P45" s="2" t="s">
        <v>81</v>
      </c>
      <c r="Q45" s="2" t="s">
        <v>80</v>
      </c>
      <c r="R45" s="2" t="s">
        <v>80</v>
      </c>
      <c r="S45" s="2" t="s">
        <v>80</v>
      </c>
      <c r="T45" s="2" t="s">
        <v>84</v>
      </c>
      <c r="U45" s="2" t="s">
        <v>80</v>
      </c>
      <c r="V45" s="2" t="s">
        <v>81</v>
      </c>
      <c r="W45" s="2" t="s">
        <v>80</v>
      </c>
      <c r="X45" s="2" t="s">
        <v>81</v>
      </c>
      <c r="Y45" s="2" t="s">
        <v>81</v>
      </c>
      <c r="Z45" s="2" t="s">
        <v>81</v>
      </c>
      <c r="AA45" s="2" t="s">
        <v>82</v>
      </c>
    </row>
    <row r="47" spans="1:28" x14ac:dyDescent="0.25">
      <c r="C47" s="1">
        <f>MAX(C2:C42)</f>
        <v>6.3</v>
      </c>
      <c r="H47" s="1">
        <f>COUNTIF(H2:H42,"12")</f>
        <v>29</v>
      </c>
      <c r="Z47" s="2"/>
    </row>
    <row r="48" spans="1:28" x14ac:dyDescent="0.25">
      <c r="H48" s="1" t="s">
        <v>86</v>
      </c>
    </row>
  </sheetData>
  <pageMargins left="0.7" right="0.7" top="0.75" bottom="0.75" header="0.3" footer="0.3"/>
  <pageSetup paperSize="9" orientation="portrait" r:id="rId1"/>
  <ignoredErrors>
    <ignoredError sqref="N44 T44 V44:W44 F4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dcterms:created xsi:type="dcterms:W3CDTF">2017-12-23T14:10:01Z</dcterms:created>
  <dcterms:modified xsi:type="dcterms:W3CDTF">2018-01-01T17:20:07Z</dcterms:modified>
</cp:coreProperties>
</file>