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Lenovo\OneDrive\Документы\Заказные гранты\Трансферная компания\"/>
    </mc:Choice>
  </mc:AlternateContent>
  <xr:revisionPtr revIDLastSave="0" documentId="13_ncr:1_{D47F4BA5-2D31-48CF-974A-AC7C224B3D10}" xr6:coauthVersionLast="47" xr6:coauthVersionMax="47" xr10:uidLastSave="{00000000-0000-0000-0000-000000000000}"/>
  <bookViews>
    <workbookView xWindow="-107" yWindow="-107" windowWidth="20847" windowHeight="11208" tabRatio="849" xr2:uid="{00000000-000D-0000-FFFF-FFFF00000000}"/>
  </bookViews>
  <sheets>
    <sheet name="Итоговые данные" sheetId="15" r:id="rId1"/>
    <sheet name="Предпоссылки" sheetId="13" r:id="rId2"/>
    <sheet name="Расчеты" sheetId="12" r:id="rId3"/>
  </sheets>
  <definedNames>
    <definedName name="_xlchart.v1.0" hidden="1">'Итоговые данные'!$A$61:$A$67</definedName>
    <definedName name="_xlchart.v1.1" hidden="1">'Итоговые данные'!$B$61:$B$67</definedName>
    <definedName name="_xlchart.v1.2" hidden="1">'Итоговые данные'!$A$61:$A$67</definedName>
    <definedName name="_xlchart.v1.3" hidden="1">'Итоговые данные'!$B$61:$B$67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8" i="13" l="1"/>
  <c r="AL68" i="12" s="1"/>
  <c r="C102" i="13"/>
  <c r="G63" i="13"/>
  <c r="G62" i="13"/>
  <c r="G61" i="13"/>
  <c r="G60" i="13"/>
  <c r="G59" i="13"/>
  <c r="G58" i="13"/>
  <c r="G57" i="13"/>
  <c r="G56" i="13"/>
  <c r="G55" i="13"/>
  <c r="G54" i="13"/>
  <c r="G53" i="13"/>
  <c r="G52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C104" i="13"/>
  <c r="F63" i="13"/>
  <c r="F62" i="13"/>
  <c r="F61" i="13"/>
  <c r="F60" i="13"/>
  <c r="F59" i="13"/>
  <c r="F58" i="13"/>
  <c r="F57" i="13"/>
  <c r="F56" i="13"/>
  <c r="F55" i="13"/>
  <c r="F54" i="13"/>
  <c r="F53" i="13"/>
  <c r="F52" i="13"/>
  <c r="F49" i="13"/>
  <c r="F48" i="13"/>
  <c r="F47" i="13"/>
  <c r="F46" i="13"/>
  <c r="F45" i="13"/>
  <c r="F44" i="13"/>
  <c r="C44" i="13" s="1"/>
  <c r="J29" i="12" s="1"/>
  <c r="F43" i="13"/>
  <c r="F42" i="13"/>
  <c r="C42" i="13" s="1"/>
  <c r="F41" i="13"/>
  <c r="F40" i="13"/>
  <c r="F39" i="13"/>
  <c r="F38" i="13"/>
  <c r="F35" i="13"/>
  <c r="F34" i="13"/>
  <c r="F33" i="13"/>
  <c r="F32" i="13"/>
  <c r="F31" i="13"/>
  <c r="F30" i="13"/>
  <c r="F29" i="13"/>
  <c r="F28" i="13"/>
  <c r="C28" i="13" s="1"/>
  <c r="F27" i="13"/>
  <c r="F26" i="13"/>
  <c r="F25" i="13"/>
  <c r="F24" i="13"/>
  <c r="F21" i="13"/>
  <c r="F20" i="13"/>
  <c r="F19" i="13"/>
  <c r="F18" i="13"/>
  <c r="F17" i="13"/>
  <c r="F16" i="13"/>
  <c r="C16" i="13" s="1"/>
  <c r="J13" i="12" s="1"/>
  <c r="F15" i="13"/>
  <c r="F14" i="13"/>
  <c r="C14" i="13" s="1"/>
  <c r="F13" i="13"/>
  <c r="F12" i="13"/>
  <c r="F11" i="13"/>
  <c r="F10" i="13"/>
  <c r="CD85" i="15"/>
  <c r="CC85" i="15"/>
  <c r="CB85" i="15"/>
  <c r="CA85" i="15"/>
  <c r="BZ85" i="15"/>
  <c r="BY85" i="15"/>
  <c r="BX85" i="15"/>
  <c r="BW85" i="15"/>
  <c r="BV85" i="15"/>
  <c r="BU85" i="15"/>
  <c r="BT85" i="15"/>
  <c r="BS85" i="15"/>
  <c r="BR85" i="15"/>
  <c r="BQ85" i="15"/>
  <c r="BP85" i="15"/>
  <c r="BO85" i="15"/>
  <c r="BN85" i="15"/>
  <c r="BM85" i="15"/>
  <c r="BL85" i="15"/>
  <c r="BK85" i="15"/>
  <c r="BJ85" i="15"/>
  <c r="BI85" i="15"/>
  <c r="BH85" i="15"/>
  <c r="BG85" i="15"/>
  <c r="BF85" i="15"/>
  <c r="BE85" i="15"/>
  <c r="BD85" i="15"/>
  <c r="BC85" i="15"/>
  <c r="BB85" i="15"/>
  <c r="BA85" i="15"/>
  <c r="AZ85" i="15"/>
  <c r="AY85" i="15"/>
  <c r="AX85" i="15"/>
  <c r="AW85" i="15"/>
  <c r="AV85" i="15"/>
  <c r="CD84" i="15"/>
  <c r="CC84" i="15"/>
  <c r="CB84" i="15"/>
  <c r="CA84" i="15"/>
  <c r="BZ84" i="15"/>
  <c r="BY84" i="15"/>
  <c r="BX84" i="15"/>
  <c r="BW84" i="15"/>
  <c r="BV84" i="15"/>
  <c r="BU84" i="15"/>
  <c r="BT84" i="15"/>
  <c r="BS84" i="15"/>
  <c r="BR84" i="15"/>
  <c r="BQ84" i="15"/>
  <c r="BP84" i="15"/>
  <c r="BO84" i="15"/>
  <c r="BN84" i="15"/>
  <c r="BM84" i="15"/>
  <c r="BL84" i="15"/>
  <c r="BK84" i="15"/>
  <c r="BJ84" i="15"/>
  <c r="BI84" i="15"/>
  <c r="BH84" i="15"/>
  <c r="BG84" i="15"/>
  <c r="BF84" i="15"/>
  <c r="BE84" i="15"/>
  <c r="BD84" i="15"/>
  <c r="BC84" i="15"/>
  <c r="BB84" i="15"/>
  <c r="BA84" i="15"/>
  <c r="AZ84" i="15"/>
  <c r="AY84" i="15"/>
  <c r="AX84" i="15"/>
  <c r="AW84" i="15"/>
  <c r="AV84" i="15"/>
  <c r="BX81" i="15"/>
  <c r="BP81" i="15"/>
  <c r="BO81" i="15"/>
  <c r="BK81" i="15"/>
  <c r="BH81" i="15"/>
  <c r="BG81" i="15"/>
  <c r="AZ81" i="15"/>
  <c r="BK80" i="15"/>
  <c r="BQ75" i="15"/>
  <c r="BP75" i="15"/>
  <c r="BI75" i="15"/>
  <c r="BH75" i="15"/>
  <c r="BA75" i="15"/>
  <c r="AZ75" i="15"/>
  <c r="CB30" i="15"/>
  <c r="CA30" i="15"/>
  <c r="BT30" i="15"/>
  <c r="BS30" i="15"/>
  <c r="BK30" i="15"/>
  <c r="BD30" i="15"/>
  <c r="BC30" i="15"/>
  <c r="AV30" i="15"/>
  <c r="CD24" i="15"/>
  <c r="CC24" i="15"/>
  <c r="CA24" i="15"/>
  <c r="BZ24" i="15"/>
  <c r="BY24" i="15"/>
  <c r="BX24" i="15"/>
  <c r="BW24" i="15"/>
  <c r="BU24" i="15"/>
  <c r="BT24" i="15"/>
  <c r="BS24" i="15"/>
  <c r="BR24" i="15"/>
  <c r="BQ24" i="15"/>
  <c r="BO24" i="15"/>
  <c r="BN24" i="15"/>
  <c r="BM24" i="15"/>
  <c r="BL24" i="15"/>
  <c r="BK24" i="15"/>
  <c r="BI24" i="15"/>
  <c r="BH24" i="15"/>
  <c r="BG24" i="15"/>
  <c r="BF24" i="15"/>
  <c r="BE24" i="15"/>
  <c r="BC24" i="15"/>
  <c r="BB24" i="15"/>
  <c r="BA24" i="15"/>
  <c r="AZ24" i="15"/>
  <c r="AY24" i="15"/>
  <c r="AW24" i="15"/>
  <c r="AV24" i="15"/>
  <c r="CD23" i="15"/>
  <c r="CC23" i="15"/>
  <c r="CB23" i="15"/>
  <c r="CA23" i="15"/>
  <c r="BZ23" i="15"/>
  <c r="BY23" i="15"/>
  <c r="BX23" i="15"/>
  <c r="BW23" i="15"/>
  <c r="BU23" i="15"/>
  <c r="BT23" i="15"/>
  <c r="BS23" i="15"/>
  <c r="BR23" i="15"/>
  <c r="BQ23" i="15"/>
  <c r="BP23" i="15"/>
  <c r="BO23" i="15"/>
  <c r="BN23" i="15"/>
  <c r="BM23" i="15"/>
  <c r="BL23" i="15"/>
  <c r="BK23" i="15"/>
  <c r="BI23" i="15"/>
  <c r="BH23" i="15"/>
  <c r="BG23" i="15"/>
  <c r="BF23" i="15"/>
  <c r="BE23" i="15"/>
  <c r="BD23" i="15"/>
  <c r="BC23" i="15"/>
  <c r="BB23" i="15"/>
  <c r="BA23" i="15"/>
  <c r="AZ23" i="15"/>
  <c r="AY23" i="15"/>
  <c r="AW23" i="15"/>
  <c r="AV23" i="15"/>
  <c r="CD22" i="15"/>
  <c r="CC22" i="15"/>
  <c r="CB22" i="15"/>
  <c r="CA22" i="15"/>
  <c r="BZ22" i="15"/>
  <c r="BY22" i="15"/>
  <c r="BX22" i="15"/>
  <c r="BW22" i="15"/>
  <c r="BV22" i="15"/>
  <c r="BU22" i="15"/>
  <c r="BT22" i="15"/>
  <c r="BS22" i="15"/>
  <c r="BR22" i="15"/>
  <c r="BQ22" i="15"/>
  <c r="BP22" i="15"/>
  <c r="BO22" i="15"/>
  <c r="BN22" i="15"/>
  <c r="BM22" i="15"/>
  <c r="BL22" i="15"/>
  <c r="BK22" i="15"/>
  <c r="BJ22" i="15"/>
  <c r="BI22" i="15"/>
  <c r="BH22" i="15"/>
  <c r="BG22" i="15"/>
  <c r="BF22" i="15"/>
  <c r="BE22" i="15"/>
  <c r="BD22" i="15"/>
  <c r="BC22" i="15"/>
  <c r="BB22" i="15"/>
  <c r="BA22" i="15"/>
  <c r="AZ22" i="15"/>
  <c r="AY22" i="15"/>
  <c r="AX22" i="15"/>
  <c r="AW22" i="15"/>
  <c r="AV22" i="15"/>
  <c r="CD20" i="15"/>
  <c r="CB20" i="15"/>
  <c r="CA20" i="15"/>
  <c r="BY20" i="15"/>
  <c r="BW20" i="15"/>
  <c r="BU20" i="15"/>
  <c r="BT20" i="15"/>
  <c r="BS20" i="15"/>
  <c r="BR20" i="15"/>
  <c r="BP20" i="15"/>
  <c r="BO20" i="15"/>
  <c r="BM20" i="15"/>
  <c r="BK20" i="15"/>
  <c r="BI20" i="15"/>
  <c r="BH20" i="15"/>
  <c r="BG20" i="15"/>
  <c r="BF20" i="15"/>
  <c r="BD20" i="15"/>
  <c r="BC20" i="15"/>
  <c r="BA20" i="15"/>
  <c r="AY20" i="15"/>
  <c r="AW20" i="15"/>
  <c r="AV20" i="15"/>
  <c r="BW241" i="12"/>
  <c r="BV241" i="12"/>
  <c r="BU241" i="12"/>
  <c r="BT241" i="12"/>
  <c r="BS241" i="12"/>
  <c r="BR241" i="12"/>
  <c r="BQ241" i="12"/>
  <c r="BP241" i="12"/>
  <c r="BO241" i="12"/>
  <c r="BN241" i="12"/>
  <c r="BM241" i="12"/>
  <c r="BL241" i="12"/>
  <c r="BW201" i="12"/>
  <c r="BV201" i="12"/>
  <c r="BU201" i="12"/>
  <c r="BT201" i="12"/>
  <c r="BS201" i="12"/>
  <c r="BS58" i="12" s="1"/>
  <c r="BR201" i="12"/>
  <c r="BR58" i="12" s="1"/>
  <c r="BQ201" i="12"/>
  <c r="BP201" i="12"/>
  <c r="BO201" i="12"/>
  <c r="BN201" i="12"/>
  <c r="BM201" i="12"/>
  <c r="BL201" i="12"/>
  <c r="BW179" i="12"/>
  <c r="BV179" i="12"/>
  <c r="BU179" i="12"/>
  <c r="BT179" i="12"/>
  <c r="BS179" i="12"/>
  <c r="BR179" i="12"/>
  <c r="BQ179" i="12"/>
  <c r="BP179" i="12"/>
  <c r="BO179" i="12"/>
  <c r="BN179" i="12"/>
  <c r="BM179" i="12"/>
  <c r="BL179" i="12"/>
  <c r="BL158" i="12" s="1"/>
  <c r="BL236" i="12" s="1"/>
  <c r="BW171" i="12"/>
  <c r="BV171" i="12"/>
  <c r="BU171" i="12"/>
  <c r="BT171" i="12"/>
  <c r="BS171" i="12"/>
  <c r="BR171" i="12"/>
  <c r="BQ171" i="12"/>
  <c r="BP171" i="12"/>
  <c r="BP158" i="12" s="1"/>
  <c r="BP236" i="12" s="1"/>
  <c r="BP237" i="12" s="1"/>
  <c r="BW81" i="15" s="1"/>
  <c r="BO171" i="12"/>
  <c r="BO158" i="12" s="1"/>
  <c r="BO236" i="12" s="1"/>
  <c r="BN171" i="12"/>
  <c r="BM171" i="12"/>
  <c r="BL171" i="12"/>
  <c r="BW158" i="12"/>
  <c r="BW236" i="12" s="1"/>
  <c r="BW237" i="12" s="1"/>
  <c r="CD81" i="15" s="1"/>
  <c r="BV158" i="12"/>
  <c r="BV236" i="12" s="1"/>
  <c r="BV237" i="12" s="1"/>
  <c r="CC81" i="15" s="1"/>
  <c r="BU158" i="12"/>
  <c r="BU236" i="12" s="1"/>
  <c r="BU237" i="12" s="1"/>
  <c r="CB81" i="15" s="1"/>
  <c r="BT158" i="12"/>
  <c r="BT236" i="12" s="1"/>
  <c r="BT237" i="12" s="1"/>
  <c r="CA81" i="15" s="1"/>
  <c r="BS158" i="12"/>
  <c r="BS236" i="12" s="1"/>
  <c r="BS237" i="12" s="1"/>
  <c r="BZ81" i="15" s="1"/>
  <c r="BR158" i="12"/>
  <c r="BR236" i="12" s="1"/>
  <c r="BR237" i="12" s="1"/>
  <c r="BY81" i="15" s="1"/>
  <c r="BQ158" i="12"/>
  <c r="BQ236" i="12" s="1"/>
  <c r="BQ237" i="12" s="1"/>
  <c r="BN158" i="12"/>
  <c r="BN236" i="12" s="1"/>
  <c r="BN237" i="12" s="1"/>
  <c r="BU81" i="15" s="1"/>
  <c r="BM158" i="12"/>
  <c r="BM236" i="12" s="1"/>
  <c r="BM237" i="12" s="1"/>
  <c r="BT81" i="15" s="1"/>
  <c r="BW104" i="12"/>
  <c r="BV104" i="12"/>
  <c r="BT104" i="12"/>
  <c r="BS104" i="12"/>
  <c r="BS52" i="12" s="1"/>
  <c r="BR104" i="12"/>
  <c r="BR52" i="12" s="1"/>
  <c r="BQ104" i="12"/>
  <c r="BP104" i="12"/>
  <c r="BN104" i="12"/>
  <c r="BM104" i="12"/>
  <c r="BL104" i="12"/>
  <c r="BW100" i="12"/>
  <c r="BV100" i="12"/>
  <c r="BU100" i="12"/>
  <c r="BT100" i="12"/>
  <c r="BS100" i="12"/>
  <c r="BR100" i="12"/>
  <c r="BQ100" i="12"/>
  <c r="BP100" i="12"/>
  <c r="BP51" i="12" s="1"/>
  <c r="BN100" i="12"/>
  <c r="BM100" i="12"/>
  <c r="BL100" i="12"/>
  <c r="BW96" i="12"/>
  <c r="BV96" i="12"/>
  <c r="BU96" i="12"/>
  <c r="BT96" i="12"/>
  <c r="BT50" i="12" s="1"/>
  <c r="BS96" i="12"/>
  <c r="BR96" i="12"/>
  <c r="BQ96" i="12"/>
  <c r="BP96" i="12"/>
  <c r="BO96" i="12"/>
  <c r="BN96" i="12"/>
  <c r="BM96" i="12"/>
  <c r="BL96" i="12"/>
  <c r="BL50" i="12" s="1"/>
  <c r="BW87" i="12"/>
  <c r="BU87" i="12"/>
  <c r="BT87" i="12"/>
  <c r="BT48" i="12" s="1"/>
  <c r="BR87" i="12"/>
  <c r="BP87" i="12"/>
  <c r="BN87" i="12"/>
  <c r="BM87" i="12"/>
  <c r="BL87" i="12"/>
  <c r="BL48" i="12" s="1"/>
  <c r="BL62" i="12"/>
  <c r="BW58" i="12"/>
  <c r="BW231" i="12" s="1"/>
  <c r="CD75" i="15" s="1"/>
  <c r="BV58" i="12"/>
  <c r="BV231" i="12" s="1"/>
  <c r="CC75" i="15" s="1"/>
  <c r="BU58" i="12"/>
  <c r="BU231" i="12" s="1"/>
  <c r="CB75" i="15" s="1"/>
  <c r="BT58" i="12"/>
  <c r="BT231" i="12" s="1"/>
  <c r="CA75" i="15" s="1"/>
  <c r="BQ58" i="12"/>
  <c r="BQ231" i="12" s="1"/>
  <c r="BX75" i="15" s="1"/>
  <c r="BP58" i="12"/>
  <c r="BP231" i="12" s="1"/>
  <c r="BW75" i="15" s="1"/>
  <c r="BO58" i="12"/>
  <c r="BO231" i="12" s="1"/>
  <c r="BV75" i="15" s="1"/>
  <c r="BN58" i="12"/>
  <c r="BN231" i="12" s="1"/>
  <c r="BU75" i="15" s="1"/>
  <c r="BM58" i="12"/>
  <c r="BM231" i="12" s="1"/>
  <c r="BT75" i="15" s="1"/>
  <c r="BL58" i="12"/>
  <c r="BL231" i="12" s="1"/>
  <c r="BS75" i="15" s="1"/>
  <c r="BW52" i="12"/>
  <c r="BV52" i="12"/>
  <c r="BT52" i="12"/>
  <c r="BQ52" i="12"/>
  <c r="BP52" i="12"/>
  <c r="BN52" i="12"/>
  <c r="BM52" i="12"/>
  <c r="BL52" i="12"/>
  <c r="BW51" i="12"/>
  <c r="BV51" i="12"/>
  <c r="BU51" i="12"/>
  <c r="BT51" i="12"/>
  <c r="BS51" i="12"/>
  <c r="BR51" i="12"/>
  <c r="BQ51" i="12"/>
  <c r="BN51" i="12"/>
  <c r="BM51" i="12"/>
  <c r="BL51" i="12"/>
  <c r="BW50" i="12"/>
  <c r="BV50" i="12"/>
  <c r="BU50" i="12"/>
  <c r="BS50" i="12"/>
  <c r="BR50" i="12"/>
  <c r="BQ50" i="12"/>
  <c r="BP50" i="12"/>
  <c r="BO50" i="12"/>
  <c r="BN50" i="12"/>
  <c r="BM50" i="12"/>
  <c r="BW48" i="12"/>
  <c r="BU48" i="12"/>
  <c r="BR48" i="12"/>
  <c r="BP48" i="12"/>
  <c r="BN48" i="12"/>
  <c r="BM48" i="12"/>
  <c r="BK241" i="12"/>
  <c r="BJ241" i="12"/>
  <c r="BI241" i="12"/>
  <c r="BH241" i="12"/>
  <c r="BG241" i="12"/>
  <c r="BF241" i="12"/>
  <c r="BE241" i="12"/>
  <c r="BD241" i="12"/>
  <c r="BC241" i="12"/>
  <c r="BB241" i="12"/>
  <c r="BA241" i="12"/>
  <c r="AZ241" i="12"/>
  <c r="BK201" i="12"/>
  <c r="BJ201" i="12"/>
  <c r="BI201" i="12"/>
  <c r="BH201" i="12"/>
  <c r="BH58" i="12" s="1"/>
  <c r="BG201" i="12"/>
  <c r="BG58" i="12" s="1"/>
  <c r="BF201" i="12"/>
  <c r="BE201" i="12"/>
  <c r="BD201" i="12"/>
  <c r="BC201" i="12"/>
  <c r="BB201" i="12"/>
  <c r="BA201" i="12"/>
  <c r="AZ201" i="12"/>
  <c r="AZ58" i="12" s="1"/>
  <c r="BK179" i="12"/>
  <c r="BJ179" i="12"/>
  <c r="BI179" i="12"/>
  <c r="BH179" i="12"/>
  <c r="BG179" i="12"/>
  <c r="BF179" i="12"/>
  <c r="BE179" i="12"/>
  <c r="BD179" i="12"/>
  <c r="BC179" i="12"/>
  <c r="BC158" i="12" s="1"/>
  <c r="BC236" i="12" s="1"/>
  <c r="BB179" i="12"/>
  <c r="BA179" i="12"/>
  <c r="AZ179" i="12"/>
  <c r="AZ158" i="12" s="1"/>
  <c r="AZ236" i="12" s="1"/>
  <c r="AZ237" i="12" s="1"/>
  <c r="BK171" i="12"/>
  <c r="BJ171" i="12"/>
  <c r="BI171" i="12"/>
  <c r="BH171" i="12"/>
  <c r="BG171" i="12"/>
  <c r="BG158" i="12" s="1"/>
  <c r="BG236" i="12" s="1"/>
  <c r="BF171" i="12"/>
  <c r="BE171" i="12"/>
  <c r="BD171" i="12"/>
  <c r="BD158" i="12" s="1"/>
  <c r="BD236" i="12" s="1"/>
  <c r="BD237" i="12" s="1"/>
  <c r="BC171" i="12"/>
  <c r="BB171" i="12"/>
  <c r="BA171" i="12"/>
  <c r="AZ171" i="12"/>
  <c r="BK158" i="12"/>
  <c r="BK236" i="12" s="1"/>
  <c r="BK237" i="12" s="1"/>
  <c r="BR81" i="15" s="1"/>
  <c r="BJ158" i="12"/>
  <c r="BJ236" i="12" s="1"/>
  <c r="BJ237" i="12" s="1"/>
  <c r="BQ81" i="15" s="1"/>
  <c r="BI158" i="12"/>
  <c r="BI236" i="12" s="1"/>
  <c r="BI237" i="12" s="1"/>
  <c r="BH158" i="12"/>
  <c r="BH236" i="12" s="1"/>
  <c r="BH237" i="12" s="1"/>
  <c r="BF158" i="12"/>
  <c r="BF236" i="12" s="1"/>
  <c r="BF237" i="12" s="1"/>
  <c r="BM81" i="15" s="1"/>
  <c r="BE158" i="12"/>
  <c r="BE236" i="12" s="1"/>
  <c r="BE237" i="12" s="1"/>
  <c r="BL81" i="15" s="1"/>
  <c r="BB158" i="12"/>
  <c r="BB236" i="12" s="1"/>
  <c r="BB237" i="12" s="1"/>
  <c r="BI81" i="15" s="1"/>
  <c r="BA158" i="12"/>
  <c r="BA236" i="12" s="1"/>
  <c r="BA237" i="12" s="1"/>
  <c r="BK104" i="12"/>
  <c r="BJ104" i="12"/>
  <c r="BH104" i="12"/>
  <c r="BG104" i="12"/>
  <c r="BG52" i="12" s="1"/>
  <c r="BF104" i="12"/>
  <c r="BE104" i="12"/>
  <c r="BD104" i="12"/>
  <c r="BB104" i="12"/>
  <c r="BA104" i="12"/>
  <c r="AZ104" i="12"/>
  <c r="BK100" i="12"/>
  <c r="BJ100" i="12"/>
  <c r="BI100" i="12"/>
  <c r="BH100" i="12"/>
  <c r="BG100" i="12"/>
  <c r="BF100" i="12"/>
  <c r="BE100" i="12"/>
  <c r="BE51" i="12" s="1"/>
  <c r="BD100" i="12"/>
  <c r="BB100" i="12"/>
  <c r="BA100" i="12"/>
  <c r="AZ100" i="12"/>
  <c r="BK96" i="12"/>
  <c r="BJ96" i="12"/>
  <c r="BI96" i="12"/>
  <c r="BI50" i="12" s="1"/>
  <c r="BH96" i="12"/>
  <c r="BG96" i="12"/>
  <c r="BF96" i="12"/>
  <c r="BE96" i="12"/>
  <c r="BD96" i="12"/>
  <c r="BC96" i="12"/>
  <c r="BB96" i="12"/>
  <c r="BA96" i="12"/>
  <c r="BA50" i="12" s="1"/>
  <c r="AZ96" i="12"/>
  <c r="BK87" i="12"/>
  <c r="BI87" i="12"/>
  <c r="BI48" i="12" s="1"/>
  <c r="BH87" i="12"/>
  <c r="BF87" i="12"/>
  <c r="BD87" i="12"/>
  <c r="BB87" i="12"/>
  <c r="BA87" i="12"/>
  <c r="BA48" i="12" s="1"/>
  <c r="AZ87" i="12"/>
  <c r="AZ62" i="12"/>
  <c r="BK58" i="12"/>
  <c r="BK231" i="12" s="1"/>
  <c r="BR75" i="15" s="1"/>
  <c r="BJ58" i="12"/>
  <c r="BJ231" i="12" s="1"/>
  <c r="BI58" i="12"/>
  <c r="BI231" i="12" s="1"/>
  <c r="BF58" i="12"/>
  <c r="BF231" i="12" s="1"/>
  <c r="BM75" i="15" s="1"/>
  <c r="BE58" i="12"/>
  <c r="BE231" i="12" s="1"/>
  <c r="BL75" i="15" s="1"/>
  <c r="BD58" i="12"/>
  <c r="BD231" i="12" s="1"/>
  <c r="BK75" i="15" s="1"/>
  <c r="BC58" i="12"/>
  <c r="BC231" i="12" s="1"/>
  <c r="BJ75" i="15" s="1"/>
  <c r="BB58" i="12"/>
  <c r="BB231" i="12" s="1"/>
  <c r="BA58" i="12"/>
  <c r="BA231" i="12" s="1"/>
  <c r="BK52" i="12"/>
  <c r="BJ52" i="12"/>
  <c r="BH52" i="12"/>
  <c r="BF52" i="12"/>
  <c r="BE52" i="12"/>
  <c r="BD52" i="12"/>
  <c r="BB52" i="12"/>
  <c r="BA52" i="12"/>
  <c r="AZ52" i="12"/>
  <c r="BK51" i="12"/>
  <c r="BJ51" i="12"/>
  <c r="BI51" i="12"/>
  <c r="BH51" i="12"/>
  <c r="BG51" i="12"/>
  <c r="BF51" i="12"/>
  <c r="BD51" i="12"/>
  <c r="BB51" i="12"/>
  <c r="BA51" i="12"/>
  <c r="AZ51" i="12"/>
  <c r="BK50" i="12"/>
  <c r="BJ50" i="12"/>
  <c r="BH50" i="12"/>
  <c r="BG50" i="12"/>
  <c r="BF50" i="12"/>
  <c r="BE50" i="12"/>
  <c r="BD50" i="12"/>
  <c r="BC50" i="12"/>
  <c r="BB50" i="12"/>
  <c r="AZ50" i="12"/>
  <c r="BK48" i="12"/>
  <c r="BH48" i="12"/>
  <c r="BF48" i="12"/>
  <c r="BD48" i="12"/>
  <c r="BB48" i="12"/>
  <c r="AZ48" i="12"/>
  <c r="AY241" i="12"/>
  <c r="AX241" i="12"/>
  <c r="AW241" i="12"/>
  <c r="AV241" i="12"/>
  <c r="AU241" i="12"/>
  <c r="AT241" i="12"/>
  <c r="AS241" i="12"/>
  <c r="AR241" i="12"/>
  <c r="AQ241" i="12"/>
  <c r="AP241" i="12"/>
  <c r="AO241" i="12"/>
  <c r="AN241" i="12"/>
  <c r="AY201" i="12"/>
  <c r="AY58" i="12" s="1"/>
  <c r="AX201" i="12"/>
  <c r="AX58" i="12" s="1"/>
  <c r="AW201" i="12"/>
  <c r="AV201" i="12"/>
  <c r="AU201" i="12"/>
  <c r="AT201" i="12"/>
  <c r="AS201" i="12"/>
  <c r="AR201" i="12"/>
  <c r="AQ201" i="12"/>
  <c r="AQ58" i="12" s="1"/>
  <c r="AP201" i="12"/>
  <c r="AP58" i="12" s="1"/>
  <c r="AO201" i="12"/>
  <c r="AN201" i="12"/>
  <c r="AY179" i="12"/>
  <c r="AX179" i="12"/>
  <c r="AW179" i="12"/>
  <c r="AV179" i="12"/>
  <c r="AU179" i="12"/>
  <c r="AT179" i="12"/>
  <c r="AS179" i="12"/>
  <c r="AR179" i="12"/>
  <c r="AQ179" i="12"/>
  <c r="AP179" i="12"/>
  <c r="AO179" i="12"/>
  <c r="AN179" i="12"/>
  <c r="AN158" i="12" s="1"/>
  <c r="AN236" i="12" s="1"/>
  <c r="AN237" i="12" s="1"/>
  <c r="AY171" i="12"/>
  <c r="AX171" i="12"/>
  <c r="AW171" i="12"/>
  <c r="AV171" i="12"/>
  <c r="AU171" i="12"/>
  <c r="AT171" i="12"/>
  <c r="AT158" i="12" s="1"/>
  <c r="AT236" i="12" s="1"/>
  <c r="AT237" i="12" s="1"/>
  <c r="BA81" i="15" s="1"/>
  <c r="AS171" i="12"/>
  <c r="AR171" i="12"/>
  <c r="AR158" i="12" s="1"/>
  <c r="AR236" i="12" s="1"/>
  <c r="AR237" i="12" s="1"/>
  <c r="AY81" i="15" s="1"/>
  <c r="AQ171" i="12"/>
  <c r="AQ158" i="12" s="1"/>
  <c r="AQ236" i="12" s="1"/>
  <c r="AP171" i="12"/>
  <c r="AP158" i="12" s="1"/>
  <c r="AP236" i="12" s="1"/>
  <c r="AO171" i="12"/>
  <c r="AN171" i="12"/>
  <c r="AY158" i="12"/>
  <c r="AY236" i="12" s="1"/>
  <c r="AY237" i="12" s="1"/>
  <c r="BF81" i="15" s="1"/>
  <c r="AX158" i="12"/>
  <c r="AX236" i="12" s="1"/>
  <c r="AX237" i="12" s="1"/>
  <c r="BE81" i="15" s="1"/>
  <c r="AW158" i="12"/>
  <c r="AW236" i="12" s="1"/>
  <c r="AW237" i="12" s="1"/>
  <c r="BD81" i="15" s="1"/>
  <c r="AV158" i="12"/>
  <c r="AV236" i="12" s="1"/>
  <c r="AV237" i="12" s="1"/>
  <c r="BC81" i="15" s="1"/>
  <c r="AU158" i="12"/>
  <c r="AU236" i="12" s="1"/>
  <c r="AU237" i="12" s="1"/>
  <c r="BB81" i="15" s="1"/>
  <c r="AS158" i="12"/>
  <c r="AS236" i="12" s="1"/>
  <c r="AS237" i="12" s="1"/>
  <c r="AO158" i="12"/>
  <c r="AO236" i="12" s="1"/>
  <c r="AO237" i="12" s="1"/>
  <c r="AV81" i="15" s="1"/>
  <c r="AY104" i="12"/>
  <c r="AX104" i="12"/>
  <c r="AV104" i="12"/>
  <c r="AU104" i="12"/>
  <c r="AT104" i="12"/>
  <c r="AS104" i="12"/>
  <c r="AS52" i="12" s="1"/>
  <c r="AR104" i="12"/>
  <c r="AR52" i="12" s="1"/>
  <c r="AP104" i="12"/>
  <c r="AO104" i="12"/>
  <c r="AN104" i="12"/>
  <c r="AY100" i="12"/>
  <c r="AY51" i="12" s="1"/>
  <c r="AX100" i="12"/>
  <c r="AX51" i="12" s="1"/>
  <c r="AW100" i="12"/>
  <c r="AV100" i="12"/>
  <c r="AU100" i="12"/>
  <c r="AT100" i="12"/>
  <c r="AS100" i="12"/>
  <c r="AR100" i="12"/>
  <c r="AP100" i="12"/>
  <c r="AP51" i="12" s="1"/>
  <c r="AO100" i="12"/>
  <c r="AN100" i="12"/>
  <c r="AY96" i="12"/>
  <c r="AX96" i="12"/>
  <c r="AW96" i="12"/>
  <c r="AV96" i="12"/>
  <c r="AU96" i="12"/>
  <c r="AU50" i="12" s="1"/>
  <c r="AT96" i="12"/>
  <c r="AT50" i="12" s="1"/>
  <c r="AS96" i="12"/>
  <c r="AR96" i="12"/>
  <c r="AQ96" i="12"/>
  <c r="AP96" i="12"/>
  <c r="AO96" i="12"/>
  <c r="AN96" i="12"/>
  <c r="AY87" i="12"/>
  <c r="AW87" i="12"/>
  <c r="AV87" i="12"/>
  <c r="AT87" i="12"/>
  <c r="AT48" i="12" s="1"/>
  <c r="AR87" i="12"/>
  <c r="AP87" i="12"/>
  <c r="AO87" i="12"/>
  <c r="AN87" i="12"/>
  <c r="AN62" i="12"/>
  <c r="AW58" i="12"/>
  <c r="AW231" i="12" s="1"/>
  <c r="BD75" i="15" s="1"/>
  <c r="AV58" i="12"/>
  <c r="AV231" i="12" s="1"/>
  <c r="BC75" i="15" s="1"/>
  <c r="AU58" i="12"/>
  <c r="AU231" i="12" s="1"/>
  <c r="BB75" i="15" s="1"/>
  <c r="AT58" i="12"/>
  <c r="AT231" i="12" s="1"/>
  <c r="AS58" i="12"/>
  <c r="AS231" i="12" s="1"/>
  <c r="AR58" i="12"/>
  <c r="AR231" i="12" s="1"/>
  <c r="AY75" i="15" s="1"/>
  <c r="AO58" i="12"/>
  <c r="AO231" i="12" s="1"/>
  <c r="AV75" i="15" s="1"/>
  <c r="AN58" i="12"/>
  <c r="AU30" i="15" s="1"/>
  <c r="AY52" i="12"/>
  <c r="AX52" i="12"/>
  <c r="AV52" i="12"/>
  <c r="AU52" i="12"/>
  <c r="AT52" i="12"/>
  <c r="AP52" i="12"/>
  <c r="AO52" i="12"/>
  <c r="AN52" i="12"/>
  <c r="AW51" i="12"/>
  <c r="AV51" i="12"/>
  <c r="AU51" i="12"/>
  <c r="AT51" i="12"/>
  <c r="AS51" i="12"/>
  <c r="AR51" i="12"/>
  <c r="AO51" i="12"/>
  <c r="AN51" i="12"/>
  <c r="AY50" i="12"/>
  <c r="AX50" i="12"/>
  <c r="AW50" i="12"/>
  <c r="AV50" i="12"/>
  <c r="AS50" i="12"/>
  <c r="AR50" i="12"/>
  <c r="AQ50" i="12"/>
  <c r="AP50" i="12"/>
  <c r="AO50" i="12"/>
  <c r="AN50" i="12"/>
  <c r="AY48" i="12"/>
  <c r="AW48" i="12"/>
  <c r="AV48" i="12"/>
  <c r="AR48" i="12"/>
  <c r="AP48" i="12"/>
  <c r="AO48" i="12"/>
  <c r="AN48" i="12"/>
  <c r="BW8" i="12"/>
  <c r="BW9" i="12" s="1"/>
  <c r="BV8" i="12"/>
  <c r="BV9" i="12" s="1"/>
  <c r="BU8" i="12"/>
  <c r="BU9" i="12" s="1"/>
  <c r="BT8" i="12"/>
  <c r="BT9" i="12" s="1"/>
  <c r="BS8" i="12"/>
  <c r="BS9" i="12" s="1"/>
  <c r="BR8" i="12"/>
  <c r="BR9" i="12" s="1"/>
  <c r="BQ8" i="12"/>
  <c r="BQ9" i="12" s="1"/>
  <c r="BP8" i="12"/>
  <c r="BP9" i="12" s="1"/>
  <c r="BO8" i="12"/>
  <c r="BO9" i="12" s="1"/>
  <c r="BN8" i="12"/>
  <c r="BN9" i="12" s="1"/>
  <c r="BM8" i="12"/>
  <c r="BM9" i="12" s="1"/>
  <c r="BL8" i="12"/>
  <c r="BL9" i="12" s="1"/>
  <c r="BK8" i="12"/>
  <c r="BK9" i="12" s="1"/>
  <c r="BJ8" i="12"/>
  <c r="BJ9" i="12" s="1"/>
  <c r="BI8" i="12"/>
  <c r="BI9" i="12" s="1"/>
  <c r="BH8" i="12"/>
  <c r="BH9" i="12" s="1"/>
  <c r="BG8" i="12"/>
  <c r="BG9" i="12" s="1"/>
  <c r="BF8" i="12"/>
  <c r="BF9" i="12" s="1"/>
  <c r="BE8" i="12"/>
  <c r="BE9" i="12" s="1"/>
  <c r="BD8" i="12"/>
  <c r="BD9" i="12" s="1"/>
  <c r="BC8" i="12"/>
  <c r="BC9" i="12" s="1"/>
  <c r="BB8" i="12"/>
  <c r="BB9" i="12" s="1"/>
  <c r="BA8" i="12"/>
  <c r="BA9" i="12" s="1"/>
  <c r="AZ8" i="12"/>
  <c r="AZ9" i="12" s="1"/>
  <c r="AD9" i="12"/>
  <c r="AY8" i="12"/>
  <c r="AY9" i="12" s="1"/>
  <c r="AX8" i="12"/>
  <c r="AX9" i="12" s="1"/>
  <c r="AW8" i="12"/>
  <c r="AW9" i="12" s="1"/>
  <c r="AV8" i="12"/>
  <c r="AV9" i="12" s="1"/>
  <c r="AU8" i="12"/>
  <c r="AU9" i="12" s="1"/>
  <c r="AT8" i="12"/>
  <c r="AT9" i="12" s="1"/>
  <c r="AS8" i="12"/>
  <c r="AS9" i="12" s="1"/>
  <c r="AR8" i="12"/>
  <c r="AR9" i="12" s="1"/>
  <c r="AQ8" i="12"/>
  <c r="AQ9" i="12" s="1"/>
  <c r="AP8" i="12"/>
  <c r="AP9" i="12" s="1"/>
  <c r="AO8" i="12"/>
  <c r="AO9" i="12" s="1"/>
  <c r="AN8" i="12"/>
  <c r="AN9" i="12" s="1"/>
  <c r="AM8" i="12"/>
  <c r="AM9" i="12" s="1"/>
  <c r="AL8" i="12"/>
  <c r="AL9" i="12" s="1"/>
  <c r="AK8" i="12"/>
  <c r="AK9" i="12" s="1"/>
  <c r="AJ8" i="12"/>
  <c r="AJ9" i="12" s="1"/>
  <c r="AI8" i="12"/>
  <c r="AI9" i="12" s="1"/>
  <c r="AH8" i="12"/>
  <c r="AH9" i="12" s="1"/>
  <c r="AG8" i="12"/>
  <c r="AG9" i="12" s="1"/>
  <c r="AF8" i="12"/>
  <c r="AF9" i="12" s="1"/>
  <c r="AE8" i="12"/>
  <c r="AE9" i="12" s="1"/>
  <c r="AD8" i="12"/>
  <c r="AC8" i="12"/>
  <c r="AC9" i="12" s="1"/>
  <c r="AB8" i="12"/>
  <c r="AB9" i="12" s="1"/>
  <c r="T9" i="12"/>
  <c r="AA8" i="12"/>
  <c r="AA9" i="12" s="1"/>
  <c r="Z8" i="12"/>
  <c r="Z9" i="12" s="1"/>
  <c r="Y8" i="12"/>
  <c r="Y9" i="12" s="1"/>
  <c r="X8" i="12"/>
  <c r="X9" i="12" s="1"/>
  <c r="W8" i="12"/>
  <c r="W9" i="12" s="1"/>
  <c r="V8" i="12"/>
  <c r="V9" i="12" s="1"/>
  <c r="U8" i="12"/>
  <c r="U9" i="12" s="1"/>
  <c r="T8" i="12"/>
  <c r="S8" i="12"/>
  <c r="S9" i="12" s="1"/>
  <c r="R8" i="12"/>
  <c r="R9" i="12" s="1"/>
  <c r="Q8" i="12"/>
  <c r="Q9" i="12" s="1"/>
  <c r="P8" i="12"/>
  <c r="P9" i="12" s="1"/>
  <c r="P87" i="12"/>
  <c r="P48" i="12" s="1"/>
  <c r="W20" i="15" s="1"/>
  <c r="Q87" i="12"/>
  <c r="Q48" i="12" s="1"/>
  <c r="R87" i="12"/>
  <c r="R48" i="12" s="1"/>
  <c r="T87" i="12"/>
  <c r="T48" i="12" s="1"/>
  <c r="V87" i="12"/>
  <c r="V48" i="12" s="1"/>
  <c r="X87" i="12"/>
  <c r="X48" i="12" s="1"/>
  <c r="Y87" i="12"/>
  <c r="Y48" i="12" s="1"/>
  <c r="AA87" i="12"/>
  <c r="AA48" i="12" s="1"/>
  <c r="AB87" i="12"/>
  <c r="AB48" i="12" s="1"/>
  <c r="AI20" i="15" s="1"/>
  <c r="AC87" i="12"/>
  <c r="AC48" i="12" s="1"/>
  <c r="AD87" i="12"/>
  <c r="AD48" i="12" s="1"/>
  <c r="AF87" i="12"/>
  <c r="AF48" i="12" s="1"/>
  <c r="AH87" i="12"/>
  <c r="AH48" i="12" s="1"/>
  <c r="AJ87" i="12"/>
  <c r="AJ48" i="12" s="1"/>
  <c r="AK87" i="12"/>
  <c r="AK48" i="12" s="1"/>
  <c r="AM87" i="12"/>
  <c r="AM48" i="12" s="1"/>
  <c r="AT20" i="15" s="1"/>
  <c r="P96" i="12"/>
  <c r="P50" i="12" s="1"/>
  <c r="Q96" i="12"/>
  <c r="Q50" i="12" s="1"/>
  <c r="R96" i="12"/>
  <c r="R50" i="12" s="1"/>
  <c r="S96" i="12"/>
  <c r="S50" i="12" s="1"/>
  <c r="T96" i="12"/>
  <c r="T50" i="12" s="1"/>
  <c r="AA22" i="15" s="1"/>
  <c r="U96" i="12"/>
  <c r="U50" i="12" s="1"/>
  <c r="V96" i="12"/>
  <c r="V50" i="12" s="1"/>
  <c r="W96" i="12"/>
  <c r="W50" i="12" s="1"/>
  <c r="X96" i="12"/>
  <c r="X50" i="12" s="1"/>
  <c r="Y96" i="12"/>
  <c r="Y50" i="12" s="1"/>
  <c r="Z96" i="12"/>
  <c r="Z50" i="12" s="1"/>
  <c r="AA96" i="12"/>
  <c r="AA50" i="12" s="1"/>
  <c r="AB96" i="12"/>
  <c r="AB50" i="12" s="1"/>
  <c r="AI22" i="15" s="1"/>
  <c r="AC96" i="12"/>
  <c r="AC50" i="12" s="1"/>
  <c r="AD96" i="12"/>
  <c r="AD50" i="12" s="1"/>
  <c r="AE96" i="12"/>
  <c r="AE50" i="12" s="1"/>
  <c r="AF96" i="12"/>
  <c r="AF50" i="12" s="1"/>
  <c r="AG96" i="12"/>
  <c r="AG50" i="12" s="1"/>
  <c r="AH96" i="12"/>
  <c r="AH50" i="12" s="1"/>
  <c r="AI96" i="12"/>
  <c r="AI50" i="12" s="1"/>
  <c r="AJ96" i="12"/>
  <c r="AJ50" i="12" s="1"/>
  <c r="AQ22" i="15" s="1"/>
  <c r="AK96" i="12"/>
  <c r="AK50" i="12" s="1"/>
  <c r="AL96" i="12"/>
  <c r="AL50" i="12" s="1"/>
  <c r="AM96" i="12"/>
  <c r="AM50" i="12" s="1"/>
  <c r="P100" i="12"/>
  <c r="P51" i="12" s="1"/>
  <c r="Q100" i="12"/>
  <c r="Q51" i="12" s="1"/>
  <c r="R100" i="12"/>
  <c r="R51" i="12" s="1"/>
  <c r="T100" i="12"/>
  <c r="T51" i="12" s="1"/>
  <c r="AA23" i="15" s="1"/>
  <c r="U100" i="12"/>
  <c r="U51" i="12" s="1"/>
  <c r="V100" i="12"/>
  <c r="V51" i="12" s="1"/>
  <c r="W100" i="12"/>
  <c r="W51" i="12" s="1"/>
  <c r="X100" i="12"/>
  <c r="X51" i="12" s="1"/>
  <c r="Y100" i="12"/>
  <c r="Y51" i="12" s="1"/>
  <c r="Z100" i="12"/>
  <c r="Z51" i="12" s="1"/>
  <c r="AA100" i="12"/>
  <c r="AA51" i="12" s="1"/>
  <c r="AB100" i="12"/>
  <c r="AB51" i="12" s="1"/>
  <c r="AI23" i="15" s="1"/>
  <c r="AC100" i="12"/>
  <c r="AC51" i="12" s="1"/>
  <c r="AD100" i="12"/>
  <c r="AD51" i="12" s="1"/>
  <c r="AF100" i="12"/>
  <c r="AF51" i="12" s="1"/>
  <c r="AG100" i="12"/>
  <c r="AG51" i="12" s="1"/>
  <c r="AH100" i="12"/>
  <c r="AH51" i="12" s="1"/>
  <c r="AI100" i="12"/>
  <c r="AI51" i="12" s="1"/>
  <c r="AJ100" i="12"/>
  <c r="AJ51" i="12" s="1"/>
  <c r="AK100" i="12"/>
  <c r="AK51" i="12" s="1"/>
  <c r="AR23" i="15" s="1"/>
  <c r="AL100" i="12"/>
  <c r="AL51" i="12" s="1"/>
  <c r="AM100" i="12"/>
  <c r="AM51" i="12" s="1"/>
  <c r="P104" i="12"/>
  <c r="P52" i="12" s="1"/>
  <c r="W24" i="15" s="1"/>
  <c r="Q104" i="12"/>
  <c r="Q52" i="12" s="1"/>
  <c r="R104" i="12"/>
  <c r="R52" i="12" s="1"/>
  <c r="T104" i="12"/>
  <c r="T52" i="12" s="1"/>
  <c r="U104" i="12"/>
  <c r="U52" i="12" s="1"/>
  <c r="V104" i="12"/>
  <c r="V52" i="12" s="1"/>
  <c r="W104" i="12"/>
  <c r="W52" i="12" s="1"/>
  <c r="X104" i="12"/>
  <c r="X52" i="12" s="1"/>
  <c r="Z104" i="12"/>
  <c r="Z52" i="12" s="1"/>
  <c r="AG24" i="15" s="1"/>
  <c r="AA104" i="12"/>
  <c r="AA52" i="12" s="1"/>
  <c r="AB104" i="12"/>
  <c r="AB52" i="12" s="1"/>
  <c r="AC104" i="12"/>
  <c r="AC52" i="12" s="1"/>
  <c r="AD104" i="12"/>
  <c r="AD52" i="12" s="1"/>
  <c r="AF104" i="12"/>
  <c r="AF52" i="12" s="1"/>
  <c r="AG104" i="12"/>
  <c r="AG52" i="12" s="1"/>
  <c r="AH104" i="12"/>
  <c r="AH52" i="12" s="1"/>
  <c r="AI104" i="12"/>
  <c r="AI52" i="12" s="1"/>
  <c r="AP24" i="15" s="1"/>
  <c r="AJ104" i="12"/>
  <c r="AJ52" i="12" s="1"/>
  <c r="AL104" i="12"/>
  <c r="AL52" i="12" s="1"/>
  <c r="AM104" i="12"/>
  <c r="AM52" i="12" s="1"/>
  <c r="P171" i="12"/>
  <c r="Q171" i="12"/>
  <c r="R171" i="12"/>
  <c r="S171" i="12"/>
  <c r="T171" i="12"/>
  <c r="U171" i="12"/>
  <c r="V171" i="12"/>
  <c r="W171" i="12"/>
  <c r="X171" i="12"/>
  <c r="Y171" i="12"/>
  <c r="Z171" i="12"/>
  <c r="AA171" i="12"/>
  <c r="AB171" i="12"/>
  <c r="AC171" i="12"/>
  <c r="AD171" i="12"/>
  <c r="AE171" i="12"/>
  <c r="AF171" i="12"/>
  <c r="AG171" i="12"/>
  <c r="AH171" i="12"/>
  <c r="AI171" i="12"/>
  <c r="AJ171" i="12"/>
  <c r="AK171" i="12"/>
  <c r="AL171" i="12"/>
  <c r="AM171" i="12"/>
  <c r="P179" i="12"/>
  <c r="Q179" i="12"/>
  <c r="R179" i="12"/>
  <c r="S179" i="12"/>
  <c r="T179" i="12"/>
  <c r="U179" i="12"/>
  <c r="V179" i="12"/>
  <c r="W179" i="12"/>
  <c r="X179" i="12"/>
  <c r="Y179" i="12"/>
  <c r="Z179" i="12"/>
  <c r="AA179" i="12"/>
  <c r="AB179" i="12"/>
  <c r="AC179" i="12"/>
  <c r="AD179" i="12"/>
  <c r="AE179" i="12"/>
  <c r="AF179" i="12"/>
  <c r="AG179" i="12"/>
  <c r="AH179" i="12"/>
  <c r="AI179" i="12"/>
  <c r="AJ179" i="12"/>
  <c r="AK179" i="12"/>
  <c r="AK158" i="12" s="1"/>
  <c r="AK236" i="12" s="1"/>
  <c r="AL179" i="12"/>
  <c r="AM179" i="12"/>
  <c r="P201" i="12"/>
  <c r="Q201" i="12"/>
  <c r="R201" i="12"/>
  <c r="R58" i="12" s="1"/>
  <c r="Y30" i="15" s="1"/>
  <c r="S201" i="12"/>
  <c r="T201" i="12"/>
  <c r="T58" i="12" s="1"/>
  <c r="T231" i="12" s="1"/>
  <c r="U201" i="12"/>
  <c r="V201" i="12"/>
  <c r="V58" i="12" s="1"/>
  <c r="V231" i="12" s="1"/>
  <c r="W201" i="12"/>
  <c r="X201" i="12"/>
  <c r="X58" i="12" s="1"/>
  <c r="X231" i="12" s="1"/>
  <c r="Y201" i="12"/>
  <c r="Y58" i="12" s="1"/>
  <c r="AF30" i="15" s="1"/>
  <c r="Z201" i="12"/>
  <c r="Z58" i="12" s="1"/>
  <c r="AG30" i="15" s="1"/>
  <c r="AA201" i="12"/>
  <c r="AB201" i="12"/>
  <c r="AB58" i="12" s="1"/>
  <c r="AB231" i="12" s="1"/>
  <c r="AC201" i="12"/>
  <c r="AC58" i="12" s="1"/>
  <c r="AJ30" i="15" s="1"/>
  <c r="AD201" i="12"/>
  <c r="AD58" i="12" s="1"/>
  <c r="AD231" i="12" s="1"/>
  <c r="AE201" i="12"/>
  <c r="AE58" i="12" s="1"/>
  <c r="AL30" i="15" s="1"/>
  <c r="AF201" i="12"/>
  <c r="AF58" i="12" s="1"/>
  <c r="AF231" i="12" s="1"/>
  <c r="AG201" i="12"/>
  <c r="AG58" i="12" s="1"/>
  <c r="AN30" i="15" s="1"/>
  <c r="AH201" i="12"/>
  <c r="AH58" i="12" s="1"/>
  <c r="AO30" i="15" s="1"/>
  <c r="AI201" i="12"/>
  <c r="AI58" i="12" s="1"/>
  <c r="AJ201" i="12"/>
  <c r="AJ58" i="12" s="1"/>
  <c r="AJ231" i="12" s="1"/>
  <c r="AK201" i="12"/>
  <c r="AK58" i="12" s="1"/>
  <c r="AR30" i="15" s="1"/>
  <c r="AL201" i="12"/>
  <c r="AL58" i="12" s="1"/>
  <c r="AL231" i="12" s="1"/>
  <c r="AM201" i="12"/>
  <c r="AM58" i="12" s="1"/>
  <c r="AM231" i="12" s="1"/>
  <c r="R231" i="12"/>
  <c r="Y231" i="12"/>
  <c r="AI231" i="12"/>
  <c r="AK231" i="12"/>
  <c r="AK237" i="12"/>
  <c r="P241" i="12"/>
  <c r="W85" i="15" s="1"/>
  <c r="Q241" i="12"/>
  <c r="R241" i="12"/>
  <c r="Y85" i="15" s="1"/>
  <c r="S241" i="12"/>
  <c r="T241" i="12"/>
  <c r="AA85" i="15" s="1"/>
  <c r="U241" i="12"/>
  <c r="V241" i="12"/>
  <c r="W241" i="12"/>
  <c r="X241" i="12"/>
  <c r="Y241" i="12"/>
  <c r="Z241" i="12"/>
  <c r="AA241" i="12"/>
  <c r="AB241" i="12"/>
  <c r="AI85" i="15" s="1"/>
  <c r="AC241" i="12"/>
  <c r="AD241" i="12"/>
  <c r="AE241" i="12"/>
  <c r="AF241" i="12"/>
  <c r="AG241" i="12"/>
  <c r="AH241" i="12"/>
  <c r="AI241" i="12"/>
  <c r="AJ241" i="12"/>
  <c r="AQ85" i="15" s="1"/>
  <c r="AK241" i="12"/>
  <c r="AL241" i="12"/>
  <c r="AS85" i="15" s="1"/>
  <c r="AM241" i="12"/>
  <c r="C100" i="15"/>
  <c r="N87" i="15"/>
  <c r="C87" i="15" s="1"/>
  <c r="AK85" i="15"/>
  <c r="AC85" i="15"/>
  <c r="AU84" i="15"/>
  <c r="AT84" i="15"/>
  <c r="AS84" i="15"/>
  <c r="AR84" i="15"/>
  <c r="AQ84" i="15"/>
  <c r="AP84" i="15"/>
  <c r="AO84" i="15"/>
  <c r="AN84" i="15"/>
  <c r="AM84" i="15"/>
  <c r="AL84" i="15"/>
  <c r="AK84" i="15"/>
  <c r="AJ84" i="15"/>
  <c r="AI84" i="15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G59" i="12"/>
  <c r="D8" i="12"/>
  <c r="E8" i="12"/>
  <c r="E9" i="12" s="1"/>
  <c r="F8" i="12"/>
  <c r="F9" i="12" s="1"/>
  <c r="D87" i="12"/>
  <c r="E87" i="12"/>
  <c r="F87" i="12"/>
  <c r="D100" i="12"/>
  <c r="E100" i="12"/>
  <c r="F100" i="12"/>
  <c r="D104" i="12"/>
  <c r="E104" i="12"/>
  <c r="F104" i="12"/>
  <c r="D158" i="12"/>
  <c r="E158" i="12"/>
  <c r="F158" i="12"/>
  <c r="D201" i="12"/>
  <c r="E201" i="12"/>
  <c r="F201" i="12"/>
  <c r="D207" i="12"/>
  <c r="E207" i="12"/>
  <c r="F207" i="12"/>
  <c r="AT85" i="15"/>
  <c r="AF85" i="15"/>
  <c r="AD85" i="15"/>
  <c r="X85" i="15"/>
  <c r="I241" i="12"/>
  <c r="P85" i="15" s="1"/>
  <c r="AM85" i="15"/>
  <c r="AL85" i="15"/>
  <c r="AE85" i="15"/>
  <c r="O241" i="12"/>
  <c r="V85" i="15" s="1"/>
  <c r="L241" i="12"/>
  <c r="S85" i="15" s="1"/>
  <c r="H241" i="12"/>
  <c r="O85" i="15" s="1"/>
  <c r="AP85" i="15"/>
  <c r="AO85" i="15"/>
  <c r="AJ85" i="15"/>
  <c r="AH85" i="15"/>
  <c r="AG85" i="15"/>
  <c r="AB85" i="15"/>
  <c r="Z85" i="15"/>
  <c r="N241" i="12"/>
  <c r="U85" i="15" s="1"/>
  <c r="M241" i="12"/>
  <c r="T85" i="15" s="1"/>
  <c r="K241" i="12"/>
  <c r="R85" i="15" s="1"/>
  <c r="J241" i="12"/>
  <c r="Q85" i="15" s="1"/>
  <c r="C75" i="13"/>
  <c r="D23" i="12" s="1"/>
  <c r="C209" i="13"/>
  <c r="AY209" i="12" s="1"/>
  <c r="C206" i="13"/>
  <c r="C205" i="13"/>
  <c r="G196" i="12" s="1"/>
  <c r="C204" i="13"/>
  <c r="G195" i="12" s="1"/>
  <c r="C202" i="13"/>
  <c r="C201" i="13"/>
  <c r="G191" i="12" s="1"/>
  <c r="C200" i="13"/>
  <c r="G190" i="12" s="1"/>
  <c r="C198" i="13"/>
  <c r="C197" i="13"/>
  <c r="G186" i="12" s="1"/>
  <c r="C196" i="13"/>
  <c r="C194" i="13"/>
  <c r="C193" i="13"/>
  <c r="G181" i="12" s="1"/>
  <c r="C192" i="13"/>
  <c r="G180" i="12" s="1"/>
  <c r="C190" i="13"/>
  <c r="C189" i="13"/>
  <c r="G176" i="12" s="1"/>
  <c r="C188" i="13"/>
  <c r="C187" i="13"/>
  <c r="G173" i="12" s="1"/>
  <c r="C186" i="13"/>
  <c r="G172" i="12" s="1"/>
  <c r="C184" i="13"/>
  <c r="C183" i="13"/>
  <c r="G168" i="12" s="1"/>
  <c r="C182" i="13"/>
  <c r="C181" i="13"/>
  <c r="G165" i="12" s="1"/>
  <c r="C180" i="13"/>
  <c r="C179" i="13"/>
  <c r="G162" i="12" s="1"/>
  <c r="C178" i="13"/>
  <c r="C177" i="13"/>
  <c r="C173" i="13"/>
  <c r="C172" i="13"/>
  <c r="C171" i="13"/>
  <c r="C170" i="13"/>
  <c r="D132" i="12" s="1"/>
  <c r="C169" i="13"/>
  <c r="AV138" i="12" s="1"/>
  <c r="C165" i="13"/>
  <c r="S109" i="12" s="1"/>
  <c r="C164" i="13"/>
  <c r="M108" i="12" s="1"/>
  <c r="C163" i="13"/>
  <c r="C162" i="13"/>
  <c r="C158" i="13"/>
  <c r="C157" i="13"/>
  <c r="C154" i="13"/>
  <c r="C153" i="13"/>
  <c r="C152" i="13"/>
  <c r="C151" i="13"/>
  <c r="D94" i="12" s="1"/>
  <c r="C150" i="13"/>
  <c r="R93" i="12" s="1"/>
  <c r="C149" i="13"/>
  <c r="Z92" i="12" s="1"/>
  <c r="C146" i="13"/>
  <c r="C145" i="13"/>
  <c r="C142" i="13"/>
  <c r="AI85" i="12" s="1"/>
  <c r="C141" i="13"/>
  <c r="AN84" i="12" s="1"/>
  <c r="C140" i="13"/>
  <c r="AY83" i="12" s="1"/>
  <c r="C139" i="13"/>
  <c r="AU82" i="12" s="1"/>
  <c r="C136" i="13"/>
  <c r="C135" i="13"/>
  <c r="C134" i="13"/>
  <c r="C133" i="13"/>
  <c r="D79" i="12" s="1"/>
  <c r="C132" i="13"/>
  <c r="AH78" i="12" s="1"/>
  <c r="C129" i="13"/>
  <c r="C128" i="13"/>
  <c r="C127" i="13"/>
  <c r="C126" i="13"/>
  <c r="D75" i="12" s="1"/>
  <c r="C125" i="13"/>
  <c r="C124" i="13"/>
  <c r="C123" i="13"/>
  <c r="C122" i="13"/>
  <c r="D74" i="12" s="1"/>
  <c r="C121" i="13"/>
  <c r="C120" i="13"/>
  <c r="C119" i="13"/>
  <c r="C118" i="13"/>
  <c r="D73" i="12" s="1"/>
  <c r="C117" i="13"/>
  <c r="C116" i="13"/>
  <c r="C115" i="13"/>
  <c r="C114" i="13"/>
  <c r="D72" i="12" s="1"/>
  <c r="C113" i="13"/>
  <c r="C112" i="13"/>
  <c r="C111" i="13"/>
  <c r="C110" i="13"/>
  <c r="D69" i="12" s="1"/>
  <c r="C109" i="13"/>
  <c r="C107" i="13"/>
  <c r="BU68" i="12" s="1"/>
  <c r="C106" i="13"/>
  <c r="L68" i="12" s="1"/>
  <c r="C105" i="13"/>
  <c r="K68" i="12" s="1"/>
  <c r="C103" i="13"/>
  <c r="I68" i="12" s="1"/>
  <c r="C101" i="13"/>
  <c r="C100" i="13"/>
  <c r="R68" i="12" s="1"/>
  <c r="C99" i="13"/>
  <c r="C98" i="13"/>
  <c r="C96" i="13"/>
  <c r="AP70" i="12" s="1"/>
  <c r="C91" i="13"/>
  <c r="C90" i="13"/>
  <c r="C89" i="13"/>
  <c r="C88" i="13"/>
  <c r="D39" i="12" s="1"/>
  <c r="C85" i="13"/>
  <c r="C84" i="13"/>
  <c r="C83" i="13"/>
  <c r="C82" i="13"/>
  <c r="D32" i="12" s="1"/>
  <c r="C78" i="13"/>
  <c r="C77" i="13"/>
  <c r="C76" i="13"/>
  <c r="C72" i="13"/>
  <c r="C71" i="13"/>
  <c r="C70" i="13"/>
  <c r="C69" i="13"/>
  <c r="D16" i="12" s="1"/>
  <c r="C63" i="13"/>
  <c r="BK36" i="12" s="1"/>
  <c r="C62" i="13"/>
  <c r="AX36" i="12" s="1"/>
  <c r="AX38" i="12" s="1"/>
  <c r="BE6" i="15" s="1"/>
  <c r="C61" i="13"/>
  <c r="AW36" i="12" s="1"/>
  <c r="C60" i="13"/>
  <c r="C59" i="13"/>
  <c r="C58" i="13"/>
  <c r="C57" i="13"/>
  <c r="C56" i="13"/>
  <c r="C55" i="13"/>
  <c r="AE36" i="12" s="1"/>
  <c r="C54" i="13"/>
  <c r="AD36" i="12" s="1"/>
  <c r="C53" i="13"/>
  <c r="E36" i="12" s="1"/>
  <c r="C52" i="13"/>
  <c r="C49" i="13"/>
  <c r="BW29" i="12" s="1"/>
  <c r="BW31" i="12" s="1"/>
  <c r="BW30" i="12" s="1"/>
  <c r="C48" i="13"/>
  <c r="C47" i="13"/>
  <c r="M29" i="12" s="1"/>
  <c r="C46" i="13"/>
  <c r="L29" i="12" s="1"/>
  <c r="C45" i="13"/>
  <c r="W29" i="12" s="1"/>
  <c r="C43" i="13"/>
  <c r="AG29" i="12" s="1"/>
  <c r="C41" i="13"/>
  <c r="AE29" i="12" s="1"/>
  <c r="C40" i="13"/>
  <c r="C39" i="13"/>
  <c r="C38" i="13"/>
  <c r="AN29" i="12" s="1"/>
  <c r="C35" i="13"/>
  <c r="BK20" i="12" s="1"/>
  <c r="C34" i="13"/>
  <c r="N20" i="12" s="1"/>
  <c r="C33" i="13"/>
  <c r="M20" i="12" s="1"/>
  <c r="C32" i="13"/>
  <c r="C31" i="13"/>
  <c r="C30" i="13"/>
  <c r="C29" i="13"/>
  <c r="C27" i="13"/>
  <c r="AE20" i="12" s="1"/>
  <c r="C26" i="13"/>
  <c r="F20" i="12" s="1"/>
  <c r="C25" i="13"/>
  <c r="C24" i="13"/>
  <c r="C21" i="13"/>
  <c r="C20" i="13"/>
  <c r="C19" i="13"/>
  <c r="AK13" i="12" s="1"/>
  <c r="C18" i="13"/>
  <c r="BH13" i="12" s="1"/>
  <c r="BH15" i="12" s="1"/>
  <c r="BO3" i="15" s="1"/>
  <c r="C17" i="13"/>
  <c r="C15" i="13"/>
  <c r="C13" i="13"/>
  <c r="G13" i="12" s="1"/>
  <c r="C12" i="13"/>
  <c r="C11" i="13"/>
  <c r="C10" i="13"/>
  <c r="G203" i="13"/>
  <c r="G199" i="13"/>
  <c r="G195" i="13"/>
  <c r="G191" i="13"/>
  <c r="G185" i="13"/>
  <c r="F203" i="13"/>
  <c r="F199" i="13"/>
  <c r="F195" i="13"/>
  <c r="F191" i="13"/>
  <c r="F185" i="13"/>
  <c r="E203" i="13"/>
  <c r="C203" i="13" s="1"/>
  <c r="G194" i="12" s="1"/>
  <c r="E199" i="13"/>
  <c r="C199" i="13" s="1"/>
  <c r="G189" i="12" s="1"/>
  <c r="E195" i="13"/>
  <c r="C195" i="13" s="1"/>
  <c r="G184" i="12" s="1"/>
  <c r="E191" i="13"/>
  <c r="C191" i="13" s="1"/>
  <c r="G179" i="12" s="1"/>
  <c r="E185" i="13"/>
  <c r="C185" i="13" s="1"/>
  <c r="G171" i="12" s="1"/>
  <c r="AS30" i="15"/>
  <c r="AP30" i="15"/>
  <c r="AM30" i="15"/>
  <c r="AI30" i="15"/>
  <c r="AE30" i="15"/>
  <c r="O201" i="12"/>
  <c r="O58" i="12" s="1"/>
  <c r="V30" i="15" s="1"/>
  <c r="N201" i="12"/>
  <c r="N58" i="12" s="1"/>
  <c r="U30" i="15" s="1"/>
  <c r="M201" i="12"/>
  <c r="M58" i="12" s="1"/>
  <c r="T30" i="15" s="1"/>
  <c r="L201" i="12"/>
  <c r="L58" i="12" s="1"/>
  <c r="S30" i="15" s="1"/>
  <c r="K201" i="12"/>
  <c r="K58" i="12" s="1"/>
  <c r="R30" i="15" s="1"/>
  <c r="J201" i="12"/>
  <c r="J58" i="12" s="1"/>
  <c r="Q30" i="15" s="1"/>
  <c r="I201" i="12"/>
  <c r="I58" i="12" s="1"/>
  <c r="P30" i="15" s="1"/>
  <c r="H201" i="12"/>
  <c r="H58" i="12" s="1"/>
  <c r="O30" i="15" s="1"/>
  <c r="G201" i="12"/>
  <c r="G58" i="12" s="1"/>
  <c r="AU23" i="15"/>
  <c r="AT23" i="15"/>
  <c r="AS23" i="15"/>
  <c r="AQ23" i="15"/>
  <c r="AP23" i="15"/>
  <c r="AO23" i="15"/>
  <c r="AN23" i="15"/>
  <c r="AM23" i="15"/>
  <c r="AK23" i="15"/>
  <c r="AJ23" i="15"/>
  <c r="AH23" i="15"/>
  <c r="AG23" i="15"/>
  <c r="AF23" i="15"/>
  <c r="AE23" i="15"/>
  <c r="AD23" i="15"/>
  <c r="AC23" i="15"/>
  <c r="AB23" i="15"/>
  <c r="Y23" i="15"/>
  <c r="X23" i="15"/>
  <c r="W23" i="15"/>
  <c r="O100" i="12"/>
  <c r="O51" i="12" s="1"/>
  <c r="V23" i="15" s="1"/>
  <c r="N100" i="12"/>
  <c r="N51" i="12" s="1"/>
  <c r="U23" i="15" s="1"/>
  <c r="M100" i="12"/>
  <c r="M51" i="12" s="1"/>
  <c r="T23" i="15" s="1"/>
  <c r="L100" i="12"/>
  <c r="L51" i="12" s="1"/>
  <c r="S23" i="15" s="1"/>
  <c r="K100" i="12"/>
  <c r="K51" i="12" s="1"/>
  <c r="R23" i="15" s="1"/>
  <c r="J100" i="12"/>
  <c r="J51" i="12" s="1"/>
  <c r="Q23" i="15" s="1"/>
  <c r="I100" i="12"/>
  <c r="I51" i="12" s="1"/>
  <c r="P23" i="15" s="1"/>
  <c r="H100" i="12"/>
  <c r="H51" i="12" s="1"/>
  <c r="O23" i="15" s="1"/>
  <c r="AU24" i="15"/>
  <c r="AT24" i="15"/>
  <c r="AS24" i="15"/>
  <c r="AQ24" i="15"/>
  <c r="AO24" i="15"/>
  <c r="AN24" i="15"/>
  <c r="AM24" i="15"/>
  <c r="AK24" i="15"/>
  <c r="AJ24" i="15"/>
  <c r="AI24" i="15"/>
  <c r="AH24" i="15"/>
  <c r="AE24" i="15"/>
  <c r="AD24" i="15"/>
  <c r="AC24" i="15"/>
  <c r="AB24" i="15"/>
  <c r="AA24" i="15"/>
  <c r="Y24" i="15"/>
  <c r="X24" i="15"/>
  <c r="O104" i="12"/>
  <c r="O52" i="12" s="1"/>
  <c r="V24" i="15" s="1"/>
  <c r="N104" i="12"/>
  <c r="N52" i="12" s="1"/>
  <c r="U24" i="15" s="1"/>
  <c r="L104" i="12"/>
  <c r="L52" i="12" s="1"/>
  <c r="S24" i="15" s="1"/>
  <c r="K104" i="12"/>
  <c r="K52" i="12" s="1"/>
  <c r="R24" i="15" s="1"/>
  <c r="J104" i="12"/>
  <c r="J52" i="12" s="1"/>
  <c r="Q24" i="15" s="1"/>
  <c r="I104" i="12"/>
  <c r="I52" i="12" s="1"/>
  <c r="P24" i="15" s="1"/>
  <c r="H104" i="12"/>
  <c r="H52" i="12" s="1"/>
  <c r="O24" i="15" s="1"/>
  <c r="M107" i="12"/>
  <c r="G107" i="12"/>
  <c r="G185" i="12"/>
  <c r="O179" i="12"/>
  <c r="N179" i="12"/>
  <c r="M179" i="12"/>
  <c r="L179" i="12"/>
  <c r="K179" i="12"/>
  <c r="J179" i="12"/>
  <c r="I179" i="12"/>
  <c r="H179" i="12"/>
  <c r="G159" i="12"/>
  <c r="O171" i="12"/>
  <c r="N171" i="12"/>
  <c r="M171" i="12"/>
  <c r="L171" i="12"/>
  <c r="K171" i="12"/>
  <c r="J171" i="12"/>
  <c r="I171" i="12"/>
  <c r="H171" i="12"/>
  <c r="AT22" i="15"/>
  <c r="AS22" i="15"/>
  <c r="AR22" i="15"/>
  <c r="AP22" i="15"/>
  <c r="AO22" i="15"/>
  <c r="AN22" i="15"/>
  <c r="AM22" i="15"/>
  <c r="AL22" i="15"/>
  <c r="AK22" i="15"/>
  <c r="AJ22" i="15"/>
  <c r="AH22" i="15"/>
  <c r="AG22" i="15"/>
  <c r="AF22" i="15"/>
  <c r="AE22" i="15"/>
  <c r="AD22" i="15"/>
  <c r="AC22" i="15"/>
  <c r="AB22" i="15"/>
  <c r="Z22" i="15"/>
  <c r="Y22" i="15"/>
  <c r="X22" i="15"/>
  <c r="W22" i="15"/>
  <c r="AU22" i="15"/>
  <c r="O96" i="12"/>
  <c r="O50" i="12" s="1"/>
  <c r="V22" i="15" s="1"/>
  <c r="N96" i="12"/>
  <c r="N50" i="12" s="1"/>
  <c r="U22" i="15" s="1"/>
  <c r="M96" i="12"/>
  <c r="M50" i="12" s="1"/>
  <c r="T22" i="15" s="1"/>
  <c r="L96" i="12"/>
  <c r="L50" i="12" s="1"/>
  <c r="S22" i="15" s="1"/>
  <c r="K96" i="12"/>
  <c r="K50" i="12" s="1"/>
  <c r="R22" i="15" s="1"/>
  <c r="J96" i="12"/>
  <c r="J50" i="12" s="1"/>
  <c r="Q22" i="15" s="1"/>
  <c r="I96" i="12"/>
  <c r="I50" i="12" s="1"/>
  <c r="P22" i="15" s="1"/>
  <c r="H96" i="12"/>
  <c r="H50" i="12" s="1"/>
  <c r="O22" i="15" s="1"/>
  <c r="G96" i="12"/>
  <c r="G50" i="12" s="1"/>
  <c r="N22" i="15" s="1"/>
  <c r="O93" i="12"/>
  <c r="N93" i="12"/>
  <c r="M93" i="12"/>
  <c r="L93" i="12"/>
  <c r="K93" i="12"/>
  <c r="J93" i="12"/>
  <c r="I93" i="12"/>
  <c r="H93" i="12"/>
  <c r="G93" i="12"/>
  <c r="AU20" i="15"/>
  <c r="AR20" i="15"/>
  <c r="AQ20" i="15"/>
  <c r="AO20" i="15"/>
  <c r="AM20" i="15"/>
  <c r="AK20" i="15"/>
  <c r="AJ20" i="15"/>
  <c r="AH20" i="15"/>
  <c r="AF20" i="15"/>
  <c r="AE20" i="15"/>
  <c r="AC20" i="15"/>
  <c r="AA20" i="15"/>
  <c r="Y20" i="15"/>
  <c r="X20" i="15"/>
  <c r="O87" i="12"/>
  <c r="O48" i="12" s="1"/>
  <c r="V20" i="15" s="1"/>
  <c r="M87" i="12"/>
  <c r="M48" i="12" s="1"/>
  <c r="T20" i="15" s="1"/>
  <c r="L87" i="12"/>
  <c r="L48" i="12" s="1"/>
  <c r="S20" i="15" s="1"/>
  <c r="J87" i="12"/>
  <c r="J48" i="12" s="1"/>
  <c r="Q20" i="15" s="1"/>
  <c r="H87" i="12"/>
  <c r="H48" i="12" s="1"/>
  <c r="O20" i="15" s="1"/>
  <c r="O8" i="12"/>
  <c r="O9" i="12" s="1"/>
  <c r="N8" i="12"/>
  <c r="N9" i="12" s="1"/>
  <c r="M8" i="12"/>
  <c r="M9" i="12" s="1"/>
  <c r="L8" i="12"/>
  <c r="L9" i="12" s="1"/>
  <c r="K8" i="12"/>
  <c r="K9" i="12" s="1"/>
  <c r="J8" i="12"/>
  <c r="J9" i="12" s="1"/>
  <c r="I8" i="12"/>
  <c r="I9" i="12" s="1"/>
  <c r="H8" i="12"/>
  <c r="H9" i="12" s="1"/>
  <c r="G8" i="12"/>
  <c r="G9" i="12" s="1"/>
  <c r="D154" i="12" l="1"/>
  <c r="E154" i="12" s="1"/>
  <c r="F154" i="12" s="1"/>
  <c r="F149" i="12"/>
  <c r="E149" i="12"/>
  <c r="D149" i="12"/>
  <c r="AN31" i="12"/>
  <c r="AW38" i="12"/>
  <c r="BD6" i="15" s="1"/>
  <c r="BK38" i="12"/>
  <c r="BR6" i="15" s="1"/>
  <c r="BK22" i="12"/>
  <c r="BR4" i="15" s="1"/>
  <c r="AY231" i="12"/>
  <c r="BF75" i="15" s="1"/>
  <c r="BF30" i="15"/>
  <c r="BS231" i="12"/>
  <c r="BZ75" i="15" s="1"/>
  <c r="BZ30" i="15"/>
  <c r="AZ231" i="12"/>
  <c r="BG75" i="15" s="1"/>
  <c r="BG30" i="15"/>
  <c r="BH231" i="12"/>
  <c r="BO75" i="15" s="1"/>
  <c r="BO30" i="15"/>
  <c r="AQ231" i="12"/>
  <c r="AX75" i="15" s="1"/>
  <c r="AX30" i="15"/>
  <c r="BG231" i="12"/>
  <c r="BN75" i="15" s="1"/>
  <c r="BN30" i="15"/>
  <c r="BR231" i="12"/>
  <c r="BY75" i="15" s="1"/>
  <c r="BY30" i="15"/>
  <c r="AP231" i="12"/>
  <c r="AW75" i="15" s="1"/>
  <c r="AW30" i="15"/>
  <c r="AX231" i="12"/>
  <c r="BE75" i="15" s="1"/>
  <c r="BE30" i="15"/>
  <c r="AC30" i="15"/>
  <c r="AT30" i="15"/>
  <c r="AN231" i="12"/>
  <c r="BM30" i="15"/>
  <c r="BU30" i="15"/>
  <c r="CC30" i="15"/>
  <c r="BL30" i="15"/>
  <c r="AG231" i="12"/>
  <c r="BV30" i="15"/>
  <c r="CD30" i="15"/>
  <c r="AE231" i="12"/>
  <c r="AY30" i="15"/>
  <c r="BW30" i="15"/>
  <c r="AK30" i="15"/>
  <c r="AZ30" i="15"/>
  <c r="BH30" i="15"/>
  <c r="BP30" i="15"/>
  <c r="BX30" i="15"/>
  <c r="BA30" i="15"/>
  <c r="BI30" i="15"/>
  <c r="BQ30" i="15"/>
  <c r="BB30" i="15"/>
  <c r="BJ30" i="15"/>
  <c r="BR30" i="15"/>
  <c r="AP237" i="12"/>
  <c r="AW81" i="15" s="1"/>
  <c r="AW80" i="15"/>
  <c r="BG237" i="12"/>
  <c r="BN81" i="15" s="1"/>
  <c r="BN80" i="15"/>
  <c r="BC237" i="12"/>
  <c r="BJ81" i="15" s="1"/>
  <c r="BJ80" i="15"/>
  <c r="AQ237" i="12"/>
  <c r="AX81" i="15" s="1"/>
  <c r="AX80" i="15"/>
  <c r="BO237" i="12"/>
  <c r="BV81" i="15" s="1"/>
  <c r="BV80" i="15"/>
  <c r="BL237" i="12"/>
  <c r="BS81" i="15" s="1"/>
  <c r="BS80" i="15"/>
  <c r="CA80" i="15"/>
  <c r="AV80" i="15"/>
  <c r="BD80" i="15"/>
  <c r="BL80" i="15"/>
  <c r="BT80" i="15"/>
  <c r="CB80" i="15"/>
  <c r="AF158" i="12"/>
  <c r="AF236" i="12" s="1"/>
  <c r="AF237" i="12" s="1"/>
  <c r="BE80" i="15"/>
  <c r="BM80" i="15"/>
  <c r="BU80" i="15"/>
  <c r="CC80" i="15"/>
  <c r="BC80" i="15"/>
  <c r="AM158" i="12"/>
  <c r="AM236" i="12" s="1"/>
  <c r="AM237" i="12" s="1"/>
  <c r="AE158" i="12"/>
  <c r="AE236" i="12" s="1"/>
  <c r="AE237" i="12" s="1"/>
  <c r="BF80" i="15"/>
  <c r="CD80" i="15"/>
  <c r="AY80" i="15"/>
  <c r="BG80" i="15"/>
  <c r="BO80" i="15"/>
  <c r="BW80" i="15"/>
  <c r="AZ80" i="15"/>
  <c r="BH80" i="15"/>
  <c r="BP80" i="15"/>
  <c r="BX80" i="15"/>
  <c r="AJ158" i="12"/>
  <c r="AJ236" i="12" s="1"/>
  <c r="AJ237" i="12" s="1"/>
  <c r="AB158" i="12"/>
  <c r="AB236" i="12" s="1"/>
  <c r="AB237" i="12" s="1"/>
  <c r="T158" i="12"/>
  <c r="T236" i="12" s="1"/>
  <c r="T237" i="12" s="1"/>
  <c r="BA80" i="15"/>
  <c r="BI80" i="15"/>
  <c r="BQ80" i="15"/>
  <c r="BY80" i="15"/>
  <c r="AI158" i="12"/>
  <c r="AI236" i="12" s="1"/>
  <c r="AI237" i="12" s="1"/>
  <c r="AA158" i="12"/>
  <c r="AA236" i="12" s="1"/>
  <c r="AA237" i="12" s="1"/>
  <c r="S158" i="12"/>
  <c r="S236" i="12" s="1"/>
  <c r="S237" i="12" s="1"/>
  <c r="BB80" i="15"/>
  <c r="BR80" i="15"/>
  <c r="BZ80" i="15"/>
  <c r="H127" i="12"/>
  <c r="I127" i="12"/>
  <c r="K149" i="12"/>
  <c r="G78" i="12"/>
  <c r="M78" i="12"/>
  <c r="N78" i="12"/>
  <c r="O78" i="12"/>
  <c r="N36" i="12"/>
  <c r="N38" i="12" s="1"/>
  <c r="H83" i="12"/>
  <c r="I83" i="12"/>
  <c r="L70" i="12"/>
  <c r="N149" i="12"/>
  <c r="L84" i="12"/>
  <c r="O70" i="12"/>
  <c r="N84" i="12"/>
  <c r="O138" i="12"/>
  <c r="G29" i="12"/>
  <c r="G31" i="12" s="1"/>
  <c r="E132" i="12"/>
  <c r="F132" i="12" s="1"/>
  <c r="G132" i="12" s="1"/>
  <c r="H132" i="12" s="1"/>
  <c r="I132" i="12" s="1"/>
  <c r="J132" i="12" s="1"/>
  <c r="K132" i="12" s="1"/>
  <c r="L132" i="12" s="1"/>
  <c r="M132" i="12" s="1"/>
  <c r="N132" i="12" s="1"/>
  <c r="O132" i="12" s="1"/>
  <c r="P132" i="12" s="1"/>
  <c r="Q132" i="12" s="1"/>
  <c r="R132" i="12" s="1"/>
  <c r="S132" i="12" s="1"/>
  <c r="T132" i="12" s="1"/>
  <c r="U132" i="12" s="1"/>
  <c r="V132" i="12" s="1"/>
  <c r="W132" i="12" s="1"/>
  <c r="X132" i="12" s="1"/>
  <c r="Y132" i="12" s="1"/>
  <c r="Z132" i="12" s="1"/>
  <c r="AA132" i="12" s="1"/>
  <c r="AB132" i="12" s="1"/>
  <c r="AC132" i="12" s="1"/>
  <c r="AD132" i="12" s="1"/>
  <c r="AE132" i="12" s="1"/>
  <c r="AF132" i="12" s="1"/>
  <c r="AG132" i="12" s="1"/>
  <c r="AH132" i="12" s="1"/>
  <c r="AI132" i="12" s="1"/>
  <c r="AJ132" i="12" s="1"/>
  <c r="AK132" i="12" s="1"/>
  <c r="AL132" i="12" s="1"/>
  <c r="AM132" i="12" s="1"/>
  <c r="AN132" i="12" s="1"/>
  <c r="AO132" i="12" s="1"/>
  <c r="AP132" i="12" s="1"/>
  <c r="AQ132" i="12" s="1"/>
  <c r="AR132" i="12" s="1"/>
  <c r="AS132" i="12" s="1"/>
  <c r="AT132" i="12" s="1"/>
  <c r="AU132" i="12" s="1"/>
  <c r="AV132" i="12" s="1"/>
  <c r="AW132" i="12" s="1"/>
  <c r="AX132" i="12" s="1"/>
  <c r="AY132" i="12" s="1"/>
  <c r="AZ132" i="12" s="1"/>
  <c r="BA132" i="12" s="1"/>
  <c r="BB132" i="12" s="1"/>
  <c r="BC132" i="12" s="1"/>
  <c r="BD132" i="12" s="1"/>
  <c r="BE132" i="12" s="1"/>
  <c r="BF132" i="12" s="1"/>
  <c r="BG132" i="12" s="1"/>
  <c r="BH132" i="12" s="1"/>
  <c r="BI132" i="12" s="1"/>
  <c r="BJ132" i="12" s="1"/>
  <c r="BK132" i="12" s="1"/>
  <c r="BL132" i="12" s="1"/>
  <c r="BM132" i="12" s="1"/>
  <c r="BN132" i="12" s="1"/>
  <c r="BO132" i="12" s="1"/>
  <c r="BP132" i="12" s="1"/>
  <c r="BQ132" i="12" s="1"/>
  <c r="BR132" i="12" s="1"/>
  <c r="BS132" i="12" s="1"/>
  <c r="BT132" i="12" s="1"/>
  <c r="BU132" i="12" s="1"/>
  <c r="BV132" i="12" s="1"/>
  <c r="BW132" i="12" s="1"/>
  <c r="G108" i="12"/>
  <c r="E79" i="12"/>
  <c r="F79" i="12" s="1"/>
  <c r="AB85" i="12"/>
  <c r="E116" i="12"/>
  <c r="AD127" i="12"/>
  <c r="AH84" i="12"/>
  <c r="M127" i="12"/>
  <c r="BW192" i="12"/>
  <c r="AC127" i="12"/>
  <c r="AH83" i="12"/>
  <c r="AS78" i="12"/>
  <c r="H85" i="12"/>
  <c r="I116" i="12"/>
  <c r="G138" i="12"/>
  <c r="G70" i="12"/>
  <c r="I78" i="12"/>
  <c r="J85" i="12"/>
  <c r="J116" i="12"/>
  <c r="N127" i="12"/>
  <c r="H138" i="12"/>
  <c r="AD116" i="12"/>
  <c r="Y70" i="12"/>
  <c r="AN93" i="12"/>
  <c r="H70" i="12"/>
  <c r="J78" i="12"/>
  <c r="G84" i="12"/>
  <c r="K85" i="12"/>
  <c r="K116" i="12"/>
  <c r="G149" i="12"/>
  <c r="I138" i="12"/>
  <c r="W70" i="12"/>
  <c r="AD138" i="12"/>
  <c r="O149" i="12"/>
  <c r="H78" i="12"/>
  <c r="L13" i="12"/>
  <c r="L15" i="12" s="1"/>
  <c r="S3" i="15" s="1"/>
  <c r="I70" i="12"/>
  <c r="K78" i="12"/>
  <c r="H84" i="12"/>
  <c r="L85" i="12"/>
  <c r="M116" i="12"/>
  <c r="H149" i="12"/>
  <c r="K138" i="12"/>
  <c r="E75" i="12"/>
  <c r="F75" i="12" s="1"/>
  <c r="G75" i="12" s="1"/>
  <c r="H75" i="12" s="1"/>
  <c r="I75" i="12" s="1"/>
  <c r="J75" i="12" s="1"/>
  <c r="K75" i="12" s="1"/>
  <c r="L75" i="12" s="1"/>
  <c r="M75" i="12" s="1"/>
  <c r="N75" i="12" s="1"/>
  <c r="O75" i="12" s="1"/>
  <c r="P75" i="12" s="1"/>
  <c r="Q75" i="12" s="1"/>
  <c r="R75" i="12" s="1"/>
  <c r="S75" i="12" s="1"/>
  <c r="T75" i="12" s="1"/>
  <c r="U75" i="12" s="1"/>
  <c r="V75" i="12" s="1"/>
  <c r="W75" i="12" s="1"/>
  <c r="X75" i="12" s="1"/>
  <c r="Y75" i="12" s="1"/>
  <c r="Z75" i="12" s="1"/>
  <c r="AA75" i="12" s="1"/>
  <c r="AB75" i="12" s="1"/>
  <c r="AC75" i="12" s="1"/>
  <c r="AD75" i="12" s="1"/>
  <c r="AE75" i="12" s="1"/>
  <c r="AF75" i="12" s="1"/>
  <c r="AG75" i="12" s="1"/>
  <c r="AH75" i="12" s="1"/>
  <c r="AI75" i="12" s="1"/>
  <c r="AJ75" i="12" s="1"/>
  <c r="AK75" i="12" s="1"/>
  <c r="AL75" i="12" s="1"/>
  <c r="AM75" i="12" s="1"/>
  <c r="AN75" i="12" s="1"/>
  <c r="AO75" i="12" s="1"/>
  <c r="AP75" i="12" s="1"/>
  <c r="AQ75" i="12" s="1"/>
  <c r="AR75" i="12" s="1"/>
  <c r="AS75" i="12" s="1"/>
  <c r="AT75" i="12" s="1"/>
  <c r="AU75" i="12" s="1"/>
  <c r="AV75" i="12" s="1"/>
  <c r="AW75" i="12" s="1"/>
  <c r="AX75" i="12" s="1"/>
  <c r="AY75" i="12" s="1"/>
  <c r="AZ75" i="12" s="1"/>
  <c r="BA75" i="12" s="1"/>
  <c r="BB75" i="12" s="1"/>
  <c r="BC75" i="12" s="1"/>
  <c r="BD75" i="12" s="1"/>
  <c r="BE75" i="12" s="1"/>
  <c r="BF75" i="12" s="1"/>
  <c r="BG75" i="12" s="1"/>
  <c r="BH75" i="12" s="1"/>
  <c r="BI75" i="12" s="1"/>
  <c r="BJ75" i="12" s="1"/>
  <c r="BK75" i="12" s="1"/>
  <c r="BL75" i="12" s="1"/>
  <c r="BM75" i="12" s="1"/>
  <c r="BN75" i="12" s="1"/>
  <c r="BO75" i="12" s="1"/>
  <c r="BP75" i="12" s="1"/>
  <c r="BQ75" i="12" s="1"/>
  <c r="BR75" i="12" s="1"/>
  <c r="BS75" i="12" s="1"/>
  <c r="BT75" i="12" s="1"/>
  <c r="BU75" i="12" s="1"/>
  <c r="BV75" i="12" s="1"/>
  <c r="BW75" i="12" s="1"/>
  <c r="AD20" i="12"/>
  <c r="AD22" i="12" s="1"/>
  <c r="AK4" i="15" s="1"/>
  <c r="O84" i="12"/>
  <c r="L127" i="12"/>
  <c r="K70" i="12"/>
  <c r="L78" i="12"/>
  <c r="J84" i="12"/>
  <c r="N85" i="12"/>
  <c r="N116" i="12"/>
  <c r="J149" i="12"/>
  <c r="L138" i="12"/>
  <c r="E94" i="12"/>
  <c r="F94" i="12" s="1"/>
  <c r="G94" i="12" s="1"/>
  <c r="H94" i="12" s="1"/>
  <c r="F84" i="12"/>
  <c r="AH93" i="12"/>
  <c r="E23" i="12"/>
  <c r="F23" i="12" s="1"/>
  <c r="G23" i="12" s="1"/>
  <c r="H23" i="12" s="1"/>
  <c r="I23" i="12" s="1"/>
  <c r="J23" i="12" s="1"/>
  <c r="K23" i="12" s="1"/>
  <c r="L23" i="12" s="1"/>
  <c r="M23" i="12" s="1"/>
  <c r="N23" i="12" s="1"/>
  <c r="O23" i="12" s="1"/>
  <c r="P23" i="12" s="1"/>
  <c r="Q23" i="12" s="1"/>
  <c r="R23" i="12" s="1"/>
  <c r="S23" i="12" s="1"/>
  <c r="T23" i="12" s="1"/>
  <c r="U23" i="12" s="1"/>
  <c r="V23" i="12" s="1"/>
  <c r="W23" i="12" s="1"/>
  <c r="X23" i="12" s="1"/>
  <c r="Y23" i="12" s="1"/>
  <c r="Z23" i="12" s="1"/>
  <c r="AA23" i="12" s="1"/>
  <c r="AB23" i="12" s="1"/>
  <c r="AC23" i="12" s="1"/>
  <c r="AD23" i="12" s="1"/>
  <c r="AE23" i="12" s="1"/>
  <c r="AF23" i="12" s="1"/>
  <c r="AG23" i="12" s="1"/>
  <c r="AH23" i="12" s="1"/>
  <c r="AI23" i="12" s="1"/>
  <c r="AJ23" i="12" s="1"/>
  <c r="AK23" i="12" s="1"/>
  <c r="AL23" i="12" s="1"/>
  <c r="AM23" i="12" s="1"/>
  <c r="AN23" i="12" s="1"/>
  <c r="AO23" i="12" s="1"/>
  <c r="AP23" i="12" s="1"/>
  <c r="AQ23" i="12" s="1"/>
  <c r="AR23" i="12" s="1"/>
  <c r="AS23" i="12" s="1"/>
  <c r="AT23" i="12" s="1"/>
  <c r="AU23" i="12" s="1"/>
  <c r="AV23" i="12" s="1"/>
  <c r="AW23" i="12" s="1"/>
  <c r="AX23" i="12" s="1"/>
  <c r="AY23" i="12" s="1"/>
  <c r="AZ23" i="12" s="1"/>
  <c r="BA23" i="12" s="1"/>
  <c r="E84" i="12"/>
  <c r="AC149" i="12"/>
  <c r="R92" i="12"/>
  <c r="E93" i="12"/>
  <c r="F78" i="12"/>
  <c r="AB149" i="12"/>
  <c r="AK116" i="12"/>
  <c r="AJ93" i="12"/>
  <c r="AA85" i="12"/>
  <c r="AE82" i="12"/>
  <c r="AO82" i="12"/>
  <c r="D209" i="12"/>
  <c r="D206" i="12" s="1"/>
  <c r="D200" i="12" s="1"/>
  <c r="AA83" i="12"/>
  <c r="AN82" i="12"/>
  <c r="M109" i="12"/>
  <c r="BR177" i="12"/>
  <c r="G154" i="12"/>
  <c r="H154" i="12" s="1"/>
  <c r="I154" i="12" s="1"/>
  <c r="J154" i="12" s="1"/>
  <c r="K154" i="12" s="1"/>
  <c r="L154" i="12" s="1"/>
  <c r="M154" i="12" s="1"/>
  <c r="N154" i="12" s="1"/>
  <c r="O154" i="12" s="1"/>
  <c r="P154" i="12" s="1"/>
  <c r="Q154" i="12" s="1"/>
  <c r="R154" i="12" s="1"/>
  <c r="S154" i="12" s="1"/>
  <c r="T154" i="12" s="1"/>
  <c r="U154" i="12" s="1"/>
  <c r="V154" i="12" s="1"/>
  <c r="W154" i="12" s="1"/>
  <c r="X154" i="12" s="1"/>
  <c r="Y154" i="12" s="1"/>
  <c r="Z154" i="12" s="1"/>
  <c r="AA154" i="12" s="1"/>
  <c r="AB154" i="12" s="1"/>
  <c r="AC154" i="12" s="1"/>
  <c r="AD154" i="12" s="1"/>
  <c r="AE154" i="12" s="1"/>
  <c r="AF154" i="12" s="1"/>
  <c r="AG154" i="12" s="1"/>
  <c r="AH154" i="12" s="1"/>
  <c r="AI154" i="12" s="1"/>
  <c r="AJ154" i="12" s="1"/>
  <c r="AK154" i="12" s="1"/>
  <c r="AL154" i="12" s="1"/>
  <c r="AM154" i="12" s="1"/>
  <c r="AN154" i="12" s="1"/>
  <c r="AO154" i="12" s="1"/>
  <c r="AP154" i="12" s="1"/>
  <c r="AQ154" i="12" s="1"/>
  <c r="AR154" i="12" s="1"/>
  <c r="AS154" i="12" s="1"/>
  <c r="AT154" i="12" s="1"/>
  <c r="AU154" i="12" s="1"/>
  <c r="AV154" i="12" s="1"/>
  <c r="AW154" i="12" s="1"/>
  <c r="AX154" i="12" s="1"/>
  <c r="AY154" i="12" s="1"/>
  <c r="AZ154" i="12" s="1"/>
  <c r="BA154" i="12" s="1"/>
  <c r="BB154" i="12" s="1"/>
  <c r="BC154" i="12" s="1"/>
  <c r="BD154" i="12" s="1"/>
  <c r="BE154" i="12" s="1"/>
  <c r="BF154" i="12" s="1"/>
  <c r="BG154" i="12" s="1"/>
  <c r="BH154" i="12" s="1"/>
  <c r="BI154" i="12" s="1"/>
  <c r="BJ154" i="12" s="1"/>
  <c r="BK154" i="12" s="1"/>
  <c r="BL154" i="12" s="1"/>
  <c r="BM154" i="12" s="1"/>
  <c r="BN154" i="12" s="1"/>
  <c r="BO154" i="12" s="1"/>
  <c r="BP154" i="12" s="1"/>
  <c r="BQ154" i="12" s="1"/>
  <c r="BR154" i="12" s="1"/>
  <c r="BS154" i="12" s="1"/>
  <c r="BT154" i="12" s="1"/>
  <c r="BU154" i="12" s="1"/>
  <c r="BV154" i="12" s="1"/>
  <c r="BW154" i="12" s="1"/>
  <c r="F92" i="12"/>
  <c r="V149" i="12"/>
  <c r="AJ116" i="12"/>
  <c r="AI93" i="12"/>
  <c r="Z85" i="12"/>
  <c r="AD82" i="12"/>
  <c r="AM36" i="12"/>
  <c r="AM38" i="12" s="1"/>
  <c r="AT6" i="15" s="1"/>
  <c r="AY85" i="12"/>
  <c r="BV83" i="12"/>
  <c r="R36" i="12"/>
  <c r="R38" i="12" s="1"/>
  <c r="Y6" i="15" s="1"/>
  <c r="BC36" i="12"/>
  <c r="BC38" i="12" s="1"/>
  <c r="BJ6" i="15" s="1"/>
  <c r="AC82" i="12"/>
  <c r="J82" i="12"/>
  <c r="AJ209" i="12"/>
  <c r="AC138" i="12"/>
  <c r="AE109" i="12"/>
  <c r="AB84" i="12"/>
  <c r="AE78" i="12"/>
  <c r="AH29" i="12"/>
  <c r="AH31" i="12" s="1"/>
  <c r="BI92" i="12"/>
  <c r="BU127" i="12"/>
  <c r="I29" i="12"/>
  <c r="I31" i="12" s="1"/>
  <c r="L82" i="12"/>
  <c r="E39" i="12"/>
  <c r="F39" i="12" s="1"/>
  <c r="G39" i="12" s="1"/>
  <c r="H39" i="12" s="1"/>
  <c r="I39" i="12" s="1"/>
  <c r="J39" i="12" s="1"/>
  <c r="K39" i="12" s="1"/>
  <c r="L39" i="12" s="1"/>
  <c r="M39" i="12" s="1"/>
  <c r="N39" i="12" s="1"/>
  <c r="O39" i="12" s="1"/>
  <c r="P39" i="12" s="1"/>
  <c r="Q39" i="12" s="1"/>
  <c r="R39" i="12" s="1"/>
  <c r="S39" i="12" s="1"/>
  <c r="T39" i="12" s="1"/>
  <c r="U39" i="12" s="1"/>
  <c r="V39" i="12" s="1"/>
  <c r="W39" i="12" s="1"/>
  <c r="X39" i="12" s="1"/>
  <c r="Y39" i="12" s="1"/>
  <c r="Z39" i="12" s="1"/>
  <c r="AA39" i="12" s="1"/>
  <c r="AB39" i="12" s="1"/>
  <c r="AC39" i="12" s="1"/>
  <c r="AD39" i="12" s="1"/>
  <c r="AE39" i="12" s="1"/>
  <c r="AF39" i="12" s="1"/>
  <c r="AG39" i="12" s="1"/>
  <c r="AH39" i="12" s="1"/>
  <c r="AI39" i="12" s="1"/>
  <c r="AJ39" i="12" s="1"/>
  <c r="AK39" i="12" s="1"/>
  <c r="AL39" i="12" s="1"/>
  <c r="AM39" i="12" s="1"/>
  <c r="AN39" i="12" s="1"/>
  <c r="E127" i="12"/>
  <c r="AA209" i="12"/>
  <c r="AB138" i="12"/>
  <c r="Y109" i="12"/>
  <c r="AJ92" i="12"/>
  <c r="AA84" i="12"/>
  <c r="W78" i="12"/>
  <c r="AQ127" i="12"/>
  <c r="BK92" i="12"/>
  <c r="BF209" i="12"/>
  <c r="T209" i="12"/>
  <c r="H82" i="12"/>
  <c r="O82" i="12"/>
  <c r="D127" i="12"/>
  <c r="D85" i="12"/>
  <c r="U209" i="12"/>
  <c r="AJ127" i="12"/>
  <c r="S92" i="12"/>
  <c r="AI83" i="12"/>
  <c r="V78" i="12"/>
  <c r="AU29" i="12"/>
  <c r="AU31" i="12" s="1"/>
  <c r="BB5" i="15" s="1"/>
  <c r="F22" i="15"/>
  <c r="G22" i="15"/>
  <c r="H22" i="15"/>
  <c r="F84" i="15"/>
  <c r="G84" i="15"/>
  <c r="H84" i="15"/>
  <c r="S187" i="12"/>
  <c r="BU187" i="12"/>
  <c r="BM187" i="12"/>
  <c r="BD187" i="12"/>
  <c r="AY187" i="12"/>
  <c r="AQ187" i="12"/>
  <c r="BM13" i="12"/>
  <c r="BM15" i="12" s="1"/>
  <c r="BT3" i="15" s="1"/>
  <c r="AO13" i="12"/>
  <c r="AO15" i="12" s="1"/>
  <c r="AV3" i="15" s="1"/>
  <c r="Q13" i="12"/>
  <c r="Q15" i="12" s="1"/>
  <c r="X3" i="15" s="1"/>
  <c r="E13" i="12"/>
  <c r="E15" i="12" s="1"/>
  <c r="E115" i="12" s="1"/>
  <c r="AC13" i="12"/>
  <c r="AC15" i="12" s="1"/>
  <c r="AJ3" i="15" s="1"/>
  <c r="BQ20" i="12"/>
  <c r="BQ22" i="12" s="1"/>
  <c r="BX4" i="15" s="1"/>
  <c r="AG20" i="12"/>
  <c r="AG22" i="12" s="1"/>
  <c r="AN4" i="15" s="1"/>
  <c r="BE20" i="12"/>
  <c r="BE22" i="12" s="1"/>
  <c r="BL4" i="15" s="1"/>
  <c r="U20" i="12"/>
  <c r="U22" i="12" s="1"/>
  <c r="AB4" i="15" s="1"/>
  <c r="AS20" i="12"/>
  <c r="AS22" i="12" s="1"/>
  <c r="AZ4" i="15" s="1"/>
  <c r="BQ36" i="12"/>
  <c r="BQ38" i="12" s="1"/>
  <c r="BX6" i="15" s="1"/>
  <c r="BE36" i="12"/>
  <c r="BE38" i="12" s="1"/>
  <c r="BL6" i="15" s="1"/>
  <c r="AS36" i="12"/>
  <c r="AS38" i="12" s="1"/>
  <c r="AZ6" i="15" s="1"/>
  <c r="AG36" i="12"/>
  <c r="AG38" i="12" s="1"/>
  <c r="AN6" i="15" s="1"/>
  <c r="BM68" i="12"/>
  <c r="AO68" i="12"/>
  <c r="E68" i="12"/>
  <c r="BA68" i="12"/>
  <c r="BQ88" i="12"/>
  <c r="BQ87" i="12" s="1"/>
  <c r="BQ48" i="12" s="1"/>
  <c r="BX20" i="15" s="1"/>
  <c r="BO88" i="12"/>
  <c r="BO87" i="12" s="1"/>
  <c r="BO48" i="12" s="1"/>
  <c r="BV20" i="15" s="1"/>
  <c r="BJ88" i="12"/>
  <c r="BJ87" i="12" s="1"/>
  <c r="BJ48" i="12" s="1"/>
  <c r="BQ20" i="15" s="1"/>
  <c r="BG88" i="12"/>
  <c r="BG87" i="12" s="1"/>
  <c r="BG48" i="12" s="1"/>
  <c r="BN20" i="15" s="1"/>
  <c r="BV88" i="12"/>
  <c r="BV87" i="12" s="1"/>
  <c r="BV48" i="12" s="1"/>
  <c r="CC20" i="15" s="1"/>
  <c r="BC88" i="12"/>
  <c r="BC87" i="12" s="1"/>
  <c r="BC48" i="12" s="1"/>
  <c r="BJ20" i="15" s="1"/>
  <c r="BS88" i="12"/>
  <c r="BS87" i="12" s="1"/>
  <c r="BS48" i="12" s="1"/>
  <c r="BZ20" i="15" s="1"/>
  <c r="BE88" i="12"/>
  <c r="BE87" i="12" s="1"/>
  <c r="BE48" i="12" s="1"/>
  <c r="BL20" i="15" s="1"/>
  <c r="AX88" i="12"/>
  <c r="AX87" i="12" s="1"/>
  <c r="AX48" i="12" s="1"/>
  <c r="BE20" i="15" s="1"/>
  <c r="AU88" i="12"/>
  <c r="AU87" i="12" s="1"/>
  <c r="AU48" i="12" s="1"/>
  <c r="BB20" i="15" s="1"/>
  <c r="AS88" i="12"/>
  <c r="AS87" i="12" s="1"/>
  <c r="AS48" i="12" s="1"/>
  <c r="AZ20" i="15" s="1"/>
  <c r="AG88" i="12"/>
  <c r="AG87" i="12" s="1"/>
  <c r="AG48" i="12" s="1"/>
  <c r="AN20" i="15" s="1"/>
  <c r="AI88" i="12"/>
  <c r="AI87" i="12" s="1"/>
  <c r="AI48" i="12" s="1"/>
  <c r="AP20" i="15" s="1"/>
  <c r="AL88" i="12"/>
  <c r="AL87" i="12" s="1"/>
  <c r="AL48" i="12" s="1"/>
  <c r="AS20" i="15" s="1"/>
  <c r="S88" i="12"/>
  <c r="S87" i="12" s="1"/>
  <c r="S48" i="12" s="1"/>
  <c r="Z20" i="15" s="1"/>
  <c r="U88" i="12"/>
  <c r="U87" i="12" s="1"/>
  <c r="U48" i="12" s="1"/>
  <c r="AB20" i="15" s="1"/>
  <c r="BV13" i="12"/>
  <c r="BV15" i="12" s="1"/>
  <c r="CC3" i="15" s="1"/>
  <c r="Z13" i="12"/>
  <c r="Z15" i="12" s="1"/>
  <c r="AG3" i="15" s="1"/>
  <c r="BJ13" i="12"/>
  <c r="BJ15" i="12" s="1"/>
  <c r="BJ14" i="12" s="1"/>
  <c r="N29" i="12"/>
  <c r="N31" i="12" s="1"/>
  <c r="BV29" i="12"/>
  <c r="BV31" i="12" s="1"/>
  <c r="BV30" i="12" s="1"/>
  <c r="BJ29" i="12"/>
  <c r="BJ31" i="12" s="1"/>
  <c r="BJ30" i="12" s="1"/>
  <c r="AX29" i="12"/>
  <c r="AX31" i="12" s="1"/>
  <c r="BE5" i="15" s="1"/>
  <c r="Z29" i="12"/>
  <c r="Z31" i="12" s="1"/>
  <c r="AL29" i="12"/>
  <c r="AL31" i="12" s="1"/>
  <c r="BN68" i="12"/>
  <c r="AP68" i="12"/>
  <c r="BB68" i="12"/>
  <c r="AD68" i="12"/>
  <c r="BO102" i="12"/>
  <c r="BC102" i="12"/>
  <c r="AQ102" i="12"/>
  <c r="S102" i="12"/>
  <c r="AE102" i="12"/>
  <c r="Q68" i="12"/>
  <c r="BW13" i="12"/>
  <c r="BW15" i="12" s="1"/>
  <c r="CD3" i="15" s="1"/>
  <c r="AA13" i="12"/>
  <c r="AA15" i="12" s="1"/>
  <c r="AH3" i="15" s="1"/>
  <c r="BK13" i="12"/>
  <c r="BK15" i="12" s="1"/>
  <c r="BR3" i="15" s="1"/>
  <c r="AM13" i="12"/>
  <c r="AM15" i="12" s="1"/>
  <c r="AT3" i="15" s="1"/>
  <c r="BK29" i="12"/>
  <c r="BK31" i="12" s="1"/>
  <c r="BR5" i="15" s="1"/>
  <c r="AY29" i="12"/>
  <c r="AY31" i="12" s="1"/>
  <c r="BF5" i="15" s="1"/>
  <c r="AA29" i="12"/>
  <c r="AA31" i="12" s="1"/>
  <c r="AM29" i="12"/>
  <c r="AM31" i="12" s="1"/>
  <c r="BK68" i="12"/>
  <c r="AY68" i="12"/>
  <c r="BW68" i="12"/>
  <c r="E72" i="12"/>
  <c r="F72" i="12" s="1"/>
  <c r="G72" i="12" s="1"/>
  <c r="H72" i="12" s="1"/>
  <c r="I72" i="12" s="1"/>
  <c r="J72" i="12" s="1"/>
  <c r="K72" i="12" s="1"/>
  <c r="L72" i="12" s="1"/>
  <c r="M72" i="12" s="1"/>
  <c r="N72" i="12" s="1"/>
  <c r="O72" i="12" s="1"/>
  <c r="P72" i="12" s="1"/>
  <c r="Q72" i="12" s="1"/>
  <c r="R72" i="12" s="1"/>
  <c r="S72" i="12" s="1"/>
  <c r="T72" i="12" s="1"/>
  <c r="U72" i="12" s="1"/>
  <c r="V72" i="12" s="1"/>
  <c r="W72" i="12" s="1"/>
  <c r="X72" i="12" s="1"/>
  <c r="Y72" i="12" s="1"/>
  <c r="Z72" i="12" s="1"/>
  <c r="AA72" i="12" s="1"/>
  <c r="AB72" i="12" s="1"/>
  <c r="AC72" i="12" s="1"/>
  <c r="AD72" i="12" s="1"/>
  <c r="AE72" i="12" s="1"/>
  <c r="AF72" i="12" s="1"/>
  <c r="AG72" i="12" s="1"/>
  <c r="AH72" i="12" s="1"/>
  <c r="AI72" i="12" s="1"/>
  <c r="AJ72" i="12" s="1"/>
  <c r="AK72" i="12" s="1"/>
  <c r="AL72" i="12" s="1"/>
  <c r="AM72" i="12" s="1"/>
  <c r="AN72" i="12" s="1"/>
  <c r="AO72" i="12" s="1"/>
  <c r="AP72" i="12" s="1"/>
  <c r="AQ72" i="12" s="1"/>
  <c r="AR72" i="12" s="1"/>
  <c r="AS72" i="12" s="1"/>
  <c r="AT72" i="12" s="1"/>
  <c r="AU72" i="12" s="1"/>
  <c r="AV72" i="12" s="1"/>
  <c r="AW72" i="12" s="1"/>
  <c r="AX72" i="12" s="1"/>
  <c r="AY72" i="12" s="1"/>
  <c r="AZ72" i="12" s="1"/>
  <c r="BA72" i="12" s="1"/>
  <c r="BB72" i="12" s="1"/>
  <c r="BC72" i="12" s="1"/>
  <c r="BD72" i="12" s="1"/>
  <c r="BE72" i="12" s="1"/>
  <c r="BF72" i="12" s="1"/>
  <c r="BG72" i="12" s="1"/>
  <c r="BH72" i="12" s="1"/>
  <c r="BI72" i="12" s="1"/>
  <c r="BJ72" i="12" s="1"/>
  <c r="BK72" i="12" s="1"/>
  <c r="BL72" i="12" s="1"/>
  <c r="BM72" i="12" s="1"/>
  <c r="BN72" i="12" s="1"/>
  <c r="BO72" i="12" s="1"/>
  <c r="BP72" i="12" s="1"/>
  <c r="BQ72" i="12" s="1"/>
  <c r="BR72" i="12" s="1"/>
  <c r="BS72" i="12" s="1"/>
  <c r="BT72" i="12" s="1"/>
  <c r="BU72" i="12" s="1"/>
  <c r="BV72" i="12" s="1"/>
  <c r="BW72" i="12" s="1"/>
  <c r="AM68" i="12"/>
  <c r="BQ192" i="12"/>
  <c r="BP192" i="12"/>
  <c r="BD192" i="12"/>
  <c r="AV192" i="12"/>
  <c r="AU192" i="12"/>
  <c r="BE192" i="12"/>
  <c r="AS192" i="12"/>
  <c r="AN192" i="12"/>
  <c r="BP13" i="12"/>
  <c r="BP15" i="12" s="1"/>
  <c r="BW3" i="15" s="1"/>
  <c r="AF13" i="12"/>
  <c r="AF15" i="12" s="1"/>
  <c r="AM3" i="15" s="1"/>
  <c r="BD13" i="12"/>
  <c r="BD15" i="12" s="1"/>
  <c r="BK3" i="15" s="1"/>
  <c r="T13" i="12"/>
  <c r="T15" i="12" s="1"/>
  <c r="AA3" i="15" s="1"/>
  <c r="P20" i="12"/>
  <c r="P22" i="12" s="1"/>
  <c r="W4" i="15" s="1"/>
  <c r="AZ20" i="12"/>
  <c r="AZ22" i="12" s="1"/>
  <c r="BG4" i="15" s="1"/>
  <c r="AN20" i="12"/>
  <c r="AN22" i="12" s="1"/>
  <c r="AN126" i="12" s="1"/>
  <c r="BL20" i="12"/>
  <c r="BL22" i="12" s="1"/>
  <c r="BS4" i="15" s="1"/>
  <c r="AB20" i="12"/>
  <c r="AB22" i="12" s="1"/>
  <c r="AI4" i="15" s="1"/>
  <c r="D20" i="12"/>
  <c r="D22" i="12" s="1"/>
  <c r="D21" i="12" s="1"/>
  <c r="X20" i="12"/>
  <c r="X22" i="12" s="1"/>
  <c r="AE4" i="15" s="1"/>
  <c r="BH20" i="12"/>
  <c r="BH22" i="12" s="1"/>
  <c r="BO4" i="15" s="1"/>
  <c r="BT20" i="12"/>
  <c r="BT22" i="12" s="1"/>
  <c r="CA4" i="15" s="1"/>
  <c r="AV20" i="12"/>
  <c r="AV22" i="12" s="1"/>
  <c r="BC4" i="15" s="1"/>
  <c r="AJ20" i="12"/>
  <c r="AJ22" i="12" s="1"/>
  <c r="AQ4" i="15" s="1"/>
  <c r="BP29" i="12"/>
  <c r="BP31" i="12" s="1"/>
  <c r="BP30" i="12" s="1"/>
  <c r="AF29" i="12"/>
  <c r="AF31" i="12" s="1"/>
  <c r="AR29" i="12"/>
  <c r="AR31" i="12" s="1"/>
  <c r="AY5" i="15" s="1"/>
  <c r="T29" i="12"/>
  <c r="T31" i="12" s="1"/>
  <c r="BD29" i="12"/>
  <c r="BD31" i="12" s="1"/>
  <c r="BK5" i="15" s="1"/>
  <c r="BL36" i="12"/>
  <c r="BL38" i="12" s="1"/>
  <c r="BL37" i="12" s="1"/>
  <c r="AN36" i="12"/>
  <c r="AN38" i="12" s="1"/>
  <c r="AU6" i="15" s="1"/>
  <c r="P36" i="12"/>
  <c r="P38" i="12" s="1"/>
  <c r="W6" i="15" s="1"/>
  <c r="AB36" i="12"/>
  <c r="AB38" i="12" s="1"/>
  <c r="AI6" i="15" s="1"/>
  <c r="AZ36" i="12"/>
  <c r="AZ38" i="12" s="1"/>
  <c r="BG6" i="15" s="1"/>
  <c r="D36" i="12"/>
  <c r="D38" i="12" s="1"/>
  <c r="L36" i="12"/>
  <c r="L38" i="12" s="1"/>
  <c r="S6" i="15" s="1"/>
  <c r="BT36" i="12"/>
  <c r="BT38" i="12" s="1"/>
  <c r="CA6" i="15" s="1"/>
  <c r="AV36" i="12"/>
  <c r="AV38" i="12" s="1"/>
  <c r="AV148" i="12" s="1"/>
  <c r="X36" i="12"/>
  <c r="X38" i="12" s="1"/>
  <c r="AE6" i="15" s="1"/>
  <c r="BH36" i="12"/>
  <c r="BH38" i="12" s="1"/>
  <c r="BO6" i="15" s="1"/>
  <c r="AJ36" i="12"/>
  <c r="AJ38" i="12" s="1"/>
  <c r="AQ6" i="15" s="1"/>
  <c r="BD68" i="12"/>
  <c r="BP68" i="12"/>
  <c r="AR68" i="12"/>
  <c r="AF68" i="12"/>
  <c r="T68" i="12"/>
  <c r="E69" i="12"/>
  <c r="F69" i="12" s="1"/>
  <c r="E73" i="12"/>
  <c r="F73" i="12" s="1"/>
  <c r="G73" i="12" s="1"/>
  <c r="H73" i="12" s="1"/>
  <c r="I73" i="12" s="1"/>
  <c r="J73" i="12" s="1"/>
  <c r="K73" i="12" s="1"/>
  <c r="L73" i="12" s="1"/>
  <c r="M73" i="12" s="1"/>
  <c r="N73" i="12" s="1"/>
  <c r="O73" i="12" s="1"/>
  <c r="P73" i="12" s="1"/>
  <c r="Q73" i="12" s="1"/>
  <c r="R73" i="12" s="1"/>
  <c r="S73" i="12" s="1"/>
  <c r="T73" i="12" s="1"/>
  <c r="U73" i="12" s="1"/>
  <c r="V73" i="12" s="1"/>
  <c r="W73" i="12" s="1"/>
  <c r="X73" i="12" s="1"/>
  <c r="Y73" i="12" s="1"/>
  <c r="Z73" i="12" s="1"/>
  <c r="AA73" i="12" s="1"/>
  <c r="AB73" i="12" s="1"/>
  <c r="AC73" i="12" s="1"/>
  <c r="AD73" i="12" s="1"/>
  <c r="AE73" i="12" s="1"/>
  <c r="AF73" i="12" s="1"/>
  <c r="AG73" i="12" s="1"/>
  <c r="AH73" i="12" s="1"/>
  <c r="AI73" i="12" s="1"/>
  <c r="AJ73" i="12" s="1"/>
  <c r="AK73" i="12" s="1"/>
  <c r="AL73" i="12" s="1"/>
  <c r="AM73" i="12" s="1"/>
  <c r="AN73" i="12" s="1"/>
  <c r="AO73" i="12" s="1"/>
  <c r="AP73" i="12" s="1"/>
  <c r="AQ73" i="12" s="1"/>
  <c r="AR73" i="12" s="1"/>
  <c r="AS73" i="12" s="1"/>
  <c r="AT73" i="12" s="1"/>
  <c r="AU73" i="12" s="1"/>
  <c r="AV73" i="12" s="1"/>
  <c r="AW73" i="12" s="1"/>
  <c r="AX73" i="12" s="1"/>
  <c r="AY73" i="12" s="1"/>
  <c r="AZ73" i="12" s="1"/>
  <c r="BA73" i="12" s="1"/>
  <c r="BB73" i="12" s="1"/>
  <c r="BC73" i="12" s="1"/>
  <c r="BD73" i="12" s="1"/>
  <c r="BE73" i="12" s="1"/>
  <c r="BF73" i="12" s="1"/>
  <c r="BG73" i="12" s="1"/>
  <c r="BH73" i="12" s="1"/>
  <c r="BI73" i="12" s="1"/>
  <c r="BJ73" i="12" s="1"/>
  <c r="BK73" i="12" s="1"/>
  <c r="BL73" i="12" s="1"/>
  <c r="BM73" i="12" s="1"/>
  <c r="BN73" i="12" s="1"/>
  <c r="BO73" i="12" s="1"/>
  <c r="BP73" i="12" s="1"/>
  <c r="BQ73" i="12" s="1"/>
  <c r="BR73" i="12" s="1"/>
  <c r="BS73" i="12" s="1"/>
  <c r="BT73" i="12" s="1"/>
  <c r="BU73" i="12" s="1"/>
  <c r="BV73" i="12" s="1"/>
  <c r="BW73" i="12" s="1"/>
  <c r="BT93" i="12"/>
  <c r="BL93" i="12"/>
  <c r="BD93" i="12"/>
  <c r="BS93" i="12"/>
  <c r="BK93" i="12"/>
  <c r="BC93" i="12"/>
  <c r="BR93" i="12"/>
  <c r="BJ93" i="12"/>
  <c r="BB93" i="12"/>
  <c r="BQ93" i="12"/>
  <c r="BI93" i="12"/>
  <c r="BA93" i="12"/>
  <c r="BP93" i="12"/>
  <c r="BH93" i="12"/>
  <c r="AZ93" i="12"/>
  <c r="BV93" i="12"/>
  <c r="BN93" i="12"/>
  <c r="BF93" i="12"/>
  <c r="AS93" i="12"/>
  <c r="BW93" i="12"/>
  <c r="AR93" i="12"/>
  <c r="BU93" i="12"/>
  <c r="AY93" i="12"/>
  <c r="AQ93" i="12"/>
  <c r="BO93" i="12"/>
  <c r="BG93" i="12"/>
  <c r="AX93" i="12"/>
  <c r="AP93" i="12"/>
  <c r="BM93" i="12"/>
  <c r="BE93" i="12"/>
  <c r="AW93" i="12"/>
  <c r="AO93" i="12"/>
  <c r="U93" i="12"/>
  <c r="AC93" i="12"/>
  <c r="AK93" i="12"/>
  <c r="V93" i="12"/>
  <c r="AD93" i="12"/>
  <c r="AL93" i="12"/>
  <c r="D93" i="12"/>
  <c r="W93" i="12"/>
  <c r="AE93" i="12"/>
  <c r="AM93" i="12"/>
  <c r="P93" i="12"/>
  <c r="X93" i="12"/>
  <c r="AF93" i="12"/>
  <c r="AV93" i="12"/>
  <c r="Q93" i="12"/>
  <c r="Y93" i="12"/>
  <c r="AG93" i="12"/>
  <c r="BO107" i="12"/>
  <c r="BI107" i="12"/>
  <c r="AQ107" i="12"/>
  <c r="AK107" i="12"/>
  <c r="BC107" i="12"/>
  <c r="BQ182" i="12"/>
  <c r="F116" i="12"/>
  <c r="D92" i="12"/>
  <c r="D84" i="12"/>
  <c r="F70" i="12"/>
  <c r="AK209" i="12"/>
  <c r="S209" i="12"/>
  <c r="U149" i="12"/>
  <c r="V138" i="12"/>
  <c r="AB127" i="12"/>
  <c r="AC116" i="12"/>
  <c r="AE107" i="12"/>
  <c r="AB93" i="12"/>
  <c r="AH92" i="12"/>
  <c r="Z88" i="12"/>
  <c r="Z87" i="12" s="1"/>
  <c r="Z48" i="12" s="1"/>
  <c r="AG20" i="15" s="1"/>
  <c r="T85" i="12"/>
  <c r="Z84" i="12"/>
  <c r="Z83" i="12"/>
  <c r="U82" i="12"/>
  <c r="U78" i="12"/>
  <c r="AR13" i="12"/>
  <c r="AR15" i="12" s="1"/>
  <c r="AY3" i="15" s="1"/>
  <c r="AY36" i="12"/>
  <c r="AY38" i="12" s="1"/>
  <c r="AY37" i="12" s="1"/>
  <c r="AN70" i="12"/>
  <c r="AT93" i="12"/>
  <c r="AT138" i="12"/>
  <c r="BK149" i="12"/>
  <c r="BL84" i="12"/>
  <c r="BM29" i="12"/>
  <c r="BM31" i="12" s="1"/>
  <c r="BT5" i="15" s="1"/>
  <c r="BA29" i="12"/>
  <c r="BA31" i="12" s="1"/>
  <c r="BH5" i="15" s="1"/>
  <c r="E29" i="12"/>
  <c r="E31" i="12" s="1"/>
  <c r="E30" i="12" s="1"/>
  <c r="Q29" i="12"/>
  <c r="Q31" i="12" s="1"/>
  <c r="AC29" i="12"/>
  <c r="AC31" i="12" s="1"/>
  <c r="BN13" i="12"/>
  <c r="BN15" i="12" s="1"/>
  <c r="BU3" i="15" s="1"/>
  <c r="R13" i="12"/>
  <c r="R15" i="12" s="1"/>
  <c r="Y3" i="15" s="1"/>
  <c r="AP13" i="12"/>
  <c r="AP15" i="12" s="1"/>
  <c r="AW3" i="15" s="1"/>
  <c r="F13" i="12"/>
  <c r="F15" i="12" s="1"/>
  <c r="F115" i="12" s="1"/>
  <c r="AD13" i="12"/>
  <c r="AD15" i="12" s="1"/>
  <c r="AK3" i="15" s="1"/>
  <c r="BN29" i="12"/>
  <c r="BN31" i="12" s="1"/>
  <c r="BN30" i="12" s="1"/>
  <c r="BB29" i="12"/>
  <c r="BB31" i="12" s="1"/>
  <c r="BB30" i="12" s="1"/>
  <c r="AP29" i="12"/>
  <c r="AP31" i="12" s="1"/>
  <c r="AW5" i="15" s="1"/>
  <c r="R29" i="12"/>
  <c r="R31" i="12" s="1"/>
  <c r="AD29" i="12"/>
  <c r="AD31" i="12" s="1"/>
  <c r="J36" i="12"/>
  <c r="J38" i="12" s="1"/>
  <c r="Q6" i="15" s="1"/>
  <c r="BF36" i="12"/>
  <c r="BF38" i="12" s="1"/>
  <c r="BM6" i="15" s="1"/>
  <c r="AT36" i="12"/>
  <c r="AT38" i="12" s="1"/>
  <c r="BA6" i="15" s="1"/>
  <c r="BR36" i="12"/>
  <c r="BR38" i="12" s="1"/>
  <c r="BY6" i="15" s="1"/>
  <c r="V36" i="12"/>
  <c r="V38" i="12" s="1"/>
  <c r="AC6" i="15" s="1"/>
  <c r="AH36" i="12"/>
  <c r="AH38" i="12" s="1"/>
  <c r="AO6" i="15" s="1"/>
  <c r="BJ68" i="12"/>
  <c r="BV68" i="12"/>
  <c r="AX68" i="12"/>
  <c r="AQ88" i="12"/>
  <c r="AQ87" i="12" s="1"/>
  <c r="AQ48" i="12" s="1"/>
  <c r="AX20" i="15" s="1"/>
  <c r="BO13" i="12"/>
  <c r="BO15" i="12" s="1"/>
  <c r="BV3" i="15" s="1"/>
  <c r="S13" i="12"/>
  <c r="S15" i="12" s="1"/>
  <c r="Z3" i="15" s="1"/>
  <c r="BC13" i="12"/>
  <c r="BC15" i="12" s="1"/>
  <c r="BJ3" i="15" s="1"/>
  <c r="AQ13" i="12"/>
  <c r="AQ15" i="12" s="1"/>
  <c r="AX3" i="15" s="1"/>
  <c r="BO29" i="12"/>
  <c r="BO31" i="12" s="1"/>
  <c r="BO30" i="12" s="1"/>
  <c r="BC29" i="12"/>
  <c r="BC31" i="12" s="1"/>
  <c r="BJ5" i="15" s="1"/>
  <c r="AQ29" i="12"/>
  <c r="AQ31" i="12" s="1"/>
  <c r="AX5" i="15" s="1"/>
  <c r="S29" i="12"/>
  <c r="S31" i="12" s="1"/>
  <c r="BG36" i="12"/>
  <c r="BG38" i="12" s="1"/>
  <c r="BN6" i="15" s="1"/>
  <c r="BS36" i="12"/>
  <c r="BS38" i="12" s="1"/>
  <c r="BZ6" i="15" s="1"/>
  <c r="AU36" i="12"/>
  <c r="AU38" i="12" s="1"/>
  <c r="BB6" i="15" s="1"/>
  <c r="W36" i="12"/>
  <c r="W38" i="12" s="1"/>
  <c r="AD6" i="15" s="1"/>
  <c r="AI36" i="12"/>
  <c r="AI38" i="12" s="1"/>
  <c r="AP6" i="15" s="1"/>
  <c r="BC68" i="12"/>
  <c r="BO68" i="12"/>
  <c r="AQ68" i="12"/>
  <c r="S68" i="12"/>
  <c r="AE68" i="12"/>
  <c r="BO106" i="12"/>
  <c r="BI106" i="12"/>
  <c r="BC106" i="12"/>
  <c r="AW106" i="12"/>
  <c r="AQ106" i="12"/>
  <c r="BU106" i="12"/>
  <c r="S106" i="12"/>
  <c r="Y106" i="12"/>
  <c r="AE106" i="12"/>
  <c r="AK106" i="12"/>
  <c r="V197" i="12"/>
  <c r="BJ197" i="12"/>
  <c r="BD197" i="12"/>
  <c r="BB197" i="12"/>
  <c r="AP197" i="12"/>
  <c r="AX197" i="12"/>
  <c r="AR197" i="12"/>
  <c r="AE197" i="12"/>
  <c r="I13" i="12"/>
  <c r="I15" i="12" s="1"/>
  <c r="P3" i="15" s="1"/>
  <c r="BQ13" i="12"/>
  <c r="BQ15" i="12" s="1"/>
  <c r="BX3" i="15" s="1"/>
  <c r="AG13" i="12"/>
  <c r="AG15" i="12" s="1"/>
  <c r="AN3" i="15" s="1"/>
  <c r="BE13" i="12"/>
  <c r="BE15" i="12" s="1"/>
  <c r="BL3" i="15" s="1"/>
  <c r="AS13" i="12"/>
  <c r="AS15" i="12" s="1"/>
  <c r="AZ3" i="15" s="1"/>
  <c r="U13" i="12"/>
  <c r="U15" i="12" s="1"/>
  <c r="AB3" i="15" s="1"/>
  <c r="BM20" i="12"/>
  <c r="BM22" i="12" s="1"/>
  <c r="BT4" i="15" s="1"/>
  <c r="BA20" i="12"/>
  <c r="BA22" i="12" s="1"/>
  <c r="BH4" i="15" s="1"/>
  <c r="Q20" i="12"/>
  <c r="Q22" i="12" s="1"/>
  <c r="X4" i="15" s="1"/>
  <c r="AO20" i="12"/>
  <c r="AO22" i="12" s="1"/>
  <c r="AV4" i="15" s="1"/>
  <c r="AC20" i="12"/>
  <c r="AC22" i="12" s="1"/>
  <c r="AJ4" i="15" s="1"/>
  <c r="BU20" i="12"/>
  <c r="BU22" i="12" s="1"/>
  <c r="CB4" i="15" s="1"/>
  <c r="BI20" i="12"/>
  <c r="BI22" i="12" s="1"/>
  <c r="BP4" i="15" s="1"/>
  <c r="Y20" i="12"/>
  <c r="Y22" i="12" s="1"/>
  <c r="AF4" i="15" s="1"/>
  <c r="AW20" i="12"/>
  <c r="AW22" i="12" s="1"/>
  <c r="BD4" i="15" s="1"/>
  <c r="AS29" i="12"/>
  <c r="AS31" i="12" s="1"/>
  <c r="AZ5" i="15" s="1"/>
  <c r="BE29" i="12"/>
  <c r="BE31" i="12" s="1"/>
  <c r="BL5" i="15" s="1"/>
  <c r="BM36" i="12"/>
  <c r="BM38" i="12" s="1"/>
  <c r="BT6" i="15" s="1"/>
  <c r="BA36" i="12"/>
  <c r="BA38" i="12" s="1"/>
  <c r="BH6" i="15" s="1"/>
  <c r="AO36" i="12"/>
  <c r="AO38" i="12" s="1"/>
  <c r="AV6" i="15" s="1"/>
  <c r="Q36" i="12"/>
  <c r="Q38" i="12" s="1"/>
  <c r="X6" i="15" s="1"/>
  <c r="BU36" i="12"/>
  <c r="BU38" i="12" s="1"/>
  <c r="CB6" i="15" s="1"/>
  <c r="BI36" i="12"/>
  <c r="BI38" i="12" s="1"/>
  <c r="BP6" i="15" s="1"/>
  <c r="Y36" i="12"/>
  <c r="Y38" i="12" s="1"/>
  <c r="AF6" i="15" s="1"/>
  <c r="AK36" i="12"/>
  <c r="AK38" i="12" s="1"/>
  <c r="AR6" i="15" s="1"/>
  <c r="BE68" i="12"/>
  <c r="BQ68" i="12"/>
  <c r="U68" i="12"/>
  <c r="AS68" i="12"/>
  <c r="AG68" i="12"/>
  <c r="BQ82" i="12"/>
  <c r="BI82" i="12"/>
  <c r="BA82" i="12"/>
  <c r="BP82" i="12"/>
  <c r="BH82" i="12"/>
  <c r="AZ82" i="12"/>
  <c r="BW82" i="12"/>
  <c r="BO82" i="12"/>
  <c r="BG82" i="12"/>
  <c r="BV82" i="12"/>
  <c r="BN82" i="12"/>
  <c r="BF82" i="12"/>
  <c r="BU82" i="12"/>
  <c r="BM82" i="12"/>
  <c r="BE82" i="12"/>
  <c r="BS82" i="12"/>
  <c r="BK82" i="12"/>
  <c r="BC82" i="12"/>
  <c r="AT82" i="12"/>
  <c r="P82" i="12"/>
  <c r="X82" i="12"/>
  <c r="AF82" i="12"/>
  <c r="AS82" i="12"/>
  <c r="BT82" i="12"/>
  <c r="AR82" i="12"/>
  <c r="BR82" i="12"/>
  <c r="BJ82" i="12"/>
  <c r="AY82" i="12"/>
  <c r="AQ82" i="12"/>
  <c r="BL82" i="12"/>
  <c r="BD82" i="12"/>
  <c r="AX82" i="12"/>
  <c r="AP82" i="12"/>
  <c r="T82" i="12"/>
  <c r="AB82" i="12"/>
  <c r="AJ82" i="12"/>
  <c r="V82" i="12"/>
  <c r="AG82" i="12"/>
  <c r="W82" i="12"/>
  <c r="AH82" i="12"/>
  <c r="F82" i="12"/>
  <c r="Y82" i="12"/>
  <c r="AI82" i="12"/>
  <c r="AW82" i="12"/>
  <c r="Z82" i="12"/>
  <c r="AK82" i="12"/>
  <c r="BB82" i="12"/>
  <c r="AV82" i="12"/>
  <c r="Q82" i="12"/>
  <c r="AA82" i="12"/>
  <c r="AL82" i="12"/>
  <c r="BU108" i="12"/>
  <c r="BO108" i="12"/>
  <c r="BI108" i="12"/>
  <c r="S108" i="12"/>
  <c r="Y108" i="12"/>
  <c r="BC108" i="12"/>
  <c r="AE108" i="12"/>
  <c r="AW108" i="12"/>
  <c r="AK108" i="12"/>
  <c r="BV169" i="12"/>
  <c r="D83" i="12"/>
  <c r="E70" i="12"/>
  <c r="E20" i="12"/>
  <c r="E22" i="12" s="1"/>
  <c r="E126" i="12" s="1"/>
  <c r="AL149" i="12"/>
  <c r="T149" i="12"/>
  <c r="U138" i="12"/>
  <c r="V127" i="12"/>
  <c r="AB116" i="12"/>
  <c r="Y107" i="12"/>
  <c r="AA93" i="12"/>
  <c r="AB92" i="12"/>
  <c r="W88" i="12"/>
  <c r="W87" i="12" s="1"/>
  <c r="W48" i="12" s="1"/>
  <c r="AD20" i="15" s="1"/>
  <c r="S85" i="12"/>
  <c r="T84" i="12"/>
  <c r="Y83" i="12"/>
  <c r="S82" i="12"/>
  <c r="AK70" i="12"/>
  <c r="AK68" i="12"/>
  <c r="AE13" i="12"/>
  <c r="AE15" i="12" s="1"/>
  <c r="AL3" i="15" s="1"/>
  <c r="AX13" i="12"/>
  <c r="AX15" i="12" s="1"/>
  <c r="BE3" i="15" s="1"/>
  <c r="AO70" i="12"/>
  <c r="AU93" i="12"/>
  <c r="AU138" i="12"/>
  <c r="BA13" i="12"/>
  <c r="BA15" i="12" s="1"/>
  <c r="BH3" i="15" s="1"/>
  <c r="BR84" i="12"/>
  <c r="E92" i="12"/>
  <c r="N68" i="12"/>
  <c r="BF13" i="12"/>
  <c r="BF15" i="12" s="1"/>
  <c r="BM3" i="15" s="1"/>
  <c r="AH13" i="12"/>
  <c r="AH15" i="12" s="1"/>
  <c r="AO3" i="15" s="1"/>
  <c r="AT13" i="12"/>
  <c r="AT15" i="12" s="1"/>
  <c r="BA3" i="15" s="1"/>
  <c r="BR13" i="12"/>
  <c r="BR15" i="12" s="1"/>
  <c r="BY3" i="15" s="1"/>
  <c r="V13" i="12"/>
  <c r="V15" i="12" s="1"/>
  <c r="AC3" i="15" s="1"/>
  <c r="AP20" i="12"/>
  <c r="AP22" i="12" s="1"/>
  <c r="AW4" i="15" s="1"/>
  <c r="R20" i="12"/>
  <c r="R22" i="12" s="1"/>
  <c r="Y4" i="15" s="1"/>
  <c r="BN20" i="12"/>
  <c r="BN22" i="12" s="1"/>
  <c r="BU4" i="15" s="1"/>
  <c r="BB20" i="12"/>
  <c r="BB22" i="12" s="1"/>
  <c r="BI4" i="15" s="1"/>
  <c r="BV20" i="12"/>
  <c r="BV22" i="12" s="1"/>
  <c r="CC4" i="15" s="1"/>
  <c r="AX20" i="12"/>
  <c r="AX22" i="12" s="1"/>
  <c r="BE4" i="15" s="1"/>
  <c r="Z20" i="12"/>
  <c r="Z22" i="12" s="1"/>
  <c r="AG4" i="15" s="1"/>
  <c r="AL20" i="12"/>
  <c r="AL22" i="12" s="1"/>
  <c r="AS4" i="15" s="1"/>
  <c r="BR29" i="12"/>
  <c r="BR31" i="12" s="1"/>
  <c r="BY5" i="15" s="1"/>
  <c r="AT29" i="12"/>
  <c r="AT31" i="12" s="1"/>
  <c r="BA5" i="15" s="1"/>
  <c r="BF29" i="12"/>
  <c r="BF31" i="12" s="1"/>
  <c r="BM5" i="15" s="1"/>
  <c r="BN36" i="12"/>
  <c r="BN38" i="12" s="1"/>
  <c r="BU6" i="15" s="1"/>
  <c r="BB36" i="12"/>
  <c r="BB38" i="12" s="1"/>
  <c r="BI6" i="15" s="1"/>
  <c r="AP36" i="12"/>
  <c r="AP38" i="12" s="1"/>
  <c r="AW6" i="15" s="1"/>
  <c r="BV36" i="12"/>
  <c r="BV38" i="12" s="1"/>
  <c r="CC6" i="15" s="1"/>
  <c r="BJ36" i="12"/>
  <c r="BJ38" i="12" s="1"/>
  <c r="BQ6" i="15" s="1"/>
  <c r="Z36" i="12"/>
  <c r="Z38" i="12" s="1"/>
  <c r="AG6" i="15" s="1"/>
  <c r="AL36" i="12"/>
  <c r="AL38" i="12" s="1"/>
  <c r="AS6" i="15" s="1"/>
  <c r="BF68" i="12"/>
  <c r="BR68" i="12"/>
  <c r="AT68" i="12"/>
  <c r="V68" i="12"/>
  <c r="AH68" i="12"/>
  <c r="BU83" i="12"/>
  <c r="BM83" i="12"/>
  <c r="BE83" i="12"/>
  <c r="BT83" i="12"/>
  <c r="BL83" i="12"/>
  <c r="BD83" i="12"/>
  <c r="BS83" i="12"/>
  <c r="BK83" i="12"/>
  <c r="BC83" i="12"/>
  <c r="BR83" i="12"/>
  <c r="BJ83" i="12"/>
  <c r="BB83" i="12"/>
  <c r="BQ83" i="12"/>
  <c r="BI83" i="12"/>
  <c r="BA83" i="12"/>
  <c r="BW83" i="12"/>
  <c r="BO83" i="12"/>
  <c r="BG83" i="12"/>
  <c r="BP83" i="12"/>
  <c r="BH83" i="12"/>
  <c r="AX83" i="12"/>
  <c r="AP83" i="12"/>
  <c r="P83" i="12"/>
  <c r="BN83" i="12"/>
  <c r="BF83" i="12"/>
  <c r="AW83" i="12"/>
  <c r="AO83" i="12"/>
  <c r="AZ83" i="12"/>
  <c r="AV83" i="12"/>
  <c r="AN83" i="12"/>
  <c r="AU83" i="12"/>
  <c r="AT83" i="12"/>
  <c r="T83" i="12"/>
  <c r="AB83" i="12"/>
  <c r="AS83" i="12"/>
  <c r="S83" i="12"/>
  <c r="AC83" i="12"/>
  <c r="AK83" i="12"/>
  <c r="AR83" i="12"/>
  <c r="U83" i="12"/>
  <c r="AD83" i="12"/>
  <c r="AL83" i="12"/>
  <c r="AQ83" i="12"/>
  <c r="V83" i="12"/>
  <c r="AE83" i="12"/>
  <c r="AM83" i="12"/>
  <c r="W83" i="12"/>
  <c r="AF83" i="12"/>
  <c r="E83" i="12"/>
  <c r="X83" i="12"/>
  <c r="AG83" i="12"/>
  <c r="F83" i="12"/>
  <c r="BU109" i="12"/>
  <c r="BO109" i="12"/>
  <c r="BI109" i="12"/>
  <c r="BC109" i="12"/>
  <c r="AW109" i="12"/>
  <c r="AQ109" i="12"/>
  <c r="AK109" i="12"/>
  <c r="BR197" i="12"/>
  <c r="F138" i="12"/>
  <c r="D116" i="12"/>
  <c r="E82" i="12"/>
  <c r="F68" i="12"/>
  <c r="AI209" i="12"/>
  <c r="AK149" i="12"/>
  <c r="AL138" i="12"/>
  <c r="T138" i="12"/>
  <c r="U127" i="12"/>
  <c r="V116" i="12"/>
  <c r="S107" i="12"/>
  <c r="Z93" i="12"/>
  <c r="AA92" i="12"/>
  <c r="AJ85" i="12"/>
  <c r="R85" i="12"/>
  <c r="S84" i="12"/>
  <c r="R83" i="12"/>
  <c r="R82" i="12"/>
  <c r="AI70" i="12"/>
  <c r="AC68" i="12"/>
  <c r="AC36" i="12"/>
  <c r="AC38" i="12" s="1"/>
  <c r="AJ6" i="15" s="1"/>
  <c r="V29" i="12"/>
  <c r="V31" i="12" s="1"/>
  <c r="AY13" i="12"/>
  <c r="AY15" i="12" s="1"/>
  <c r="BF3" i="15" s="1"/>
  <c r="BB13" i="12"/>
  <c r="BB15" i="12" s="1"/>
  <c r="BB14" i="12" s="1"/>
  <c r="BU13" i="12"/>
  <c r="BU15" i="12" s="1"/>
  <c r="CB3" i="15" s="1"/>
  <c r="AW13" i="12"/>
  <c r="AW15" i="12" s="1"/>
  <c r="BD3" i="15" s="1"/>
  <c r="Y13" i="12"/>
  <c r="Y15" i="12" s="1"/>
  <c r="AF3" i="15" s="1"/>
  <c r="BI13" i="12"/>
  <c r="BI15" i="12" s="1"/>
  <c r="BP3" i="15" s="1"/>
  <c r="BU29" i="12"/>
  <c r="BU31" i="12" s="1"/>
  <c r="BU137" i="12" s="1"/>
  <c r="BI29" i="12"/>
  <c r="BI31" i="12" s="1"/>
  <c r="BP5" i="15" s="1"/>
  <c r="Y29" i="12"/>
  <c r="Y31" i="12" s="1"/>
  <c r="AK29" i="12"/>
  <c r="AK31" i="12" s="1"/>
  <c r="AW29" i="12"/>
  <c r="AW31" i="12" s="1"/>
  <c r="BD5" i="15" s="1"/>
  <c r="BO101" i="12"/>
  <c r="BC101" i="12"/>
  <c r="S101" i="12"/>
  <c r="AQ101" i="12"/>
  <c r="AE101" i="12"/>
  <c r="AE100" i="12" s="1"/>
  <c r="AE51" i="12" s="1"/>
  <c r="AL23" i="15" s="1"/>
  <c r="AE88" i="12"/>
  <c r="AE87" i="12" s="1"/>
  <c r="AE48" i="12" s="1"/>
  <c r="AL20" i="15" s="1"/>
  <c r="AL13" i="12"/>
  <c r="AL15" i="12" s="1"/>
  <c r="AS3" i="15" s="1"/>
  <c r="I20" i="12"/>
  <c r="I22" i="12" s="1"/>
  <c r="P4" i="15" s="1"/>
  <c r="O29" i="12"/>
  <c r="O31" i="12" s="1"/>
  <c r="I36" i="12"/>
  <c r="I38" i="12" s="1"/>
  <c r="P6" i="15" s="1"/>
  <c r="BS13" i="12"/>
  <c r="BS15" i="12" s="1"/>
  <c r="BZ3" i="15" s="1"/>
  <c r="BG13" i="12"/>
  <c r="BG15" i="12" s="1"/>
  <c r="BG115" i="12" s="1"/>
  <c r="AU13" i="12"/>
  <c r="AU15" i="12" s="1"/>
  <c r="BB3" i="15" s="1"/>
  <c r="AI13" i="12"/>
  <c r="AI15" i="12" s="1"/>
  <c r="AP3" i="15" s="1"/>
  <c r="W13" i="12"/>
  <c r="W15" i="12" s="1"/>
  <c r="AD3" i="15" s="1"/>
  <c r="BO20" i="12"/>
  <c r="BO22" i="12" s="1"/>
  <c r="BV4" i="15" s="1"/>
  <c r="AQ20" i="12"/>
  <c r="AQ22" i="12" s="1"/>
  <c r="AX4" i="15" s="1"/>
  <c r="S20" i="12"/>
  <c r="S22" i="12" s="1"/>
  <c r="Z4" i="15" s="1"/>
  <c r="BC20" i="12"/>
  <c r="BC22" i="12" s="1"/>
  <c r="BJ4" i="15" s="1"/>
  <c r="BW20" i="12"/>
  <c r="BW22" i="12" s="1"/>
  <c r="CD4" i="15" s="1"/>
  <c r="AY20" i="12"/>
  <c r="AY22" i="12" s="1"/>
  <c r="BF4" i="15" s="1"/>
  <c r="AA20" i="12"/>
  <c r="AA22" i="12" s="1"/>
  <c r="AH4" i="15" s="1"/>
  <c r="AM20" i="12"/>
  <c r="AM22" i="12" s="1"/>
  <c r="AT4" i="15" s="1"/>
  <c r="K29" i="12"/>
  <c r="K31" i="12" s="1"/>
  <c r="BS29" i="12"/>
  <c r="BS31" i="12" s="1"/>
  <c r="BZ5" i="15" s="1"/>
  <c r="BG29" i="12"/>
  <c r="BG31" i="12" s="1"/>
  <c r="BN5" i="15" s="1"/>
  <c r="AI29" i="12"/>
  <c r="AI31" i="12" s="1"/>
  <c r="BO36" i="12"/>
  <c r="BO38" i="12" s="1"/>
  <c r="BV6" i="15" s="1"/>
  <c r="AQ36" i="12"/>
  <c r="AQ38" i="12" s="1"/>
  <c r="AQ37" i="12" s="1"/>
  <c r="BW36" i="12"/>
  <c r="BW38" i="12" s="1"/>
  <c r="CD6" i="15" s="1"/>
  <c r="AA36" i="12"/>
  <c r="AA38" i="12" s="1"/>
  <c r="AH6" i="15" s="1"/>
  <c r="E32" i="12"/>
  <c r="F32" i="12" s="1"/>
  <c r="G32" i="12" s="1"/>
  <c r="H32" i="12" s="1"/>
  <c r="I32" i="12" s="1"/>
  <c r="J32" i="12" s="1"/>
  <c r="K32" i="12" s="1"/>
  <c r="L32" i="12" s="1"/>
  <c r="M32" i="12" s="1"/>
  <c r="N32" i="12" s="1"/>
  <c r="O32" i="12" s="1"/>
  <c r="P32" i="12" s="1"/>
  <c r="Q32" i="12" s="1"/>
  <c r="R32" i="12" s="1"/>
  <c r="S32" i="12" s="1"/>
  <c r="T32" i="12" s="1"/>
  <c r="U32" i="12" s="1"/>
  <c r="V32" i="12" s="1"/>
  <c r="W32" i="12" s="1"/>
  <c r="X32" i="12" s="1"/>
  <c r="Y32" i="12" s="1"/>
  <c r="Z32" i="12" s="1"/>
  <c r="AA32" i="12" s="1"/>
  <c r="AB32" i="12" s="1"/>
  <c r="AC32" i="12" s="1"/>
  <c r="AD32" i="12" s="1"/>
  <c r="AE32" i="12" s="1"/>
  <c r="AF32" i="12" s="1"/>
  <c r="AG32" i="12" s="1"/>
  <c r="AH32" i="12" s="1"/>
  <c r="AI32" i="12" s="1"/>
  <c r="AJ32" i="12" s="1"/>
  <c r="AK32" i="12" s="1"/>
  <c r="AL32" i="12" s="1"/>
  <c r="AM32" i="12" s="1"/>
  <c r="AN32" i="12" s="1"/>
  <c r="BW70" i="12"/>
  <c r="BO70" i="12"/>
  <c r="BH70" i="12"/>
  <c r="AZ70" i="12"/>
  <c r="BV70" i="12"/>
  <c r="BN70" i="12"/>
  <c r="BG70" i="12"/>
  <c r="BU70" i="12"/>
  <c r="BM70" i="12"/>
  <c r="BF70" i="12"/>
  <c r="BT70" i="12"/>
  <c r="BL70" i="12"/>
  <c r="BE70" i="12"/>
  <c r="BS70" i="12"/>
  <c r="BD70" i="12"/>
  <c r="BQ70" i="12"/>
  <c r="BJ70" i="12"/>
  <c r="BB70" i="12"/>
  <c r="BC70" i="12"/>
  <c r="AU70" i="12"/>
  <c r="P70" i="12"/>
  <c r="X70" i="12"/>
  <c r="AF70" i="12"/>
  <c r="BA70" i="12"/>
  <c r="AT70" i="12"/>
  <c r="AS70" i="12"/>
  <c r="AR70" i="12"/>
  <c r="BR70" i="12"/>
  <c r="AY70" i="12"/>
  <c r="AQ70" i="12"/>
  <c r="T70" i="12"/>
  <c r="AB70" i="12"/>
  <c r="AJ70" i="12"/>
  <c r="BK70" i="12"/>
  <c r="Q70" i="12"/>
  <c r="AA70" i="12"/>
  <c r="AL70" i="12"/>
  <c r="BI70" i="12"/>
  <c r="R70" i="12"/>
  <c r="AC70" i="12"/>
  <c r="AM70" i="12"/>
  <c r="AX70" i="12"/>
  <c r="S70" i="12"/>
  <c r="AD70" i="12"/>
  <c r="BP70" i="12"/>
  <c r="AW70" i="12"/>
  <c r="U70" i="12"/>
  <c r="AE70" i="12"/>
  <c r="AV70" i="12"/>
  <c r="V70" i="12"/>
  <c r="AG70" i="12"/>
  <c r="D70" i="12"/>
  <c r="BS68" i="12"/>
  <c r="BG68" i="12"/>
  <c r="AU68" i="12"/>
  <c r="W68" i="12"/>
  <c r="AI68" i="12"/>
  <c r="BQ84" i="12"/>
  <c r="BI84" i="12"/>
  <c r="BA84" i="12"/>
  <c r="BP84" i="12"/>
  <c r="BH84" i="12"/>
  <c r="AZ84" i="12"/>
  <c r="BW84" i="12"/>
  <c r="BO84" i="12"/>
  <c r="BG84" i="12"/>
  <c r="BV84" i="12"/>
  <c r="BN84" i="12"/>
  <c r="BF84" i="12"/>
  <c r="BU84" i="12"/>
  <c r="BM84" i="12"/>
  <c r="BE84" i="12"/>
  <c r="BS84" i="12"/>
  <c r="BK84" i="12"/>
  <c r="BC84" i="12"/>
  <c r="AT84" i="12"/>
  <c r="AS84" i="12"/>
  <c r="AR84" i="12"/>
  <c r="AY84" i="12"/>
  <c r="AQ84" i="12"/>
  <c r="BT84" i="12"/>
  <c r="AX84" i="12"/>
  <c r="AP84" i="12"/>
  <c r="U84" i="12"/>
  <c r="AC84" i="12"/>
  <c r="AK84" i="12"/>
  <c r="BJ84" i="12"/>
  <c r="V84" i="12"/>
  <c r="AD84" i="12"/>
  <c r="AL84" i="12"/>
  <c r="BD84" i="12"/>
  <c r="AW84" i="12"/>
  <c r="W84" i="12"/>
  <c r="AE84" i="12"/>
  <c r="AM84" i="12"/>
  <c r="BB84" i="12"/>
  <c r="AV84" i="12"/>
  <c r="P84" i="12"/>
  <c r="X84" i="12"/>
  <c r="AF84" i="12"/>
  <c r="AU84" i="12"/>
  <c r="Q84" i="12"/>
  <c r="Y84" i="12"/>
  <c r="AG84" i="12"/>
  <c r="BR149" i="12"/>
  <c r="BW138" i="12"/>
  <c r="BO138" i="12"/>
  <c r="BT127" i="12"/>
  <c r="BL127" i="12"/>
  <c r="BT116" i="12"/>
  <c r="BL116" i="12"/>
  <c r="BH149" i="12"/>
  <c r="AZ149" i="12"/>
  <c r="BE138" i="12"/>
  <c r="BJ127" i="12"/>
  <c r="BB127" i="12"/>
  <c r="BI116" i="12"/>
  <c r="BA116" i="12"/>
  <c r="BQ149" i="12"/>
  <c r="BV138" i="12"/>
  <c r="BN138" i="12"/>
  <c r="BS127" i="12"/>
  <c r="BS116" i="12"/>
  <c r="BG149" i="12"/>
  <c r="BD138" i="12"/>
  <c r="BI127" i="12"/>
  <c r="BA127" i="12"/>
  <c r="BH116" i="12"/>
  <c r="AZ116" i="12"/>
  <c r="BP149" i="12"/>
  <c r="BU138" i="12"/>
  <c r="BM138" i="12"/>
  <c r="BR127" i="12"/>
  <c r="BR116" i="12"/>
  <c r="BF149" i="12"/>
  <c r="BK138" i="12"/>
  <c r="BC138" i="12"/>
  <c r="BH127" i="12"/>
  <c r="AZ127" i="12"/>
  <c r="BG116" i="12"/>
  <c r="BW149" i="12"/>
  <c r="BO149" i="12"/>
  <c r="BT138" i="12"/>
  <c r="BL138" i="12"/>
  <c r="BQ127" i="12"/>
  <c r="BQ116" i="12"/>
  <c r="BE149" i="12"/>
  <c r="BJ138" i="12"/>
  <c r="BB138" i="12"/>
  <c r="BG127" i="12"/>
  <c r="BF116" i="12"/>
  <c r="BV149" i="12"/>
  <c r="BN149" i="12"/>
  <c r="BS138" i="12"/>
  <c r="BP127" i="12"/>
  <c r="BP116" i="12"/>
  <c r="BD149" i="12"/>
  <c r="BI138" i="12"/>
  <c r="BA138" i="12"/>
  <c r="BF127" i="12"/>
  <c r="BE116" i="12"/>
  <c r="BT149" i="12"/>
  <c r="BL149" i="12"/>
  <c r="BQ138" i="12"/>
  <c r="BV127" i="12"/>
  <c r="BN127" i="12"/>
  <c r="BV116" i="12"/>
  <c r="BN116" i="12"/>
  <c r="BJ149" i="12"/>
  <c r="BB149" i="12"/>
  <c r="BG138" i="12"/>
  <c r="BD127" i="12"/>
  <c r="BK116" i="12"/>
  <c r="BC116" i="12"/>
  <c r="BU149" i="12"/>
  <c r="BO127" i="12"/>
  <c r="BI149" i="12"/>
  <c r="BC127" i="12"/>
  <c r="AV149" i="12"/>
  <c r="AN149" i="12"/>
  <c r="AS138" i="12"/>
  <c r="AX127" i="12"/>
  <c r="AP127" i="12"/>
  <c r="AX116" i="12"/>
  <c r="AP116" i="12"/>
  <c r="BS149" i="12"/>
  <c r="BM127" i="12"/>
  <c r="BC149" i="12"/>
  <c r="AU149" i="12"/>
  <c r="AR138" i="12"/>
  <c r="AW127" i="12"/>
  <c r="AO127" i="12"/>
  <c r="AW116" i="12"/>
  <c r="AO116" i="12"/>
  <c r="BM149" i="12"/>
  <c r="BW116" i="12"/>
  <c r="BA149" i="12"/>
  <c r="BJ116" i="12"/>
  <c r="AT149" i="12"/>
  <c r="AY138" i="12"/>
  <c r="AQ138" i="12"/>
  <c r="AV127" i="12"/>
  <c r="AN127" i="12"/>
  <c r="AV116" i="12"/>
  <c r="AN116" i="12"/>
  <c r="BU116" i="12"/>
  <c r="BH138" i="12"/>
  <c r="BD116" i="12"/>
  <c r="AS149" i="12"/>
  <c r="AX138" i="12"/>
  <c r="AP138" i="12"/>
  <c r="AU127" i="12"/>
  <c r="AU116" i="12"/>
  <c r="BR138" i="12"/>
  <c r="BO116" i="12"/>
  <c r="BF138" i="12"/>
  <c r="BB116" i="12"/>
  <c r="AR149" i="12"/>
  <c r="AW138" i="12"/>
  <c r="AO138" i="12"/>
  <c r="AT127" i="12"/>
  <c r="AT116" i="12"/>
  <c r="AZ138" i="12"/>
  <c r="AX149" i="12"/>
  <c r="AN138" i="12"/>
  <c r="AY116" i="12"/>
  <c r="W116" i="12"/>
  <c r="AE116" i="12"/>
  <c r="AM116" i="12"/>
  <c r="W127" i="12"/>
  <c r="AE127" i="12"/>
  <c r="AM127" i="12"/>
  <c r="W138" i="12"/>
  <c r="AE138" i="12"/>
  <c r="AM138" i="12"/>
  <c r="W149" i="12"/>
  <c r="AE149" i="12"/>
  <c r="AM149" i="12"/>
  <c r="BK127" i="12"/>
  <c r="AW149" i="12"/>
  <c r="AS116" i="12"/>
  <c r="P116" i="12"/>
  <c r="X116" i="12"/>
  <c r="AF116" i="12"/>
  <c r="P127" i="12"/>
  <c r="X127" i="12"/>
  <c r="AF127" i="12"/>
  <c r="P138" i="12"/>
  <c r="X138" i="12"/>
  <c r="AF138" i="12"/>
  <c r="P149" i="12"/>
  <c r="X149" i="12"/>
  <c r="AF149" i="12"/>
  <c r="BE127" i="12"/>
  <c r="AQ149" i="12"/>
  <c r="AY127" i="12"/>
  <c r="AR116" i="12"/>
  <c r="Q116" i="12"/>
  <c r="Y116" i="12"/>
  <c r="AG116" i="12"/>
  <c r="Q127" i="12"/>
  <c r="Y127" i="12"/>
  <c r="AG127" i="12"/>
  <c r="Q138" i="12"/>
  <c r="Y138" i="12"/>
  <c r="AG138" i="12"/>
  <c r="Q149" i="12"/>
  <c r="Y149" i="12"/>
  <c r="AG149" i="12"/>
  <c r="BP138" i="12"/>
  <c r="AP149" i="12"/>
  <c r="AS127" i="12"/>
  <c r="AQ116" i="12"/>
  <c r="R116" i="12"/>
  <c r="Z116" i="12"/>
  <c r="AH116" i="12"/>
  <c r="R127" i="12"/>
  <c r="Z127" i="12"/>
  <c r="AH127" i="12"/>
  <c r="R138" i="12"/>
  <c r="Z138" i="12"/>
  <c r="AH138" i="12"/>
  <c r="R149" i="12"/>
  <c r="Z149" i="12"/>
  <c r="AH149" i="12"/>
  <c r="BW127" i="12"/>
  <c r="AO149" i="12"/>
  <c r="AR127" i="12"/>
  <c r="S116" i="12"/>
  <c r="AA116" i="12"/>
  <c r="AI116" i="12"/>
  <c r="S127" i="12"/>
  <c r="AA127" i="12"/>
  <c r="AI127" i="12"/>
  <c r="S138" i="12"/>
  <c r="AA138" i="12"/>
  <c r="AI138" i="12"/>
  <c r="S149" i="12"/>
  <c r="AA149" i="12"/>
  <c r="AI149" i="12"/>
  <c r="F127" i="12"/>
  <c r="BV174" i="12"/>
  <c r="BQ209" i="12"/>
  <c r="BE209" i="12"/>
  <c r="BP209" i="12"/>
  <c r="BD209" i="12"/>
  <c r="BW209" i="12"/>
  <c r="BO209" i="12"/>
  <c r="BK209" i="12"/>
  <c r="BC209" i="12"/>
  <c r="BV209" i="12"/>
  <c r="BN209" i="12"/>
  <c r="BJ209" i="12"/>
  <c r="BB209" i="12"/>
  <c r="BU209" i="12"/>
  <c r="BM209" i="12"/>
  <c r="BI209" i="12"/>
  <c r="BA209" i="12"/>
  <c r="BS209" i="12"/>
  <c r="BG209" i="12"/>
  <c r="AW209" i="12"/>
  <c r="AO209" i="12"/>
  <c r="AV209" i="12"/>
  <c r="AN209" i="12"/>
  <c r="AU209" i="12"/>
  <c r="AT209" i="12"/>
  <c r="BH209" i="12"/>
  <c r="AS209" i="12"/>
  <c r="AZ209" i="12"/>
  <c r="AX209" i="12"/>
  <c r="V209" i="12"/>
  <c r="AD209" i="12"/>
  <c r="AL209" i="12"/>
  <c r="BT209" i="12"/>
  <c r="AR209" i="12"/>
  <c r="W209" i="12"/>
  <c r="AE209" i="12"/>
  <c r="AM209" i="12"/>
  <c r="F209" i="12"/>
  <c r="F206" i="12" s="1"/>
  <c r="F200" i="12" s="1"/>
  <c r="BR209" i="12"/>
  <c r="AQ209" i="12"/>
  <c r="P209" i="12"/>
  <c r="X209" i="12"/>
  <c r="AF209" i="12"/>
  <c r="BL209" i="12"/>
  <c r="AP209" i="12"/>
  <c r="Q209" i="12"/>
  <c r="Y209" i="12"/>
  <c r="AG209" i="12"/>
  <c r="R209" i="12"/>
  <c r="Z209" i="12"/>
  <c r="AH209" i="12"/>
  <c r="E138" i="12"/>
  <c r="D82" i="12"/>
  <c r="AC209" i="12"/>
  <c r="AJ149" i="12"/>
  <c r="AK138" i="12"/>
  <c r="AL127" i="12"/>
  <c r="T127" i="12"/>
  <c r="U116" i="12"/>
  <c r="T93" i="12"/>
  <c r="AJ84" i="12"/>
  <c r="R84" i="12"/>
  <c r="Q83" i="12"/>
  <c r="AH70" i="12"/>
  <c r="AA68" i="12"/>
  <c r="U36" i="12"/>
  <c r="U38" i="12" s="1"/>
  <c r="AB6" i="15" s="1"/>
  <c r="U29" i="12"/>
  <c r="U31" i="12" s="1"/>
  <c r="AO84" i="12"/>
  <c r="AW107" i="12"/>
  <c r="AY149" i="12"/>
  <c r="BU107" i="12"/>
  <c r="BI68" i="12"/>
  <c r="AW68" i="12"/>
  <c r="Y68" i="12"/>
  <c r="BI182" i="12"/>
  <c r="BE182" i="12"/>
  <c r="BR182" i="12"/>
  <c r="AU182" i="12"/>
  <c r="AQ182" i="12"/>
  <c r="AY182" i="12"/>
  <c r="BR20" i="12"/>
  <c r="BR22" i="12" s="1"/>
  <c r="BY4" i="15" s="1"/>
  <c r="AH20" i="12"/>
  <c r="AH22" i="12" s="1"/>
  <c r="AO4" i="15" s="1"/>
  <c r="BF20" i="12"/>
  <c r="BF22" i="12" s="1"/>
  <c r="BF21" i="12" s="1"/>
  <c r="AT20" i="12"/>
  <c r="AT22" i="12" s="1"/>
  <c r="V20" i="12"/>
  <c r="V22" i="12" s="1"/>
  <c r="AC4" i="15" s="1"/>
  <c r="F29" i="12"/>
  <c r="F31" i="12" s="1"/>
  <c r="F137" i="12" s="1"/>
  <c r="BS20" i="12"/>
  <c r="BS22" i="12" s="1"/>
  <c r="BZ4" i="15" s="1"/>
  <c r="BG20" i="12"/>
  <c r="BG22" i="12" s="1"/>
  <c r="BN4" i="15" s="1"/>
  <c r="AI20" i="12"/>
  <c r="AI22" i="12" s="1"/>
  <c r="AP4" i="15" s="1"/>
  <c r="AU20" i="12"/>
  <c r="AU22" i="12" s="1"/>
  <c r="BB4" i="15" s="1"/>
  <c r="W20" i="12"/>
  <c r="W22" i="12" s="1"/>
  <c r="AD4" i="15" s="1"/>
  <c r="BP92" i="12"/>
  <c r="BH92" i="12"/>
  <c r="AZ92" i="12"/>
  <c r="BW92" i="12"/>
  <c r="BO92" i="12"/>
  <c r="BG92" i="12"/>
  <c r="BV92" i="12"/>
  <c r="BN92" i="12"/>
  <c r="BF92" i="12"/>
  <c r="BU92" i="12"/>
  <c r="BM92" i="12"/>
  <c r="BE92" i="12"/>
  <c r="BT92" i="12"/>
  <c r="BL92" i="12"/>
  <c r="BD92" i="12"/>
  <c r="BR92" i="12"/>
  <c r="BJ92" i="12"/>
  <c r="BB92" i="12"/>
  <c r="BA92" i="12"/>
  <c r="AW92" i="12"/>
  <c r="AO92" i="12"/>
  <c r="AV92" i="12"/>
  <c r="AN92" i="12"/>
  <c r="AU92" i="12"/>
  <c r="AT92" i="12"/>
  <c r="AS92" i="12"/>
  <c r="BC92" i="12"/>
  <c r="AY92" i="12"/>
  <c r="U92" i="12"/>
  <c r="AC92" i="12"/>
  <c r="AK92" i="12"/>
  <c r="AX92" i="12"/>
  <c r="V92" i="12"/>
  <c r="AD92" i="12"/>
  <c r="AL92" i="12"/>
  <c r="BS92" i="12"/>
  <c r="AR92" i="12"/>
  <c r="W92" i="12"/>
  <c r="AE92" i="12"/>
  <c r="AM92" i="12"/>
  <c r="BQ92" i="12"/>
  <c r="AQ92" i="12"/>
  <c r="P92" i="12"/>
  <c r="X92" i="12"/>
  <c r="AF92" i="12"/>
  <c r="AP92" i="12"/>
  <c r="Q92" i="12"/>
  <c r="Y92" i="12"/>
  <c r="AG92" i="12"/>
  <c r="AI92" i="12"/>
  <c r="M68" i="12"/>
  <c r="K20" i="12"/>
  <c r="K22" i="12" s="1"/>
  <c r="R4" i="15" s="1"/>
  <c r="K36" i="12"/>
  <c r="K38" i="12" s="1"/>
  <c r="R6" i="15" s="1"/>
  <c r="P13" i="12"/>
  <c r="P15" i="12" s="1"/>
  <c r="W3" i="15" s="1"/>
  <c r="AN13" i="12"/>
  <c r="AN15" i="12" s="1"/>
  <c r="AN115" i="12" s="1"/>
  <c r="AB13" i="12"/>
  <c r="AB15" i="12" s="1"/>
  <c r="AI3" i="15" s="1"/>
  <c r="AZ13" i="12"/>
  <c r="AZ15" i="12" s="1"/>
  <c r="AZ14" i="12" s="1"/>
  <c r="D13" i="12"/>
  <c r="D15" i="12" s="1"/>
  <c r="D14" i="12" s="1"/>
  <c r="BL13" i="12"/>
  <c r="BL15" i="12" s="1"/>
  <c r="BS3" i="15" s="1"/>
  <c r="X13" i="12"/>
  <c r="X15" i="12" s="1"/>
  <c r="AE3" i="15" s="1"/>
  <c r="AV13" i="12"/>
  <c r="AV15" i="12" s="1"/>
  <c r="BC3" i="15" s="1"/>
  <c r="AJ13" i="12"/>
  <c r="AJ15" i="12" s="1"/>
  <c r="AQ3" i="15" s="1"/>
  <c r="BT13" i="12"/>
  <c r="BT15" i="12" s="1"/>
  <c r="BP20" i="12"/>
  <c r="BP22" i="12" s="1"/>
  <c r="BW4" i="15" s="1"/>
  <c r="AF20" i="12"/>
  <c r="AF22" i="12" s="1"/>
  <c r="AM4" i="15" s="1"/>
  <c r="T20" i="12"/>
  <c r="T22" i="12" s="1"/>
  <c r="AA4" i="15" s="1"/>
  <c r="BD20" i="12"/>
  <c r="BD22" i="12" s="1"/>
  <c r="BK4" i="15" s="1"/>
  <c r="AR20" i="12"/>
  <c r="AR22" i="12" s="1"/>
  <c r="AY4" i="15" s="1"/>
  <c r="BL29" i="12"/>
  <c r="BL31" i="12" s="1"/>
  <c r="BS5" i="15" s="1"/>
  <c r="P29" i="12"/>
  <c r="P31" i="12" s="1"/>
  <c r="AZ29" i="12"/>
  <c r="AZ31" i="12" s="1"/>
  <c r="AZ30" i="12" s="1"/>
  <c r="AB29" i="12"/>
  <c r="AB31" i="12" s="1"/>
  <c r="D29" i="12"/>
  <c r="D31" i="12" s="1"/>
  <c r="D30" i="12" s="1"/>
  <c r="BT29" i="12"/>
  <c r="BT31" i="12" s="1"/>
  <c r="CA5" i="15" s="1"/>
  <c r="X29" i="12"/>
  <c r="X31" i="12" s="1"/>
  <c r="BH29" i="12"/>
  <c r="BH31" i="12" s="1"/>
  <c r="BO5" i="15" s="1"/>
  <c r="AJ29" i="12"/>
  <c r="AJ31" i="12" s="1"/>
  <c r="AV29" i="12"/>
  <c r="AV31" i="12" s="1"/>
  <c r="BC5" i="15" s="1"/>
  <c r="AF36" i="12"/>
  <c r="AF38" i="12" s="1"/>
  <c r="AM6" i="15" s="1"/>
  <c r="BP36" i="12"/>
  <c r="BP38" i="12" s="1"/>
  <c r="BW6" i="15" s="1"/>
  <c r="BD36" i="12"/>
  <c r="BD38" i="12" s="1"/>
  <c r="BK6" i="15" s="1"/>
  <c r="AR36" i="12"/>
  <c r="AR38" i="12" s="1"/>
  <c r="AY6" i="15" s="1"/>
  <c r="T36" i="12"/>
  <c r="T38" i="12" s="1"/>
  <c r="AA6" i="15" s="1"/>
  <c r="E16" i="12"/>
  <c r="F16" i="12" s="1"/>
  <c r="G16" i="12" s="1"/>
  <c r="H16" i="12" s="1"/>
  <c r="I16" i="12" s="1"/>
  <c r="J16" i="12" s="1"/>
  <c r="K16" i="12" s="1"/>
  <c r="L16" i="12" s="1"/>
  <c r="M16" i="12" s="1"/>
  <c r="N16" i="12" s="1"/>
  <c r="O16" i="12" s="1"/>
  <c r="P16" i="12" s="1"/>
  <c r="Q16" i="12" s="1"/>
  <c r="R16" i="12" s="1"/>
  <c r="S16" i="12" s="1"/>
  <c r="T16" i="12" s="1"/>
  <c r="U16" i="12" s="1"/>
  <c r="V16" i="12" s="1"/>
  <c r="W16" i="12" s="1"/>
  <c r="X16" i="12" s="1"/>
  <c r="Y16" i="12" s="1"/>
  <c r="Z16" i="12" s="1"/>
  <c r="AA16" i="12" s="1"/>
  <c r="AB16" i="12" s="1"/>
  <c r="AC16" i="12" s="1"/>
  <c r="AD16" i="12" s="1"/>
  <c r="AE16" i="12" s="1"/>
  <c r="AF16" i="12" s="1"/>
  <c r="AG16" i="12" s="1"/>
  <c r="AH16" i="12" s="1"/>
  <c r="AI16" i="12" s="1"/>
  <c r="AJ16" i="12" s="1"/>
  <c r="AK16" i="12" s="1"/>
  <c r="AL16" i="12" s="1"/>
  <c r="AM16" i="12" s="1"/>
  <c r="AN16" i="12" s="1"/>
  <c r="AO16" i="12" s="1"/>
  <c r="BL68" i="12"/>
  <c r="AZ68" i="12"/>
  <c r="P68" i="12"/>
  <c r="AN68" i="12"/>
  <c r="AB68" i="12"/>
  <c r="D68" i="12"/>
  <c r="BT68" i="12"/>
  <c r="BH68" i="12"/>
  <c r="X68" i="12"/>
  <c r="AV68" i="12"/>
  <c r="AJ68" i="12"/>
  <c r="E74" i="12"/>
  <c r="F74" i="12" s="1"/>
  <c r="G74" i="12" s="1"/>
  <c r="H74" i="12" s="1"/>
  <c r="I74" i="12" s="1"/>
  <c r="J74" i="12" s="1"/>
  <c r="K74" i="12" s="1"/>
  <c r="L74" i="12" s="1"/>
  <c r="M74" i="12" s="1"/>
  <c r="N74" i="12" s="1"/>
  <c r="O74" i="12" s="1"/>
  <c r="P74" i="12" s="1"/>
  <c r="Q74" i="12" s="1"/>
  <c r="R74" i="12" s="1"/>
  <c r="S74" i="12" s="1"/>
  <c r="T74" i="12" s="1"/>
  <c r="U74" i="12" s="1"/>
  <c r="V74" i="12" s="1"/>
  <c r="W74" i="12" s="1"/>
  <c r="X74" i="12" s="1"/>
  <c r="Y74" i="12" s="1"/>
  <c r="Z74" i="12" s="1"/>
  <c r="AA74" i="12" s="1"/>
  <c r="AB74" i="12" s="1"/>
  <c r="AC74" i="12" s="1"/>
  <c r="AD74" i="12" s="1"/>
  <c r="AE74" i="12" s="1"/>
  <c r="AF74" i="12" s="1"/>
  <c r="AG74" i="12" s="1"/>
  <c r="AH74" i="12" s="1"/>
  <c r="AI74" i="12" s="1"/>
  <c r="AJ74" i="12" s="1"/>
  <c r="AK74" i="12" s="1"/>
  <c r="AL74" i="12" s="1"/>
  <c r="AM74" i="12" s="1"/>
  <c r="AN74" i="12" s="1"/>
  <c r="AO74" i="12" s="1"/>
  <c r="AP74" i="12" s="1"/>
  <c r="AQ74" i="12" s="1"/>
  <c r="AR74" i="12" s="1"/>
  <c r="AS74" i="12" s="1"/>
  <c r="AT74" i="12" s="1"/>
  <c r="AU74" i="12" s="1"/>
  <c r="AV74" i="12" s="1"/>
  <c r="AW74" i="12" s="1"/>
  <c r="AX74" i="12" s="1"/>
  <c r="AY74" i="12" s="1"/>
  <c r="AZ74" i="12" s="1"/>
  <c r="BA74" i="12" s="1"/>
  <c r="BB74" i="12" s="1"/>
  <c r="BC74" i="12" s="1"/>
  <c r="BD74" i="12" s="1"/>
  <c r="BE74" i="12" s="1"/>
  <c r="BF74" i="12" s="1"/>
  <c r="BG74" i="12" s="1"/>
  <c r="BH74" i="12" s="1"/>
  <c r="BI74" i="12" s="1"/>
  <c r="BJ74" i="12" s="1"/>
  <c r="BK74" i="12" s="1"/>
  <c r="BL74" i="12" s="1"/>
  <c r="BM74" i="12" s="1"/>
  <c r="BN74" i="12" s="1"/>
  <c r="BO74" i="12" s="1"/>
  <c r="BP74" i="12" s="1"/>
  <c r="BQ74" i="12" s="1"/>
  <c r="BR74" i="12" s="1"/>
  <c r="BS74" i="12" s="1"/>
  <c r="BT74" i="12" s="1"/>
  <c r="BU74" i="12" s="1"/>
  <c r="BV74" i="12" s="1"/>
  <c r="BW74" i="12" s="1"/>
  <c r="BR78" i="12"/>
  <c r="BE78" i="12"/>
  <c r="BQ78" i="12"/>
  <c r="BD78" i="12"/>
  <c r="BP78" i="12"/>
  <c r="BK78" i="12"/>
  <c r="BC78" i="12"/>
  <c r="BW78" i="12"/>
  <c r="BO78" i="12"/>
  <c r="BJ78" i="12"/>
  <c r="BB78" i="12"/>
  <c r="BV78" i="12"/>
  <c r="BN78" i="12"/>
  <c r="BI78" i="12"/>
  <c r="BA78" i="12"/>
  <c r="BT78" i="12"/>
  <c r="BL78" i="12"/>
  <c r="BG78" i="12"/>
  <c r="BM78" i="12"/>
  <c r="BH78" i="12"/>
  <c r="AY78" i="12"/>
  <c r="AQ78" i="12"/>
  <c r="P78" i="12"/>
  <c r="X78" i="12"/>
  <c r="AF78" i="12"/>
  <c r="BF78" i="12"/>
  <c r="AX78" i="12"/>
  <c r="AP78" i="12"/>
  <c r="AZ78" i="12"/>
  <c r="AW78" i="12"/>
  <c r="AO78" i="12"/>
  <c r="AV78" i="12"/>
  <c r="AN78" i="12"/>
  <c r="AU78" i="12"/>
  <c r="T78" i="12"/>
  <c r="AB78" i="12"/>
  <c r="AJ78" i="12"/>
  <c r="Y78" i="12"/>
  <c r="AI78" i="12"/>
  <c r="BU78" i="12"/>
  <c r="Z78" i="12"/>
  <c r="AK78" i="12"/>
  <c r="BS78" i="12"/>
  <c r="Q78" i="12"/>
  <c r="AA78" i="12"/>
  <c r="AL78" i="12"/>
  <c r="R78" i="12"/>
  <c r="AC78" i="12"/>
  <c r="AM78" i="12"/>
  <c r="D78" i="12"/>
  <c r="AT78" i="12"/>
  <c r="S78" i="12"/>
  <c r="AD78" i="12"/>
  <c r="E78" i="12"/>
  <c r="BU85" i="12"/>
  <c r="BM85" i="12"/>
  <c r="BE85" i="12"/>
  <c r="BT85" i="12"/>
  <c r="BL85" i="12"/>
  <c r="BD85" i="12"/>
  <c r="BS85" i="12"/>
  <c r="BK85" i="12"/>
  <c r="BC85" i="12"/>
  <c r="BR85" i="12"/>
  <c r="BJ85" i="12"/>
  <c r="BB85" i="12"/>
  <c r="BQ85" i="12"/>
  <c r="BI85" i="12"/>
  <c r="BA85" i="12"/>
  <c r="BW85" i="12"/>
  <c r="BO85" i="12"/>
  <c r="BG85" i="12"/>
  <c r="AX85" i="12"/>
  <c r="AP85" i="12"/>
  <c r="BV85" i="12"/>
  <c r="AW85" i="12"/>
  <c r="AO85" i="12"/>
  <c r="BP85" i="12"/>
  <c r="BH85" i="12"/>
  <c r="AV85" i="12"/>
  <c r="AN85" i="12"/>
  <c r="BN85" i="12"/>
  <c r="BF85" i="12"/>
  <c r="AU85" i="12"/>
  <c r="AZ85" i="12"/>
  <c r="AT85" i="12"/>
  <c r="AR85" i="12"/>
  <c r="U85" i="12"/>
  <c r="AC85" i="12"/>
  <c r="AK85" i="12"/>
  <c r="AQ85" i="12"/>
  <c r="V85" i="12"/>
  <c r="AD85" i="12"/>
  <c r="AL85" i="12"/>
  <c r="E85" i="12"/>
  <c r="W85" i="12"/>
  <c r="AE85" i="12"/>
  <c r="AM85" i="12"/>
  <c r="P85" i="12"/>
  <c r="X85" i="12"/>
  <c r="AF85" i="12"/>
  <c r="Q85" i="12"/>
  <c r="Y85" i="12"/>
  <c r="AG85" i="12"/>
  <c r="D121" i="12"/>
  <c r="E121" i="12" s="1"/>
  <c r="F121" i="12" s="1"/>
  <c r="G121" i="12" s="1"/>
  <c r="H121" i="12" s="1"/>
  <c r="I121" i="12" s="1"/>
  <c r="J121" i="12" s="1"/>
  <c r="K121" i="12" s="1"/>
  <c r="L121" i="12" s="1"/>
  <c r="M121" i="12" s="1"/>
  <c r="N121" i="12" s="1"/>
  <c r="O121" i="12" s="1"/>
  <c r="P121" i="12" s="1"/>
  <c r="Q121" i="12" s="1"/>
  <c r="R121" i="12" s="1"/>
  <c r="S121" i="12" s="1"/>
  <c r="T121" i="12" s="1"/>
  <c r="U121" i="12" s="1"/>
  <c r="V121" i="12" s="1"/>
  <c r="W121" i="12" s="1"/>
  <c r="X121" i="12" s="1"/>
  <c r="Y121" i="12" s="1"/>
  <c r="Z121" i="12" s="1"/>
  <c r="AA121" i="12" s="1"/>
  <c r="AB121" i="12" s="1"/>
  <c r="AC121" i="12" s="1"/>
  <c r="AD121" i="12" s="1"/>
  <c r="AE121" i="12" s="1"/>
  <c r="AF121" i="12" s="1"/>
  <c r="AG121" i="12" s="1"/>
  <c r="AH121" i="12" s="1"/>
  <c r="AI121" i="12" s="1"/>
  <c r="AJ121" i="12" s="1"/>
  <c r="AK121" i="12" s="1"/>
  <c r="AL121" i="12" s="1"/>
  <c r="AM121" i="12" s="1"/>
  <c r="AN121" i="12" s="1"/>
  <c r="AO121" i="12" s="1"/>
  <c r="AP121" i="12" s="1"/>
  <c r="AQ121" i="12" s="1"/>
  <c r="AR121" i="12" s="1"/>
  <c r="AS121" i="12" s="1"/>
  <c r="AT121" i="12" s="1"/>
  <c r="AU121" i="12" s="1"/>
  <c r="AV121" i="12" s="1"/>
  <c r="AW121" i="12" s="1"/>
  <c r="AX121" i="12" s="1"/>
  <c r="AY121" i="12" s="1"/>
  <c r="AZ121" i="12" s="1"/>
  <c r="BA121" i="12" s="1"/>
  <c r="BB121" i="12" s="1"/>
  <c r="BC121" i="12" s="1"/>
  <c r="BD121" i="12" s="1"/>
  <c r="BE121" i="12" s="1"/>
  <c r="BF121" i="12" s="1"/>
  <c r="BG121" i="12" s="1"/>
  <c r="BH121" i="12" s="1"/>
  <c r="BI121" i="12" s="1"/>
  <c r="BJ121" i="12" s="1"/>
  <c r="BK121" i="12" s="1"/>
  <c r="BL121" i="12" s="1"/>
  <c r="BM121" i="12" s="1"/>
  <c r="BN121" i="12" s="1"/>
  <c r="BO121" i="12" s="1"/>
  <c r="BP121" i="12" s="1"/>
  <c r="BQ121" i="12" s="1"/>
  <c r="BR121" i="12" s="1"/>
  <c r="BS121" i="12" s="1"/>
  <c r="BT121" i="12" s="1"/>
  <c r="BU121" i="12" s="1"/>
  <c r="BV121" i="12" s="1"/>
  <c r="BW121" i="12" s="1"/>
  <c r="D143" i="12"/>
  <c r="E143" i="12" s="1"/>
  <c r="F143" i="12" s="1"/>
  <c r="G143" i="12" s="1"/>
  <c r="H143" i="12" s="1"/>
  <c r="I143" i="12" s="1"/>
  <c r="J143" i="12" s="1"/>
  <c r="K143" i="12" s="1"/>
  <c r="L143" i="12" s="1"/>
  <c r="M143" i="12" s="1"/>
  <c r="N143" i="12" s="1"/>
  <c r="O143" i="12" s="1"/>
  <c r="P143" i="12" s="1"/>
  <c r="Q143" i="12" s="1"/>
  <c r="R143" i="12" s="1"/>
  <c r="S143" i="12" s="1"/>
  <c r="T143" i="12" s="1"/>
  <c r="U143" i="12" s="1"/>
  <c r="V143" i="12" s="1"/>
  <c r="W143" i="12" s="1"/>
  <c r="X143" i="12" s="1"/>
  <c r="Y143" i="12" s="1"/>
  <c r="Z143" i="12" s="1"/>
  <c r="AA143" i="12" s="1"/>
  <c r="AB143" i="12" s="1"/>
  <c r="AC143" i="12" s="1"/>
  <c r="AD143" i="12" s="1"/>
  <c r="AE143" i="12" s="1"/>
  <c r="AF143" i="12" s="1"/>
  <c r="AG143" i="12" s="1"/>
  <c r="AH143" i="12" s="1"/>
  <c r="AI143" i="12" s="1"/>
  <c r="AJ143" i="12" s="1"/>
  <c r="AK143" i="12" s="1"/>
  <c r="AL143" i="12" s="1"/>
  <c r="AM143" i="12" s="1"/>
  <c r="AN143" i="12" s="1"/>
  <c r="AO143" i="12" s="1"/>
  <c r="AP143" i="12" s="1"/>
  <c r="AQ143" i="12" s="1"/>
  <c r="AR143" i="12" s="1"/>
  <c r="AS143" i="12" s="1"/>
  <c r="AT143" i="12" s="1"/>
  <c r="AU143" i="12" s="1"/>
  <c r="AV143" i="12" s="1"/>
  <c r="AW143" i="12" s="1"/>
  <c r="AX143" i="12" s="1"/>
  <c r="AY143" i="12" s="1"/>
  <c r="AZ143" i="12" s="1"/>
  <c r="BA143" i="12" s="1"/>
  <c r="BB143" i="12" s="1"/>
  <c r="BC143" i="12" s="1"/>
  <c r="BD143" i="12" s="1"/>
  <c r="BE143" i="12" s="1"/>
  <c r="BF143" i="12" s="1"/>
  <c r="BG143" i="12" s="1"/>
  <c r="BH143" i="12" s="1"/>
  <c r="BI143" i="12" s="1"/>
  <c r="BJ143" i="12" s="1"/>
  <c r="BK143" i="12" s="1"/>
  <c r="BL143" i="12" s="1"/>
  <c r="BM143" i="12" s="1"/>
  <c r="BN143" i="12" s="1"/>
  <c r="BO143" i="12" s="1"/>
  <c r="BP143" i="12" s="1"/>
  <c r="BQ143" i="12" s="1"/>
  <c r="BR143" i="12" s="1"/>
  <c r="BS143" i="12" s="1"/>
  <c r="BT143" i="12" s="1"/>
  <c r="BU143" i="12" s="1"/>
  <c r="BV143" i="12" s="1"/>
  <c r="BW143" i="12" s="1"/>
  <c r="BT187" i="12"/>
  <c r="E209" i="12"/>
  <c r="E206" i="12" s="1"/>
  <c r="E200" i="12" s="1"/>
  <c r="D138" i="12"/>
  <c r="F93" i="12"/>
  <c r="F85" i="12"/>
  <c r="F36" i="12"/>
  <c r="F38" i="12" s="1"/>
  <c r="F148" i="12" s="1"/>
  <c r="F150" i="12" s="1"/>
  <c r="F151" i="12" s="1"/>
  <c r="F153" i="12" s="1"/>
  <c r="F155" i="12" s="1"/>
  <c r="F147" i="12" s="1"/>
  <c r="AB209" i="12"/>
  <c r="AD149" i="12"/>
  <c r="AJ138" i="12"/>
  <c r="AK127" i="12"/>
  <c r="AL116" i="12"/>
  <c r="T116" i="12"/>
  <c r="S93" i="12"/>
  <c r="T92" i="12"/>
  <c r="AH85" i="12"/>
  <c r="AI84" i="12"/>
  <c r="AJ83" i="12"/>
  <c r="AM82" i="12"/>
  <c r="AG78" i="12"/>
  <c r="Z70" i="12"/>
  <c r="Z68" i="12"/>
  <c r="S36" i="12"/>
  <c r="S38" i="12" s="1"/>
  <c r="Z6" i="15" s="1"/>
  <c r="AK20" i="12"/>
  <c r="AK22" i="12" s="1"/>
  <c r="AR4" i="15" s="1"/>
  <c r="AO29" i="12"/>
  <c r="AO31" i="12" s="1"/>
  <c r="AV5" i="15" s="1"/>
  <c r="AR78" i="12"/>
  <c r="AS85" i="12"/>
  <c r="AQ108" i="12"/>
  <c r="BJ20" i="12"/>
  <c r="BJ22" i="12" s="1"/>
  <c r="BQ4" i="15" s="1"/>
  <c r="BQ29" i="12"/>
  <c r="BQ31" i="12" s="1"/>
  <c r="BQ137" i="12" s="1"/>
  <c r="BM116" i="12"/>
  <c r="BS197" i="12"/>
  <c r="AS197" i="12"/>
  <c r="BE197" i="12"/>
  <c r="BL197" i="12"/>
  <c r="BT197" i="12"/>
  <c r="AT197" i="12"/>
  <c r="BF197" i="12"/>
  <c r="BM197" i="12"/>
  <c r="BU197" i="12"/>
  <c r="AU197" i="12"/>
  <c r="BG197" i="12"/>
  <c r="BN197" i="12"/>
  <c r="BV197" i="12"/>
  <c r="AN197" i="12"/>
  <c r="AV197" i="12"/>
  <c r="AZ197" i="12"/>
  <c r="BH197" i="12"/>
  <c r="BO197" i="12"/>
  <c r="BW197" i="12"/>
  <c r="AO197" i="12"/>
  <c r="AW197" i="12"/>
  <c r="BA197" i="12"/>
  <c r="BI197" i="12"/>
  <c r="BP197" i="12"/>
  <c r="BQ197" i="12"/>
  <c r="AQ197" i="12"/>
  <c r="AY197" i="12"/>
  <c r="BC197" i="12"/>
  <c r="BK197" i="12"/>
  <c r="AO192" i="12"/>
  <c r="AW192" i="12"/>
  <c r="BF192" i="12"/>
  <c r="BR192" i="12"/>
  <c r="AP192" i="12"/>
  <c r="AX192" i="12"/>
  <c r="BG192" i="12"/>
  <c r="BS192" i="12"/>
  <c r="AQ192" i="12"/>
  <c r="AY192" i="12"/>
  <c r="AZ192" i="12"/>
  <c r="BH192" i="12"/>
  <c r="BL192" i="12"/>
  <c r="BT192" i="12"/>
  <c r="AR192" i="12"/>
  <c r="BA192" i="12"/>
  <c r="BI192" i="12"/>
  <c r="BM192" i="12"/>
  <c r="BU192" i="12"/>
  <c r="BB192" i="12"/>
  <c r="BJ192" i="12"/>
  <c r="BN192" i="12"/>
  <c r="BV192" i="12"/>
  <c r="AT192" i="12"/>
  <c r="BC192" i="12"/>
  <c r="BK192" i="12"/>
  <c r="BO192" i="12"/>
  <c r="AR187" i="12"/>
  <c r="BE187" i="12"/>
  <c r="BN187" i="12"/>
  <c r="BV187" i="12"/>
  <c r="AS187" i="12"/>
  <c r="BF187" i="12"/>
  <c r="BO187" i="12"/>
  <c r="BW187" i="12"/>
  <c r="AT187" i="12"/>
  <c r="BG187" i="12"/>
  <c r="BP187" i="12"/>
  <c r="AM187" i="12"/>
  <c r="AU187" i="12"/>
  <c r="AZ187" i="12"/>
  <c r="BH187" i="12"/>
  <c r="BQ187" i="12"/>
  <c r="R187" i="12"/>
  <c r="AN187" i="12"/>
  <c r="AV187" i="12"/>
  <c r="BA187" i="12"/>
  <c r="BI187" i="12"/>
  <c r="BR187" i="12"/>
  <c r="AO187" i="12"/>
  <c r="AW187" i="12"/>
  <c r="BB187" i="12"/>
  <c r="BJ187" i="12"/>
  <c r="BS187" i="12"/>
  <c r="AP187" i="12"/>
  <c r="AX187" i="12"/>
  <c r="BC187" i="12"/>
  <c r="BK187" i="12"/>
  <c r="BL187" i="12"/>
  <c r="AN182" i="12"/>
  <c r="AV182" i="12"/>
  <c r="BF182" i="12"/>
  <c r="BS182" i="12"/>
  <c r="AO182" i="12"/>
  <c r="AW182" i="12"/>
  <c r="BG182" i="12"/>
  <c r="BL182" i="12"/>
  <c r="BT182" i="12"/>
  <c r="AP182" i="12"/>
  <c r="AX182" i="12"/>
  <c r="AZ182" i="12"/>
  <c r="BH182" i="12"/>
  <c r="BM182" i="12"/>
  <c r="BU182" i="12"/>
  <c r="BN182" i="12"/>
  <c r="BV182" i="12"/>
  <c r="BA182" i="12"/>
  <c r="AR182" i="12"/>
  <c r="BB182" i="12"/>
  <c r="BJ182" i="12"/>
  <c r="BO182" i="12"/>
  <c r="BW182" i="12"/>
  <c r="AS182" i="12"/>
  <c r="BC182" i="12"/>
  <c r="BK182" i="12"/>
  <c r="BP182" i="12"/>
  <c r="AT182" i="12"/>
  <c r="BD182" i="12"/>
  <c r="BD177" i="12"/>
  <c r="BB177" i="12"/>
  <c r="AN177" i="12"/>
  <c r="BJ177" i="12"/>
  <c r="BM177" i="12"/>
  <c r="AP177" i="12"/>
  <c r="BS177" i="12"/>
  <c r="AV177" i="12"/>
  <c r="BU177" i="12"/>
  <c r="AX177" i="12"/>
  <c r="AO177" i="12"/>
  <c r="AW177" i="12"/>
  <c r="BC177" i="12"/>
  <c r="BK177" i="12"/>
  <c r="BL177" i="12"/>
  <c r="BT177" i="12"/>
  <c r="AQ177" i="12"/>
  <c r="AY177" i="12"/>
  <c r="BE177" i="12"/>
  <c r="BN177" i="12"/>
  <c r="BV177" i="12"/>
  <c r="AR177" i="12"/>
  <c r="BF177" i="12"/>
  <c r="BO177" i="12"/>
  <c r="BW177" i="12"/>
  <c r="AS177" i="12"/>
  <c r="BG177" i="12"/>
  <c r="BP177" i="12"/>
  <c r="AT177" i="12"/>
  <c r="AZ177" i="12"/>
  <c r="BH177" i="12"/>
  <c r="BQ177" i="12"/>
  <c r="AU177" i="12"/>
  <c r="BA177" i="12"/>
  <c r="BI177" i="12"/>
  <c r="BJ174" i="12"/>
  <c r="BO174" i="12"/>
  <c r="BW174" i="12"/>
  <c r="AS174" i="12"/>
  <c r="BC174" i="12"/>
  <c r="BK174" i="12"/>
  <c r="BP174" i="12"/>
  <c r="AR174" i="12"/>
  <c r="AT174" i="12"/>
  <c r="BD174" i="12"/>
  <c r="BQ174" i="12"/>
  <c r="AU174" i="12"/>
  <c r="BE174" i="12"/>
  <c r="BR174" i="12"/>
  <c r="BB174" i="12"/>
  <c r="AN174" i="12"/>
  <c r="AV174" i="12"/>
  <c r="BF174" i="12"/>
  <c r="BS174" i="12"/>
  <c r="AO174" i="12"/>
  <c r="AW174" i="12"/>
  <c r="BG174" i="12"/>
  <c r="BL174" i="12"/>
  <c r="BT174" i="12"/>
  <c r="AP174" i="12"/>
  <c r="AX174" i="12"/>
  <c r="AZ174" i="12"/>
  <c r="BH174" i="12"/>
  <c r="BM174" i="12"/>
  <c r="BU174" i="12"/>
  <c r="AQ174" i="12"/>
  <c r="AY174" i="12"/>
  <c r="BA174" i="12"/>
  <c r="BI174" i="12"/>
  <c r="BN174" i="12"/>
  <c r="AT160" i="12"/>
  <c r="AO163" i="12"/>
  <c r="AW163" i="12"/>
  <c r="AR166" i="12"/>
  <c r="AU169" i="12"/>
  <c r="BF160" i="12"/>
  <c r="BA163" i="12"/>
  <c r="BI163" i="12"/>
  <c r="BD166" i="12"/>
  <c r="BG169" i="12"/>
  <c r="BN160" i="12"/>
  <c r="BV160" i="12"/>
  <c r="BQ163" i="12"/>
  <c r="BL166" i="12"/>
  <c r="BT166" i="12"/>
  <c r="BO169" i="12"/>
  <c r="BW169" i="12"/>
  <c r="AU160" i="12"/>
  <c r="AP163" i="12"/>
  <c r="AX163" i="12"/>
  <c r="AS166" i="12"/>
  <c r="AN169" i="12"/>
  <c r="AV169" i="12"/>
  <c r="BG160" i="12"/>
  <c r="BB163" i="12"/>
  <c r="BJ163" i="12"/>
  <c r="BE166" i="12"/>
  <c r="AZ169" i="12"/>
  <c r="BH169" i="12"/>
  <c r="BO160" i="12"/>
  <c r="BW160" i="12"/>
  <c r="BR163" i="12"/>
  <c r="BM166" i="12"/>
  <c r="BU166" i="12"/>
  <c r="BP169" i="12"/>
  <c r="AN160" i="12"/>
  <c r="AV160" i="12"/>
  <c r="AQ163" i="12"/>
  <c r="AY163" i="12"/>
  <c r="AT166" i="12"/>
  <c r="AO169" i="12"/>
  <c r="AW169" i="12"/>
  <c r="AZ160" i="12"/>
  <c r="BH160" i="12"/>
  <c r="BC163" i="12"/>
  <c r="BK163" i="12"/>
  <c r="BF166" i="12"/>
  <c r="BA169" i="12"/>
  <c r="BI169" i="12"/>
  <c r="BP160" i="12"/>
  <c r="BS163" i="12"/>
  <c r="BN166" i="12"/>
  <c r="BV166" i="12"/>
  <c r="BQ169" i="12"/>
  <c r="AO160" i="12"/>
  <c r="AW160" i="12"/>
  <c r="AR163" i="12"/>
  <c r="AU166" i="12"/>
  <c r="AP169" i="12"/>
  <c r="AX169" i="12"/>
  <c r="BA160" i="12"/>
  <c r="BI160" i="12"/>
  <c r="BD163" i="12"/>
  <c r="BG166" i="12"/>
  <c r="BB169" i="12"/>
  <c r="BJ169" i="12"/>
  <c r="BQ160" i="12"/>
  <c r="BL163" i="12"/>
  <c r="BT163" i="12"/>
  <c r="BO166" i="12"/>
  <c r="BW166" i="12"/>
  <c r="BR169" i="12"/>
  <c r="AP160" i="12"/>
  <c r="AX160" i="12"/>
  <c r="AS163" i="12"/>
  <c r="AN166" i="12"/>
  <c r="AV166" i="12"/>
  <c r="AQ169" i="12"/>
  <c r="AY169" i="12"/>
  <c r="BB160" i="12"/>
  <c r="BJ160" i="12"/>
  <c r="BE163" i="12"/>
  <c r="AZ166" i="12"/>
  <c r="BH166" i="12"/>
  <c r="BC169" i="12"/>
  <c r="BK169" i="12"/>
  <c r="BR160" i="12"/>
  <c r="BM163" i="12"/>
  <c r="BU163" i="12"/>
  <c r="BP166" i="12"/>
  <c r="BS169" i="12"/>
  <c r="AQ160" i="12"/>
  <c r="AY160" i="12"/>
  <c r="AT163" i="12"/>
  <c r="AO166" i="12"/>
  <c r="AW166" i="12"/>
  <c r="AR169" i="12"/>
  <c r="BC160" i="12"/>
  <c r="BK160" i="12"/>
  <c r="BF163" i="12"/>
  <c r="BA166" i="12"/>
  <c r="BI166" i="12"/>
  <c r="BD169" i="12"/>
  <c r="BS160" i="12"/>
  <c r="BN163" i="12"/>
  <c r="BV163" i="12"/>
  <c r="BQ166" i="12"/>
  <c r="BL169" i="12"/>
  <c r="BT169" i="12"/>
  <c r="AR160" i="12"/>
  <c r="AU163" i="12"/>
  <c r="AP166" i="12"/>
  <c r="AX166" i="12"/>
  <c r="AS169" i="12"/>
  <c r="BD160" i="12"/>
  <c r="BG163" i="12"/>
  <c r="BB166" i="12"/>
  <c r="BJ166" i="12"/>
  <c r="BE169" i="12"/>
  <c r="BL160" i="12"/>
  <c r="BT160" i="12"/>
  <c r="BO163" i="12"/>
  <c r="BW163" i="12"/>
  <c r="BR166" i="12"/>
  <c r="BM169" i="12"/>
  <c r="BU169" i="12"/>
  <c r="AS160" i="12"/>
  <c r="AN163" i="12"/>
  <c r="AV163" i="12"/>
  <c r="AQ166" i="12"/>
  <c r="AY166" i="12"/>
  <c r="AT169" i="12"/>
  <c r="BE160" i="12"/>
  <c r="AZ163" i="12"/>
  <c r="BH163" i="12"/>
  <c r="BC166" i="12"/>
  <c r="BK166" i="12"/>
  <c r="BF169" i="12"/>
  <c r="BM160" i="12"/>
  <c r="BU160" i="12"/>
  <c r="BP163" i="12"/>
  <c r="BS166" i="12"/>
  <c r="BN169" i="12"/>
  <c r="CD5" i="15"/>
  <c r="BW137" i="12"/>
  <c r="BH115" i="12"/>
  <c r="BH14" i="12"/>
  <c r="AN137" i="12"/>
  <c r="AN30" i="12"/>
  <c r="AX148" i="12"/>
  <c r="AX37" i="12"/>
  <c r="AH231" i="12"/>
  <c r="AD197" i="12"/>
  <c r="AL187" i="12"/>
  <c r="P187" i="12"/>
  <c r="Z158" i="12"/>
  <c r="Z236" i="12" s="1"/>
  <c r="Z237" i="12" s="1"/>
  <c r="AB197" i="12"/>
  <c r="AH187" i="12"/>
  <c r="X197" i="12"/>
  <c r="AF187" i="12"/>
  <c r="X158" i="12"/>
  <c r="X236" i="12" s="1"/>
  <c r="X237" i="12" s="1"/>
  <c r="P158" i="12"/>
  <c r="P236" i="12" s="1"/>
  <c r="P237" i="12" s="1"/>
  <c r="AM197" i="12"/>
  <c r="W197" i="12"/>
  <c r="AB187" i="12"/>
  <c r="Z231" i="12"/>
  <c r="AG75" i="15" s="1"/>
  <c r="AJ197" i="12"/>
  <c r="T197" i="12"/>
  <c r="AA187" i="12"/>
  <c r="AD158" i="12"/>
  <c r="AD236" i="12" s="1"/>
  <c r="AD237" i="12" s="1"/>
  <c r="V158" i="12"/>
  <c r="V236" i="12" s="1"/>
  <c r="V237" i="12" s="1"/>
  <c r="AI197" i="12"/>
  <c r="S197" i="12"/>
  <c r="W187" i="12"/>
  <c r="AH197" i="12"/>
  <c r="R197" i="12"/>
  <c r="V187" i="12"/>
  <c r="S163" i="12"/>
  <c r="AA163" i="12"/>
  <c r="AI163" i="12"/>
  <c r="W163" i="12"/>
  <c r="AE163" i="12"/>
  <c r="AM163" i="12"/>
  <c r="U163" i="12"/>
  <c r="AF163" i="12"/>
  <c r="V163" i="12"/>
  <c r="AG163" i="12"/>
  <c r="X163" i="12"/>
  <c r="AH163" i="12"/>
  <c r="Y163" i="12"/>
  <c r="AJ163" i="12"/>
  <c r="P163" i="12"/>
  <c r="Z163" i="12"/>
  <c r="AK163" i="12"/>
  <c r="Q163" i="12"/>
  <c r="AB163" i="12"/>
  <c r="AL163" i="12"/>
  <c r="R163" i="12"/>
  <c r="AC163" i="12"/>
  <c r="T163" i="12"/>
  <c r="AD163" i="12"/>
  <c r="Q166" i="12"/>
  <c r="Y166" i="12"/>
  <c r="AG166" i="12"/>
  <c r="U166" i="12"/>
  <c r="AC166" i="12"/>
  <c r="AK166" i="12"/>
  <c r="P166" i="12"/>
  <c r="AA166" i="12"/>
  <c r="AL166" i="12"/>
  <c r="R166" i="12"/>
  <c r="AB166" i="12"/>
  <c r="AM166" i="12"/>
  <c r="S166" i="12"/>
  <c r="AD166" i="12"/>
  <c r="T166" i="12"/>
  <c r="AE166" i="12"/>
  <c r="V166" i="12"/>
  <c r="AF166" i="12"/>
  <c r="W166" i="12"/>
  <c r="AH166" i="12"/>
  <c r="X166" i="12"/>
  <c r="AI166" i="12"/>
  <c r="Z166" i="12"/>
  <c r="AJ166" i="12"/>
  <c r="S192" i="12"/>
  <c r="AA192" i="12"/>
  <c r="AI192" i="12"/>
  <c r="W192" i="12"/>
  <c r="AE192" i="12"/>
  <c r="AM192" i="12"/>
  <c r="Q192" i="12"/>
  <c r="AB192" i="12"/>
  <c r="AL192" i="12"/>
  <c r="R192" i="12"/>
  <c r="AC192" i="12"/>
  <c r="T192" i="12"/>
  <c r="AD192" i="12"/>
  <c r="U192" i="12"/>
  <c r="AF192" i="12"/>
  <c r="V192" i="12"/>
  <c r="AG192" i="12"/>
  <c r="X192" i="12"/>
  <c r="AH192" i="12"/>
  <c r="Y192" i="12"/>
  <c r="AJ192" i="12"/>
  <c r="P192" i="12"/>
  <c r="Z192" i="12"/>
  <c r="AK192" i="12"/>
  <c r="P174" i="12"/>
  <c r="X174" i="12"/>
  <c r="AF174" i="12"/>
  <c r="T174" i="12"/>
  <c r="AB174" i="12"/>
  <c r="AJ174" i="12"/>
  <c r="V174" i="12"/>
  <c r="AG174" i="12"/>
  <c r="W174" i="12"/>
  <c r="AH174" i="12"/>
  <c r="Y174" i="12"/>
  <c r="AI174" i="12"/>
  <c r="Z174" i="12"/>
  <c r="AK174" i="12"/>
  <c r="Q174" i="12"/>
  <c r="AA174" i="12"/>
  <c r="AL174" i="12"/>
  <c r="R174" i="12"/>
  <c r="AC174" i="12"/>
  <c r="AM174" i="12"/>
  <c r="S174" i="12"/>
  <c r="AD174" i="12"/>
  <c r="U174" i="12"/>
  <c r="AE174" i="12"/>
  <c r="AQ30" i="15"/>
  <c r="AU85" i="15"/>
  <c r="AR85" i="15"/>
  <c r="AC231" i="12"/>
  <c r="AJ75" i="15" s="1"/>
  <c r="Q58" i="12"/>
  <c r="V177" i="12"/>
  <c r="AD177" i="12"/>
  <c r="AL177" i="12"/>
  <c r="R177" i="12"/>
  <c r="Z177" i="12"/>
  <c r="AH177" i="12"/>
  <c r="Q177" i="12"/>
  <c r="AB177" i="12"/>
  <c r="AM177" i="12"/>
  <c r="S177" i="12"/>
  <c r="AC177" i="12"/>
  <c r="T177" i="12"/>
  <c r="AE177" i="12"/>
  <c r="U177" i="12"/>
  <c r="AF177" i="12"/>
  <c r="W177" i="12"/>
  <c r="AG177" i="12"/>
  <c r="X177" i="12"/>
  <c r="AI177" i="12"/>
  <c r="Y177" i="12"/>
  <c r="AJ177" i="12"/>
  <c r="P177" i="12"/>
  <c r="AA177" i="12"/>
  <c r="AK177" i="12"/>
  <c r="P58" i="12"/>
  <c r="AK15" i="12"/>
  <c r="AR3" i="15" s="1"/>
  <c r="AE22" i="12"/>
  <c r="AL4" i="15" s="1"/>
  <c r="W31" i="12"/>
  <c r="AE38" i="12"/>
  <c r="AL6" i="15" s="1"/>
  <c r="AE31" i="12"/>
  <c r="AD38" i="12"/>
  <c r="AK6" i="15" s="1"/>
  <c r="AA30" i="15"/>
  <c r="AN85" i="15"/>
  <c r="U160" i="12"/>
  <c r="AC160" i="12"/>
  <c r="AK160" i="12"/>
  <c r="Q160" i="12"/>
  <c r="Y160" i="12"/>
  <c r="AG160" i="12"/>
  <c r="Z160" i="12"/>
  <c r="AJ160" i="12"/>
  <c r="P160" i="12"/>
  <c r="AA160" i="12"/>
  <c r="AL160" i="12"/>
  <c r="R160" i="12"/>
  <c r="AB160" i="12"/>
  <c r="AM160" i="12"/>
  <c r="S160" i="12"/>
  <c r="AD160" i="12"/>
  <c r="T160" i="12"/>
  <c r="AE160" i="12"/>
  <c r="V160" i="12"/>
  <c r="AF160" i="12"/>
  <c r="W160" i="12"/>
  <c r="AH160" i="12"/>
  <c r="X160" i="12"/>
  <c r="AI160" i="12"/>
  <c r="W182" i="12"/>
  <c r="AE182" i="12"/>
  <c r="AM182" i="12"/>
  <c r="S182" i="12"/>
  <c r="AA182" i="12"/>
  <c r="AI182" i="12"/>
  <c r="P182" i="12"/>
  <c r="Z182" i="12"/>
  <c r="AK182" i="12"/>
  <c r="Q182" i="12"/>
  <c r="AB182" i="12"/>
  <c r="AL182" i="12"/>
  <c r="R182" i="12"/>
  <c r="AC182" i="12"/>
  <c r="T182" i="12"/>
  <c r="AD182" i="12"/>
  <c r="U182" i="12"/>
  <c r="AF182" i="12"/>
  <c r="V182" i="12"/>
  <c r="AG182" i="12"/>
  <c r="X182" i="12"/>
  <c r="AH182" i="12"/>
  <c r="Y182" i="12"/>
  <c r="AJ182" i="12"/>
  <c r="W169" i="12"/>
  <c r="AE169" i="12"/>
  <c r="AM169" i="12"/>
  <c r="S169" i="12"/>
  <c r="AA169" i="12"/>
  <c r="AI169" i="12"/>
  <c r="V169" i="12"/>
  <c r="AG169" i="12"/>
  <c r="X169" i="12"/>
  <c r="AH169" i="12"/>
  <c r="Y169" i="12"/>
  <c r="AJ169" i="12"/>
  <c r="P169" i="12"/>
  <c r="Z169" i="12"/>
  <c r="AK169" i="12"/>
  <c r="Q169" i="12"/>
  <c r="AB169" i="12"/>
  <c r="AL169" i="12"/>
  <c r="R169" i="12"/>
  <c r="AC169" i="12"/>
  <c r="T169" i="12"/>
  <c r="AD169" i="12"/>
  <c r="U169" i="12"/>
  <c r="AF169" i="12"/>
  <c r="U58" i="12"/>
  <c r="AA58" i="12"/>
  <c r="S58" i="12"/>
  <c r="AF197" i="12"/>
  <c r="AE187" i="12"/>
  <c r="T187" i="12"/>
  <c r="AD187" i="12"/>
  <c r="W158" i="12"/>
  <c r="W236" i="12" s="1"/>
  <c r="W237" i="12" s="1"/>
  <c r="AL158" i="12"/>
  <c r="AL236" i="12" s="1"/>
  <c r="AL237" i="12" s="1"/>
  <c r="Q197" i="12"/>
  <c r="Y197" i="12"/>
  <c r="AG197" i="12"/>
  <c r="U197" i="12"/>
  <c r="AC197" i="12"/>
  <c r="AK197" i="12"/>
  <c r="U187" i="12"/>
  <c r="AC187" i="12"/>
  <c r="AK187" i="12"/>
  <c r="Q187" i="12"/>
  <c r="Y187" i="12"/>
  <c r="AG187" i="12"/>
  <c r="W58" i="12"/>
  <c r="AL197" i="12"/>
  <c r="AA197" i="12"/>
  <c r="P197" i="12"/>
  <c r="AJ187" i="12"/>
  <c r="Z187" i="12"/>
  <c r="Z197" i="12"/>
  <c r="AI187" i="12"/>
  <c r="X187" i="12"/>
  <c r="AH158" i="12"/>
  <c r="AH236" i="12" s="1"/>
  <c r="AH237" i="12" s="1"/>
  <c r="R158" i="12"/>
  <c r="R236" i="12" s="1"/>
  <c r="R237" i="12" s="1"/>
  <c r="AG158" i="12"/>
  <c r="AG236" i="12" s="1"/>
  <c r="AG237" i="12" s="1"/>
  <c r="Y158" i="12"/>
  <c r="Y236" i="12" s="1"/>
  <c r="Y237" i="12" s="1"/>
  <c r="Q158" i="12"/>
  <c r="Q236" i="12" s="1"/>
  <c r="Q237" i="12" s="1"/>
  <c r="AC158" i="12"/>
  <c r="AC236" i="12" s="1"/>
  <c r="AC237" i="12" s="1"/>
  <c r="U158" i="12"/>
  <c r="U236" i="12" s="1"/>
  <c r="U237" i="12" s="1"/>
  <c r="AG31" i="12"/>
  <c r="D85" i="15"/>
  <c r="D84" i="15"/>
  <c r="E84" i="15"/>
  <c r="D9" i="12"/>
  <c r="N30" i="15"/>
  <c r="C30" i="15" s="1"/>
  <c r="D223" i="12"/>
  <c r="E38" i="12"/>
  <c r="F22" i="12"/>
  <c r="F126" i="12" s="1"/>
  <c r="J231" i="12"/>
  <c r="Q75" i="15" s="1"/>
  <c r="L231" i="12"/>
  <c r="S75" i="15" s="1"/>
  <c r="Y75" i="15"/>
  <c r="AO75" i="15"/>
  <c r="K231" i="12"/>
  <c r="R75" i="15" s="1"/>
  <c r="AP75" i="15"/>
  <c r="AA75" i="15"/>
  <c r="AI75" i="15"/>
  <c r="AQ75" i="15"/>
  <c r="M231" i="12"/>
  <c r="T75" i="15" s="1"/>
  <c r="AR75" i="15"/>
  <c r="N231" i="12"/>
  <c r="U75" i="15" s="1"/>
  <c r="AC75" i="15"/>
  <c r="AK75" i="15"/>
  <c r="AS75" i="15"/>
  <c r="O231" i="12"/>
  <c r="V75" i="15" s="1"/>
  <c r="AL75" i="15"/>
  <c r="AT75" i="15"/>
  <c r="H231" i="12"/>
  <c r="O75" i="15" s="1"/>
  <c r="AE75" i="15"/>
  <c r="AM75" i="15"/>
  <c r="AU75" i="15"/>
  <c r="I231" i="12"/>
  <c r="P75" i="15" s="1"/>
  <c r="AF75" i="15"/>
  <c r="AN75" i="15"/>
  <c r="G231" i="12"/>
  <c r="N75" i="15" s="1"/>
  <c r="G215" i="12"/>
  <c r="G214" i="12" s="1"/>
  <c r="C22" i="15"/>
  <c r="D22" i="15"/>
  <c r="E22" i="15"/>
  <c r="O20" i="12"/>
  <c r="O22" i="12" s="1"/>
  <c r="V4" i="15" s="1"/>
  <c r="M36" i="12"/>
  <c r="M38" i="12" s="1"/>
  <c r="T6" i="15" s="1"/>
  <c r="K13" i="12"/>
  <c r="K15" i="12" s="1"/>
  <c r="R3" i="15" s="1"/>
  <c r="G20" i="12"/>
  <c r="G22" i="12" s="1"/>
  <c r="N4" i="15" s="1"/>
  <c r="G36" i="12"/>
  <c r="G38" i="12" s="1"/>
  <c r="N6" i="15" s="1"/>
  <c r="M83" i="12"/>
  <c r="J20" i="12"/>
  <c r="J22" i="12" s="1"/>
  <c r="Q4" i="15" s="1"/>
  <c r="O36" i="12"/>
  <c r="O38" i="12" s="1"/>
  <c r="V6" i="15" s="1"/>
  <c r="J68" i="12"/>
  <c r="J83" i="12"/>
  <c r="G109" i="12"/>
  <c r="K209" i="12"/>
  <c r="L83" i="12"/>
  <c r="L209" i="12"/>
  <c r="N82" i="12"/>
  <c r="K83" i="12"/>
  <c r="N83" i="12"/>
  <c r="G88" i="12"/>
  <c r="G87" i="12" s="1"/>
  <c r="G48" i="12" s="1"/>
  <c r="N20" i="15" s="1"/>
  <c r="G102" i="12"/>
  <c r="H209" i="12"/>
  <c r="L20" i="12"/>
  <c r="L22" i="12" s="1"/>
  <c r="S4" i="15" s="1"/>
  <c r="G82" i="12"/>
  <c r="G83" i="12"/>
  <c r="O83" i="12"/>
  <c r="N88" i="12"/>
  <c r="N87" i="12" s="1"/>
  <c r="N48" i="12" s="1"/>
  <c r="U20" i="15" s="1"/>
  <c r="G101" i="12"/>
  <c r="J209" i="12"/>
  <c r="G92" i="12"/>
  <c r="O92" i="12"/>
  <c r="H92" i="12"/>
  <c r="M106" i="12"/>
  <c r="I92" i="12"/>
  <c r="O68" i="12"/>
  <c r="J92" i="12"/>
  <c r="G68" i="12"/>
  <c r="K92" i="12"/>
  <c r="L92" i="12"/>
  <c r="G106" i="12"/>
  <c r="M92" i="12"/>
  <c r="N92" i="12"/>
  <c r="M209" i="12"/>
  <c r="N209" i="12"/>
  <c r="G209" i="12"/>
  <c r="O209" i="12"/>
  <c r="I209" i="12"/>
  <c r="L116" i="12"/>
  <c r="G127" i="12"/>
  <c r="O127" i="12"/>
  <c r="I149" i="12"/>
  <c r="J138" i="12"/>
  <c r="G116" i="12"/>
  <c r="O116" i="12"/>
  <c r="J127" i="12"/>
  <c r="L149" i="12"/>
  <c r="M138" i="12"/>
  <c r="H116" i="12"/>
  <c r="K127" i="12"/>
  <c r="M149" i="12"/>
  <c r="N138" i="12"/>
  <c r="I88" i="12"/>
  <c r="I87" i="12" s="1"/>
  <c r="I48" i="12" s="1"/>
  <c r="P20" i="15" s="1"/>
  <c r="K88" i="12"/>
  <c r="K87" i="12" s="1"/>
  <c r="K48" i="12" s="1"/>
  <c r="R20" i="15" s="1"/>
  <c r="I82" i="12"/>
  <c r="I84" i="12"/>
  <c r="M85" i="12"/>
  <c r="K82" i="12"/>
  <c r="K84" i="12"/>
  <c r="G85" i="12"/>
  <c r="O85" i="12"/>
  <c r="M82" i="12"/>
  <c r="M84" i="12"/>
  <c r="I85" i="12"/>
  <c r="H68" i="12"/>
  <c r="J70" i="12"/>
  <c r="M70" i="12"/>
  <c r="N70" i="12"/>
  <c r="H36" i="12"/>
  <c r="H38" i="12" s="1"/>
  <c r="O6" i="15" s="1"/>
  <c r="H29" i="12"/>
  <c r="H31" i="12" s="1"/>
  <c r="H20" i="12"/>
  <c r="H22" i="12" s="1"/>
  <c r="O4" i="15" s="1"/>
  <c r="M13" i="12"/>
  <c r="M15" i="12" s="1"/>
  <c r="T3" i="15" s="1"/>
  <c r="N13" i="12"/>
  <c r="N15" i="12" s="1"/>
  <c r="U3" i="15" s="1"/>
  <c r="O13" i="12"/>
  <c r="O15" i="12" s="1"/>
  <c r="V3" i="15" s="1"/>
  <c r="H13" i="12"/>
  <c r="H15" i="12" s="1"/>
  <c r="O3" i="15" s="1"/>
  <c r="N158" i="12"/>
  <c r="N236" i="12" s="1"/>
  <c r="H158" i="12"/>
  <c r="H236" i="12" s="1"/>
  <c r="K158" i="12"/>
  <c r="K236" i="12" s="1"/>
  <c r="M158" i="12"/>
  <c r="M236" i="12" s="1"/>
  <c r="O158" i="12"/>
  <c r="O236" i="12" s="1"/>
  <c r="I158" i="12"/>
  <c r="I236" i="12" s="1"/>
  <c r="J158" i="12"/>
  <c r="J236" i="12" s="1"/>
  <c r="L158" i="12"/>
  <c r="L236" i="12" s="1"/>
  <c r="G158" i="12"/>
  <c r="G236" i="12" s="1"/>
  <c r="J169" i="12"/>
  <c r="M192" i="12"/>
  <c r="J182" i="12"/>
  <c r="H169" i="12"/>
  <c r="H170" i="12" s="1"/>
  <c r="O197" i="12"/>
  <c r="N192" i="12"/>
  <c r="O192" i="12"/>
  <c r="J192" i="12"/>
  <c r="I197" i="12"/>
  <c r="K192" i="12"/>
  <c r="M197" i="12"/>
  <c r="K182" i="12"/>
  <c r="M187" i="12"/>
  <c r="H192" i="12"/>
  <c r="H193" i="12" s="1"/>
  <c r="J197" i="12"/>
  <c r="L182" i="12"/>
  <c r="N187" i="12"/>
  <c r="I192" i="12"/>
  <c r="K197" i="12"/>
  <c r="L187" i="12"/>
  <c r="M182" i="12"/>
  <c r="O187" i="12"/>
  <c r="L197" i="12"/>
  <c r="N182" i="12"/>
  <c r="H187" i="12"/>
  <c r="H188" i="12" s="1"/>
  <c r="O182" i="12"/>
  <c r="I187" i="12"/>
  <c r="L192" i="12"/>
  <c r="N197" i="12"/>
  <c r="H182" i="12"/>
  <c r="H183" i="12" s="1"/>
  <c r="J187" i="12"/>
  <c r="I182" i="12"/>
  <c r="K187" i="12"/>
  <c r="H197" i="12"/>
  <c r="H198" i="12" s="1"/>
  <c r="M169" i="12"/>
  <c r="I169" i="12"/>
  <c r="L169" i="12"/>
  <c r="K169" i="12"/>
  <c r="L166" i="12"/>
  <c r="N169" i="12"/>
  <c r="O169" i="12"/>
  <c r="J166" i="12"/>
  <c r="M166" i="12"/>
  <c r="N166" i="12"/>
  <c r="H160" i="12"/>
  <c r="H161" i="12" s="1"/>
  <c r="I160" i="12"/>
  <c r="K160" i="12"/>
  <c r="L160" i="12"/>
  <c r="K163" i="12"/>
  <c r="L163" i="12"/>
  <c r="M163" i="12"/>
  <c r="N163" i="12"/>
  <c r="O163" i="12"/>
  <c r="J177" i="12"/>
  <c r="H163" i="12"/>
  <c r="H164" i="12" s="1"/>
  <c r="K177" i="12"/>
  <c r="I163" i="12"/>
  <c r="L177" i="12"/>
  <c r="J163" i="12"/>
  <c r="M177" i="12"/>
  <c r="N177" i="12"/>
  <c r="O177" i="12"/>
  <c r="H177" i="12"/>
  <c r="H178" i="12" s="1"/>
  <c r="I177" i="12"/>
  <c r="J160" i="12"/>
  <c r="M160" i="12"/>
  <c r="N160" i="12"/>
  <c r="O160" i="12"/>
  <c r="L174" i="12"/>
  <c r="I174" i="12"/>
  <c r="J174" i="12"/>
  <c r="K174" i="12"/>
  <c r="M174" i="12"/>
  <c r="N174" i="12"/>
  <c r="O174" i="12"/>
  <c r="H174" i="12"/>
  <c r="H175" i="12" s="1"/>
  <c r="O166" i="12"/>
  <c r="I166" i="12"/>
  <c r="H166" i="12"/>
  <c r="H167" i="12" s="1"/>
  <c r="K166" i="12"/>
  <c r="J31" i="12"/>
  <c r="L31" i="12"/>
  <c r="M31" i="12"/>
  <c r="N22" i="12"/>
  <c r="U4" i="15" s="1"/>
  <c r="M22" i="12"/>
  <c r="T4" i="15" s="1"/>
  <c r="J15" i="12"/>
  <c r="Q3" i="15" s="1"/>
  <c r="G15" i="12"/>
  <c r="N3" i="15" s="1"/>
  <c r="AW37" i="12" l="1"/>
  <c r="AW148" i="12"/>
  <c r="BK37" i="12"/>
  <c r="BK148" i="12"/>
  <c r="BK150" i="12" s="1"/>
  <c r="BK151" i="12" s="1"/>
  <c r="BK153" i="12" s="1"/>
  <c r="BK155" i="12" s="1"/>
  <c r="BK147" i="12" s="1"/>
  <c r="E128" i="12"/>
  <c r="E129" i="12" s="1"/>
  <c r="E131" i="12" s="1"/>
  <c r="E133" i="12" s="1"/>
  <c r="E125" i="12" s="1"/>
  <c r="BK21" i="12"/>
  <c r="BK126" i="12"/>
  <c r="BK128" i="12" s="1"/>
  <c r="BK129" i="12" s="1"/>
  <c r="BK131" i="12" s="1"/>
  <c r="BK133" i="12" s="1"/>
  <c r="BK125" i="12" s="1"/>
  <c r="E37" i="12"/>
  <c r="E148" i="12"/>
  <c r="E150" i="12" s="1"/>
  <c r="E151" i="12" s="1"/>
  <c r="E153" i="12" s="1"/>
  <c r="E155" i="12" s="1"/>
  <c r="E147" i="12" s="1"/>
  <c r="D37" i="12"/>
  <c r="D148" i="12"/>
  <c r="D150" i="12" s="1"/>
  <c r="D151" i="12" s="1"/>
  <c r="D153" i="12" s="1"/>
  <c r="D155" i="12" s="1"/>
  <c r="D147" i="12" s="1"/>
  <c r="F30" i="15"/>
  <c r="M104" i="12"/>
  <c r="BD115" i="12"/>
  <c r="BD117" i="12" s="1"/>
  <c r="BD118" i="12" s="1"/>
  <c r="BD120" i="12" s="1"/>
  <c r="BD122" i="12" s="1"/>
  <c r="BD114" i="12" s="1"/>
  <c r="AS37" i="12"/>
  <c r="E117" i="12"/>
  <c r="E118" i="12" s="1"/>
  <c r="E120" i="12" s="1"/>
  <c r="E122" i="12" s="1"/>
  <c r="E114" i="12" s="1"/>
  <c r="H81" i="12"/>
  <c r="H47" i="12" s="1"/>
  <c r="O19" i="15" s="1"/>
  <c r="Y104" i="12"/>
  <c r="Y52" i="12" s="1"/>
  <c r="S104" i="12"/>
  <c r="S52" i="12" s="1"/>
  <c r="BU5" i="15"/>
  <c r="J81" i="12"/>
  <c r="J47" i="12" s="1"/>
  <c r="Q19" i="15" s="1"/>
  <c r="D67" i="12"/>
  <c r="S100" i="12"/>
  <c r="S51" i="12" s="1"/>
  <c r="Z23" i="15" s="1"/>
  <c r="D23" i="15" s="1"/>
  <c r="BQ139" i="12"/>
  <c r="BQ140" i="12" s="1"/>
  <c r="BQ142" i="12" s="1"/>
  <c r="BQ144" i="12" s="1"/>
  <c r="BQ136" i="12" s="1"/>
  <c r="L81" i="12"/>
  <c r="L47" i="12" s="1"/>
  <c r="S19" i="15" s="1"/>
  <c r="W81" i="12"/>
  <c r="W47" i="12" s="1"/>
  <c r="AD19" i="15" s="1"/>
  <c r="AC81" i="12"/>
  <c r="AC47" i="12" s="1"/>
  <c r="S81" i="12"/>
  <c r="S47" i="12" s="1"/>
  <c r="Z19" i="15" s="1"/>
  <c r="BW139" i="12"/>
  <c r="BW140" i="12" s="1"/>
  <c r="BW142" i="12" s="1"/>
  <c r="BW144" i="12" s="1"/>
  <c r="BW136" i="12" s="1"/>
  <c r="AK104" i="12"/>
  <c r="AK52" i="12" s="1"/>
  <c r="AR24" i="15" s="1"/>
  <c r="P81" i="12"/>
  <c r="P47" i="12" s="1"/>
  <c r="W19" i="15" s="1"/>
  <c r="BO100" i="12"/>
  <c r="BO51" i="12" s="1"/>
  <c r="BV23" i="15" s="1"/>
  <c r="AI81" i="12"/>
  <c r="AI47" i="12" s="1"/>
  <c r="AP19" i="15" s="1"/>
  <c r="AB81" i="12"/>
  <c r="AB47" i="12" s="1"/>
  <c r="AI19" i="15" s="1"/>
  <c r="AU30" i="12"/>
  <c r="AU137" i="12"/>
  <c r="AU139" i="12" s="1"/>
  <c r="AU140" i="12" s="1"/>
  <c r="AU142" i="12" s="1"/>
  <c r="AU144" i="12" s="1"/>
  <c r="AU136" i="12" s="1"/>
  <c r="AM81" i="12"/>
  <c r="AM47" i="12" s="1"/>
  <c r="AT19" i="15" s="1"/>
  <c r="U81" i="12"/>
  <c r="U47" i="12" s="1"/>
  <c r="AB19" i="15" s="1"/>
  <c r="AK81" i="12"/>
  <c r="AK47" i="12" s="1"/>
  <c r="BC37" i="12"/>
  <c r="BC148" i="12"/>
  <c r="BC150" i="12" s="1"/>
  <c r="BC151" i="12" s="1"/>
  <c r="BC153" i="12" s="1"/>
  <c r="BC155" i="12" s="1"/>
  <c r="BC147" i="12" s="1"/>
  <c r="AQ100" i="12"/>
  <c r="AQ51" i="12" s="1"/>
  <c r="AX23" i="15" s="1"/>
  <c r="CC5" i="15"/>
  <c r="F128" i="12"/>
  <c r="F129" i="12" s="1"/>
  <c r="F131" i="12" s="1"/>
  <c r="F133" i="12" s="1"/>
  <c r="F125" i="12" s="1"/>
  <c r="AH81" i="12"/>
  <c r="AH47" i="12" s="1"/>
  <c r="AO19" i="15" s="1"/>
  <c r="AJ81" i="12"/>
  <c r="AJ47" i="12" s="1"/>
  <c r="AQ19" i="15" s="1"/>
  <c r="AF81" i="12"/>
  <c r="AF47" i="12" s="1"/>
  <c r="AM19" i="15" s="1"/>
  <c r="AN117" i="12"/>
  <c r="AN118" i="12" s="1"/>
  <c r="AN120" i="12" s="1"/>
  <c r="AN122" i="12" s="1"/>
  <c r="AN114" i="12" s="1"/>
  <c r="AA81" i="12"/>
  <c r="AA47" i="12" s="1"/>
  <c r="AH19" i="15" s="1"/>
  <c r="BC104" i="12"/>
  <c r="BC52" i="12" s="1"/>
  <c r="BJ24" i="15" s="1"/>
  <c r="E67" i="12"/>
  <c r="AG81" i="12"/>
  <c r="AG47" i="12" s="1"/>
  <c r="AN19" i="15" s="1"/>
  <c r="V81" i="12"/>
  <c r="V47" i="12" s="1"/>
  <c r="R81" i="12"/>
  <c r="R47" i="12" s="1"/>
  <c r="Y19" i="15" s="1"/>
  <c r="AW150" i="12"/>
  <c r="AW151" i="12" s="1"/>
  <c r="AW153" i="12" s="1"/>
  <c r="AW155" i="12" s="1"/>
  <c r="AW147" i="12" s="1"/>
  <c r="BQ126" i="12"/>
  <c r="BQ128" i="12" s="1"/>
  <c r="BQ129" i="12" s="1"/>
  <c r="BQ131" i="12" s="1"/>
  <c r="BQ133" i="12" s="1"/>
  <c r="BQ125" i="12" s="1"/>
  <c r="Q81" i="12"/>
  <c r="Q47" i="12" s="1"/>
  <c r="X19" i="15" s="1"/>
  <c r="BQ81" i="12"/>
  <c r="BQ47" i="12" s="1"/>
  <c r="BX19" i="15" s="1"/>
  <c r="AE104" i="12"/>
  <c r="AE52" i="12" s="1"/>
  <c r="BU104" i="12"/>
  <c r="BU52" i="12" s="1"/>
  <c r="CB24" i="15" s="1"/>
  <c r="BH117" i="12"/>
  <c r="BH118" i="12" s="1"/>
  <c r="BH120" i="12" s="1"/>
  <c r="BH122" i="12" s="1"/>
  <c r="BH114" i="12" s="1"/>
  <c r="F139" i="12"/>
  <c r="F140" i="12" s="1"/>
  <c r="F142" i="12" s="1"/>
  <c r="F144" i="12" s="1"/>
  <c r="F136" i="12" s="1"/>
  <c r="BI104" i="12"/>
  <c r="BI52" i="12" s="1"/>
  <c r="BP24" i="15" s="1"/>
  <c r="AX150" i="12"/>
  <c r="AX151" i="12" s="1"/>
  <c r="AX153" i="12" s="1"/>
  <c r="AX155" i="12" s="1"/>
  <c r="AX147" i="12" s="1"/>
  <c r="AU81" i="12"/>
  <c r="AU47" i="12" s="1"/>
  <c r="BB19" i="15" s="1"/>
  <c r="AE81" i="12"/>
  <c r="AE47" i="12" s="1"/>
  <c r="AL19" i="15" s="1"/>
  <c r="Y81" i="12"/>
  <c r="Y47" i="12" s="1"/>
  <c r="AF19" i="15" s="1"/>
  <c r="AD81" i="12"/>
  <c r="AD47" i="12" s="1"/>
  <c r="AN81" i="12"/>
  <c r="AN47" i="12" s="1"/>
  <c r="AU19" i="15" s="1"/>
  <c r="T81" i="12"/>
  <c r="T47" i="12" s="1"/>
  <c r="AA19" i="15" s="1"/>
  <c r="AL81" i="12"/>
  <c r="AL47" i="12" s="1"/>
  <c r="AS19" i="15" s="1"/>
  <c r="BJ81" i="12"/>
  <c r="BJ47" i="12" s="1"/>
  <c r="BQ19" i="15" s="1"/>
  <c r="AT81" i="12"/>
  <c r="AT47" i="12" s="1"/>
  <c r="BA19" i="15" s="1"/>
  <c r="BN81" i="12"/>
  <c r="BN47" i="12" s="1"/>
  <c r="BU19" i="15" s="1"/>
  <c r="Z81" i="12"/>
  <c r="Z47" i="12" s="1"/>
  <c r="AG19" i="15" s="1"/>
  <c r="BS148" i="12"/>
  <c r="BS150" i="12" s="1"/>
  <c r="BS151" i="12" s="1"/>
  <c r="BS153" i="12" s="1"/>
  <c r="BS155" i="12" s="1"/>
  <c r="BS147" i="12" s="1"/>
  <c r="BH21" i="12"/>
  <c r="BW115" i="12"/>
  <c r="BW117" i="12" s="1"/>
  <c r="BW118" i="12" s="1"/>
  <c r="BW120" i="12" s="1"/>
  <c r="BW122" i="12" s="1"/>
  <c r="BW114" i="12" s="1"/>
  <c r="BT148" i="12"/>
  <c r="BT150" i="12" s="1"/>
  <c r="BT151" i="12" s="1"/>
  <c r="BT153" i="12" s="1"/>
  <c r="BT155" i="12" s="1"/>
  <c r="BT147" i="12" s="1"/>
  <c r="AR115" i="12"/>
  <c r="AR117" i="12" s="1"/>
  <c r="AR118" i="12" s="1"/>
  <c r="AR120" i="12" s="1"/>
  <c r="AR122" i="12" s="1"/>
  <c r="AR114" i="12" s="1"/>
  <c r="BR37" i="12"/>
  <c r="BF6" i="15"/>
  <c r="BT37" i="12"/>
  <c r="AY148" i="12"/>
  <c r="AY150" i="12" s="1"/>
  <c r="AY151" i="12" s="1"/>
  <c r="AY153" i="12" s="1"/>
  <c r="AY155" i="12" s="1"/>
  <c r="AY147" i="12" s="1"/>
  <c r="BD30" i="12"/>
  <c r="BR137" i="12"/>
  <c r="BR139" i="12" s="1"/>
  <c r="BR140" i="12" s="1"/>
  <c r="BR142" i="12" s="1"/>
  <c r="BR144" i="12" s="1"/>
  <c r="BR136" i="12" s="1"/>
  <c r="G85" i="15"/>
  <c r="AT137" i="12"/>
  <c r="AT139" i="12" s="1"/>
  <c r="AT140" i="12" s="1"/>
  <c r="AT142" i="12" s="1"/>
  <c r="AT144" i="12" s="1"/>
  <c r="AT136" i="12" s="1"/>
  <c r="AY24" i="12"/>
  <c r="BF10" i="15" s="1"/>
  <c r="BU148" i="12"/>
  <c r="BU150" i="12" s="1"/>
  <c r="BU151" i="12" s="1"/>
  <c r="BU153" i="12" s="1"/>
  <c r="BU155" i="12" s="1"/>
  <c r="BU147" i="12" s="1"/>
  <c r="AU14" i="12"/>
  <c r="BI137" i="12"/>
  <c r="BI139" i="12" s="1"/>
  <c r="BI140" i="12" s="1"/>
  <c r="BI142" i="12" s="1"/>
  <c r="BI144" i="12" s="1"/>
  <c r="BI136" i="12" s="1"/>
  <c r="BV14" i="12"/>
  <c r="BV115" i="12"/>
  <c r="BV117" i="12" s="1"/>
  <c r="BV118" i="12" s="1"/>
  <c r="BV120" i="12" s="1"/>
  <c r="BV122" i="12" s="1"/>
  <c r="BV114" i="12" s="1"/>
  <c r="AY21" i="12"/>
  <c r="AY126" i="12"/>
  <c r="AY128" i="12" s="1"/>
  <c r="AY129" i="12" s="1"/>
  <c r="AY131" i="12" s="1"/>
  <c r="AY133" i="12" s="1"/>
  <c r="AY125" i="12" s="1"/>
  <c r="BD137" i="12"/>
  <c r="BD139" i="12" s="1"/>
  <c r="BD140" i="12" s="1"/>
  <c r="BD142" i="12" s="1"/>
  <c r="BD144" i="12" s="1"/>
  <c r="BD136" i="12" s="1"/>
  <c r="BR148" i="12"/>
  <c r="BR150" i="12" s="1"/>
  <c r="BR151" i="12" s="1"/>
  <c r="BR153" i="12" s="1"/>
  <c r="BR155" i="12" s="1"/>
  <c r="BR147" i="12" s="1"/>
  <c r="BQ21" i="12"/>
  <c r="AQ148" i="12"/>
  <c r="AQ150" i="12" s="1"/>
  <c r="AQ151" i="12" s="1"/>
  <c r="AQ153" i="12" s="1"/>
  <c r="AQ155" i="12" s="1"/>
  <c r="AQ147" i="12" s="1"/>
  <c r="BU37" i="12"/>
  <c r="BW14" i="12"/>
  <c r="BV5" i="15"/>
  <c r="AZ148" i="12"/>
  <c r="AZ150" i="12" s="1"/>
  <c r="AZ151" i="12" s="1"/>
  <c r="AZ153" i="12" s="1"/>
  <c r="AZ155" i="12" s="1"/>
  <c r="AZ147" i="12" s="1"/>
  <c r="BQ148" i="12"/>
  <c r="BQ150" i="12" s="1"/>
  <c r="BQ151" i="12" s="1"/>
  <c r="BQ153" i="12" s="1"/>
  <c r="BQ155" i="12" s="1"/>
  <c r="BQ147" i="12" s="1"/>
  <c r="BP115" i="12"/>
  <c r="BP117" i="12" s="1"/>
  <c r="BP118" i="12" s="1"/>
  <c r="BP120" i="12" s="1"/>
  <c r="BP122" i="12" s="1"/>
  <c r="BP114" i="12" s="1"/>
  <c r="AZ37" i="12"/>
  <c r="BA37" i="12"/>
  <c r="BP14" i="12"/>
  <c r="AP115" i="12"/>
  <c r="AP117" i="12" s="1"/>
  <c r="AP118" i="12" s="1"/>
  <c r="AP120" i="12" s="1"/>
  <c r="AP122" i="12" s="1"/>
  <c r="AP114" i="12" s="1"/>
  <c r="AY30" i="12"/>
  <c r="BQ37" i="12"/>
  <c r="AY137" i="12"/>
  <c r="AY139" i="12" s="1"/>
  <c r="AY140" i="12" s="1"/>
  <c r="AY142" i="12" s="1"/>
  <c r="AY144" i="12" s="1"/>
  <c r="AY136" i="12" s="1"/>
  <c r="AQ30" i="12"/>
  <c r="BA148" i="12"/>
  <c r="BA150" i="12" s="1"/>
  <c r="BA151" i="12" s="1"/>
  <c r="BA153" i="12" s="1"/>
  <c r="BA155" i="12" s="1"/>
  <c r="BA147" i="12" s="1"/>
  <c r="BR14" i="12"/>
  <c r="AQ137" i="12"/>
  <c r="AQ139" i="12" s="1"/>
  <c r="AQ140" i="12" s="1"/>
  <c r="AQ142" i="12" s="1"/>
  <c r="AQ144" i="12" s="1"/>
  <c r="AQ136" i="12" s="1"/>
  <c r="BR115" i="12"/>
  <c r="BR117" i="12" s="1"/>
  <c r="BR118" i="12" s="1"/>
  <c r="BR120" i="12" s="1"/>
  <c r="BR122" i="12" s="1"/>
  <c r="BR114" i="12" s="1"/>
  <c r="AP14" i="12"/>
  <c r="AR14" i="12"/>
  <c r="AT30" i="12"/>
  <c r="BI30" i="12"/>
  <c r="BE148" i="12"/>
  <c r="BE150" i="12" s="1"/>
  <c r="BE151" i="12" s="1"/>
  <c r="BE153" i="12" s="1"/>
  <c r="BE155" i="12" s="1"/>
  <c r="BE147" i="12" s="1"/>
  <c r="BE14" i="12"/>
  <c r="AO37" i="12"/>
  <c r="AU115" i="12"/>
  <c r="AU117" i="12" s="1"/>
  <c r="AU118" i="12" s="1"/>
  <c r="AU120" i="12" s="1"/>
  <c r="AU122" i="12" s="1"/>
  <c r="AU114" i="12" s="1"/>
  <c r="BH126" i="12"/>
  <c r="BH128" i="12" s="1"/>
  <c r="BH129" i="12" s="1"/>
  <c r="BH131" i="12" s="1"/>
  <c r="BH133" i="12" s="1"/>
  <c r="BH125" i="12" s="1"/>
  <c r="BA30" i="12"/>
  <c r="BD14" i="12"/>
  <c r="BN137" i="12"/>
  <c r="BN139" i="12" s="1"/>
  <c r="BN140" i="12" s="1"/>
  <c r="BN142" i="12" s="1"/>
  <c r="BN144" i="12" s="1"/>
  <c r="BN136" i="12" s="1"/>
  <c r="E30" i="15"/>
  <c r="AO148" i="12"/>
  <c r="AO150" i="12" s="1"/>
  <c r="AO151" i="12" s="1"/>
  <c r="AO153" i="12" s="1"/>
  <c r="AO155" i="12" s="1"/>
  <c r="AO147" i="12" s="1"/>
  <c r="BJ148" i="12"/>
  <c r="BJ150" i="12" s="1"/>
  <c r="BJ151" i="12" s="1"/>
  <c r="BJ153" i="12" s="1"/>
  <c r="BJ155" i="12" s="1"/>
  <c r="BJ147" i="12" s="1"/>
  <c r="BF148" i="12"/>
  <c r="BF150" i="12" s="1"/>
  <c r="BF151" i="12" s="1"/>
  <c r="BF153" i="12" s="1"/>
  <c r="BF155" i="12" s="1"/>
  <c r="BF147" i="12" s="1"/>
  <c r="H85" i="15"/>
  <c r="F75" i="15"/>
  <c r="F85" i="15"/>
  <c r="BI14" i="12"/>
  <c r="BF37" i="12"/>
  <c r="G30" i="15"/>
  <c r="BA14" i="12"/>
  <c r="H30" i="15"/>
  <c r="H75" i="15"/>
  <c r="BE115" i="12"/>
  <c r="BE117" i="12" s="1"/>
  <c r="BE118" i="12" s="1"/>
  <c r="BE120" i="12" s="1"/>
  <c r="BE122" i="12" s="1"/>
  <c r="BE114" i="12" s="1"/>
  <c r="G75" i="15"/>
  <c r="BE37" i="12"/>
  <c r="AP126" i="12"/>
  <c r="AP128" i="12" s="1"/>
  <c r="AP129" i="12" s="1"/>
  <c r="AP131" i="12" s="1"/>
  <c r="AP133" i="12" s="1"/>
  <c r="AP125" i="12" s="1"/>
  <c r="AS115" i="12"/>
  <c r="AS117" i="12" s="1"/>
  <c r="AS118" i="12" s="1"/>
  <c r="AS120" i="12" s="1"/>
  <c r="AS122" i="12" s="1"/>
  <c r="AS114" i="12" s="1"/>
  <c r="BW126" i="12"/>
  <c r="BW128" i="12" s="1"/>
  <c r="BW129" i="12" s="1"/>
  <c r="BW131" i="12" s="1"/>
  <c r="BW133" i="12" s="1"/>
  <c r="BW125" i="12" s="1"/>
  <c r="BI126" i="12"/>
  <c r="BI128" i="12" s="1"/>
  <c r="BI129" i="12" s="1"/>
  <c r="BI131" i="12" s="1"/>
  <c r="BI133" i="12" s="1"/>
  <c r="BI125" i="12" s="1"/>
  <c r="BR30" i="12"/>
  <c r="BP21" i="12"/>
  <c r="BG30" i="12"/>
  <c r="BV148" i="12"/>
  <c r="BV150" i="12" s="1"/>
  <c r="BV151" i="12" s="1"/>
  <c r="BV153" i="12" s="1"/>
  <c r="BV155" i="12" s="1"/>
  <c r="BV147" i="12" s="1"/>
  <c r="BL14" i="12"/>
  <c r="BD126" i="12"/>
  <c r="BD128" i="12" s="1"/>
  <c r="BD129" i="12" s="1"/>
  <c r="BD131" i="12" s="1"/>
  <c r="BD133" i="12" s="1"/>
  <c r="BD125" i="12" s="1"/>
  <c r="BS126" i="12"/>
  <c r="BS128" i="12" s="1"/>
  <c r="BS129" i="12" s="1"/>
  <c r="BS131" i="12" s="1"/>
  <c r="BS133" i="12" s="1"/>
  <c r="BS125" i="12" s="1"/>
  <c r="AX6" i="15"/>
  <c r="AX137" i="12"/>
  <c r="AX139" i="12" s="1"/>
  <c r="AX140" i="12" s="1"/>
  <c r="AX142" i="12" s="1"/>
  <c r="AX144" i="12" s="1"/>
  <c r="AX136" i="12" s="1"/>
  <c r="BD21" i="12"/>
  <c r="BS21" i="12"/>
  <c r="BL115" i="12"/>
  <c r="BL117" i="12" s="1"/>
  <c r="BL118" i="12" s="1"/>
  <c r="BL120" i="12" s="1"/>
  <c r="BL122" i="12" s="1"/>
  <c r="BL114" i="12" s="1"/>
  <c r="BH148" i="12"/>
  <c r="BH150" i="12" s="1"/>
  <c r="BH151" i="12" s="1"/>
  <c r="BH153" i="12" s="1"/>
  <c r="BH155" i="12" s="1"/>
  <c r="BH147" i="12" s="1"/>
  <c r="AU37" i="12"/>
  <c r="BT126" i="12"/>
  <c r="BT128" i="12" s="1"/>
  <c r="BT129" i="12" s="1"/>
  <c r="BT131" i="12" s="1"/>
  <c r="BT133" i="12" s="1"/>
  <c r="BT125" i="12" s="1"/>
  <c r="BM21" i="12"/>
  <c r="BD148" i="12"/>
  <c r="BD150" i="12" s="1"/>
  <c r="BD151" i="12" s="1"/>
  <c r="BD153" i="12" s="1"/>
  <c r="BD155" i="12" s="1"/>
  <c r="BD147" i="12" s="1"/>
  <c r="BU21" i="12"/>
  <c r="BU126" i="12"/>
  <c r="BU128" i="12" s="1"/>
  <c r="BU129" i="12" s="1"/>
  <c r="BU131" i="12" s="1"/>
  <c r="BU133" i="12" s="1"/>
  <c r="BU125" i="12" s="1"/>
  <c r="BI115" i="12"/>
  <c r="BI117" i="12" s="1"/>
  <c r="BI118" i="12" s="1"/>
  <c r="BI120" i="12" s="1"/>
  <c r="BI122" i="12" s="1"/>
  <c r="BI114" i="12" s="1"/>
  <c r="BA115" i="12"/>
  <c r="BA117" i="12" s="1"/>
  <c r="BA118" i="12" s="1"/>
  <c r="BA120" i="12" s="1"/>
  <c r="BA122" i="12" s="1"/>
  <c r="BA114" i="12" s="1"/>
  <c r="BJ37" i="12"/>
  <c r="BP126" i="12"/>
  <c r="BP128" i="12" s="1"/>
  <c r="BP129" i="12" s="1"/>
  <c r="BP131" i="12" s="1"/>
  <c r="BP133" i="12" s="1"/>
  <c r="BP125" i="12" s="1"/>
  <c r="AZ115" i="12"/>
  <c r="AZ117" i="12" s="1"/>
  <c r="AZ118" i="12" s="1"/>
  <c r="AZ120" i="12" s="1"/>
  <c r="AZ122" i="12" s="1"/>
  <c r="AZ114" i="12" s="1"/>
  <c r="AV30" i="12"/>
  <c r="BN14" i="12"/>
  <c r="AU4" i="15"/>
  <c r="H4" i="15" s="1"/>
  <c r="AN21" i="12"/>
  <c r="BG137" i="12"/>
  <c r="BG139" i="12" s="1"/>
  <c r="BG140" i="12" s="1"/>
  <c r="BG142" i="12" s="1"/>
  <c r="BG144" i="12" s="1"/>
  <c r="BG136" i="12" s="1"/>
  <c r="BP148" i="12"/>
  <c r="BP150" i="12" s="1"/>
  <c r="BP151" i="12" s="1"/>
  <c r="BP153" i="12" s="1"/>
  <c r="BP155" i="12" s="1"/>
  <c r="BP147" i="12" s="1"/>
  <c r="BN115" i="12"/>
  <c r="BN117" i="12" s="1"/>
  <c r="BN118" i="12" s="1"/>
  <c r="BN120" i="12" s="1"/>
  <c r="BN122" i="12" s="1"/>
  <c r="BN114" i="12" s="1"/>
  <c r="AN24" i="12"/>
  <c r="AU10" i="15" s="1"/>
  <c r="BP37" i="12"/>
  <c r="BV37" i="12"/>
  <c r="BO137" i="12"/>
  <c r="BO139" i="12" s="1"/>
  <c r="BO140" i="12" s="1"/>
  <c r="BO142" i="12" s="1"/>
  <c r="BO144" i="12" s="1"/>
  <c r="BO136" i="12" s="1"/>
  <c r="BM14" i="12"/>
  <c r="AX30" i="12"/>
  <c r="BE30" i="12"/>
  <c r="BH37" i="12"/>
  <c r="BM115" i="12"/>
  <c r="BM117" i="12" s="1"/>
  <c r="BM118" i="12" s="1"/>
  <c r="BM120" i="12" s="1"/>
  <c r="BM122" i="12" s="1"/>
  <c r="BM114" i="12" s="1"/>
  <c r="AR21" i="12"/>
  <c r="BN148" i="12"/>
  <c r="BN150" i="12" s="1"/>
  <c r="BN151" i="12" s="1"/>
  <c r="BN153" i="12" s="1"/>
  <c r="BN155" i="12" s="1"/>
  <c r="BN147" i="12" s="1"/>
  <c r="AR148" i="12"/>
  <c r="AR150" i="12" s="1"/>
  <c r="AR151" i="12" s="1"/>
  <c r="AR153" i="12" s="1"/>
  <c r="AR155" i="12" s="1"/>
  <c r="AR147" i="12" s="1"/>
  <c r="BO21" i="12"/>
  <c r="BG14" i="12"/>
  <c r="BO148" i="12"/>
  <c r="BO150" i="12" s="1"/>
  <c r="BO151" i="12" s="1"/>
  <c r="BO153" i="12" s="1"/>
  <c r="BO155" i="12" s="1"/>
  <c r="BO147" i="12" s="1"/>
  <c r="BU14" i="12"/>
  <c r="AU21" i="12"/>
  <c r="AW30" i="12"/>
  <c r="AP21" i="12"/>
  <c r="AU126" i="12"/>
  <c r="AU128" i="12" s="1"/>
  <c r="AU129" i="12" s="1"/>
  <c r="AU131" i="12" s="1"/>
  <c r="AU133" i="12" s="1"/>
  <c r="AU125" i="12" s="1"/>
  <c r="BE137" i="12"/>
  <c r="BE139" i="12" s="1"/>
  <c r="BE140" i="12" s="1"/>
  <c r="BE142" i="12" s="1"/>
  <c r="BE144" i="12" s="1"/>
  <c r="BE136" i="12" s="1"/>
  <c r="BD37" i="12"/>
  <c r="BG37" i="12"/>
  <c r="BG3" i="15"/>
  <c r="AV37" i="12"/>
  <c r="AR126" i="12"/>
  <c r="AR128" i="12" s="1"/>
  <c r="AR129" i="12" s="1"/>
  <c r="AR131" i="12" s="1"/>
  <c r="AR133" i="12" s="1"/>
  <c r="AR125" i="12" s="1"/>
  <c r="BG21" i="12"/>
  <c r="BC115" i="12"/>
  <c r="BC117" i="12" s="1"/>
  <c r="BC118" i="12" s="1"/>
  <c r="BC120" i="12" s="1"/>
  <c r="BC122" i="12" s="1"/>
  <c r="BC114" i="12" s="1"/>
  <c r="BS6" i="15"/>
  <c r="AV137" i="12"/>
  <c r="AV139" i="12" s="1"/>
  <c r="AV140" i="12" s="1"/>
  <c r="AV142" i="12" s="1"/>
  <c r="AV144" i="12" s="1"/>
  <c r="AV136" i="12" s="1"/>
  <c r="AO126" i="12"/>
  <c r="AO128" i="12" s="1"/>
  <c r="AO129" i="12" s="1"/>
  <c r="AO131" i="12" s="1"/>
  <c r="AO133" i="12" s="1"/>
  <c r="AO125" i="12" s="1"/>
  <c r="BJ126" i="12"/>
  <c r="BJ128" i="12" s="1"/>
  <c r="BJ129" i="12" s="1"/>
  <c r="BJ131" i="12" s="1"/>
  <c r="BJ133" i="12" s="1"/>
  <c r="BJ125" i="12" s="1"/>
  <c r="AQ115" i="12"/>
  <c r="AQ117" i="12" s="1"/>
  <c r="AQ118" i="12" s="1"/>
  <c r="AQ120" i="12" s="1"/>
  <c r="AQ122" i="12" s="1"/>
  <c r="AQ114" i="12" s="1"/>
  <c r="AU148" i="12"/>
  <c r="AU150" i="12" s="1"/>
  <c r="AU151" i="12" s="1"/>
  <c r="AU153" i="12" s="1"/>
  <c r="AU155" i="12" s="1"/>
  <c r="AU147" i="12" s="1"/>
  <c r="AR24" i="12"/>
  <c r="AY10" i="15" s="1"/>
  <c r="BK14" i="12"/>
  <c r="BG126" i="12"/>
  <c r="BG128" i="12" s="1"/>
  <c r="BG129" i="12" s="1"/>
  <c r="BG131" i="12" s="1"/>
  <c r="BG133" i="12" s="1"/>
  <c r="BG125" i="12" s="1"/>
  <c r="BC14" i="12"/>
  <c r="BT137" i="12"/>
  <c r="BT139" i="12" s="1"/>
  <c r="BT140" i="12" s="1"/>
  <c r="BT142" i="12" s="1"/>
  <c r="BT144" i="12" s="1"/>
  <c r="BT136" i="12" s="1"/>
  <c r="BM37" i="12"/>
  <c r="BN126" i="12"/>
  <c r="BN128" i="12" s="1"/>
  <c r="BN129" i="12" s="1"/>
  <c r="BN131" i="12" s="1"/>
  <c r="BN133" i="12" s="1"/>
  <c r="BN125" i="12" s="1"/>
  <c r="AS148" i="12"/>
  <c r="AS150" i="12" s="1"/>
  <c r="AS151" i="12" s="1"/>
  <c r="AS153" i="12" s="1"/>
  <c r="AS155" i="12" s="1"/>
  <c r="AS147" i="12" s="1"/>
  <c r="AU24" i="12"/>
  <c r="BB10" i="15" s="1"/>
  <c r="BJ115" i="12"/>
  <c r="BJ117" i="12" s="1"/>
  <c r="BJ118" i="12" s="1"/>
  <c r="BJ120" i="12" s="1"/>
  <c r="BJ122" i="12" s="1"/>
  <c r="BJ114" i="12" s="1"/>
  <c r="BJ21" i="12"/>
  <c r="BV137" i="12"/>
  <c r="BV139" i="12" s="1"/>
  <c r="BV140" i="12" s="1"/>
  <c r="BV142" i="12" s="1"/>
  <c r="BV144" i="12" s="1"/>
  <c r="BV136" i="12" s="1"/>
  <c r="BO126" i="12"/>
  <c r="BO128" i="12" s="1"/>
  <c r="BO129" i="12" s="1"/>
  <c r="BO131" i="12" s="1"/>
  <c r="BO133" i="12" s="1"/>
  <c r="BO125" i="12" s="1"/>
  <c r="BT21" i="12"/>
  <c r="BN3" i="15"/>
  <c r="BQ3" i="15"/>
  <c r="AV24" i="12"/>
  <c r="BC10" i="15" s="1"/>
  <c r="AZ21" i="12"/>
  <c r="BH30" i="12"/>
  <c r="AW137" i="12"/>
  <c r="AW139" i="12" s="1"/>
  <c r="AW140" i="12" s="1"/>
  <c r="AW142" i="12" s="1"/>
  <c r="AW144" i="12" s="1"/>
  <c r="AW136" i="12" s="1"/>
  <c r="AY14" i="12"/>
  <c r="AX21" i="12"/>
  <c r="AS14" i="12"/>
  <c r="BK30" i="12"/>
  <c r="BG148" i="12"/>
  <c r="BG150" i="12" s="1"/>
  <c r="BG151" i="12" s="1"/>
  <c r="BG153" i="12" s="1"/>
  <c r="BG155" i="12" s="1"/>
  <c r="BG147" i="12" s="1"/>
  <c r="BA137" i="12"/>
  <c r="BA139" i="12" s="1"/>
  <c r="BA140" i="12" s="1"/>
  <c r="BA142" i="12" s="1"/>
  <c r="BA144" i="12" s="1"/>
  <c r="BA136" i="12" s="1"/>
  <c r="BH137" i="12"/>
  <c r="BH139" i="12" s="1"/>
  <c r="BH140" i="12" s="1"/>
  <c r="BH142" i="12" s="1"/>
  <c r="BH144" i="12" s="1"/>
  <c r="BH136" i="12" s="1"/>
  <c r="BW148" i="12"/>
  <c r="BW150" i="12" s="1"/>
  <c r="BW151" i="12" s="1"/>
  <c r="BW153" i="12" s="1"/>
  <c r="BW155" i="12" s="1"/>
  <c r="BW147" i="12" s="1"/>
  <c r="BO14" i="12"/>
  <c r="BU115" i="12"/>
  <c r="BU117" i="12" s="1"/>
  <c r="BU118" i="12" s="1"/>
  <c r="BU120" i="12" s="1"/>
  <c r="BU122" i="12" s="1"/>
  <c r="BU114" i="12" s="1"/>
  <c r="BC6" i="15"/>
  <c r="AQ21" i="12"/>
  <c r="AO137" i="12"/>
  <c r="AO139" i="12" s="1"/>
  <c r="AO140" i="12" s="1"/>
  <c r="AO142" i="12" s="1"/>
  <c r="AO144" i="12" s="1"/>
  <c r="AO136" i="12" s="1"/>
  <c r="AY115" i="12"/>
  <c r="AY117" i="12" s="1"/>
  <c r="AY118" i="12" s="1"/>
  <c r="AY120" i="12" s="1"/>
  <c r="AY122" i="12" s="1"/>
  <c r="AY114" i="12" s="1"/>
  <c r="AP24" i="12"/>
  <c r="AW10" i="15" s="1"/>
  <c r="AT115" i="12"/>
  <c r="AT117" i="12" s="1"/>
  <c r="AT118" i="12" s="1"/>
  <c r="AT120" i="12" s="1"/>
  <c r="AT122" i="12" s="1"/>
  <c r="AT114" i="12" s="1"/>
  <c r="BI21" i="12"/>
  <c r="BC137" i="12"/>
  <c r="BC139" i="12" s="1"/>
  <c r="BC140" i="12" s="1"/>
  <c r="BC142" i="12" s="1"/>
  <c r="BC144" i="12" s="1"/>
  <c r="BC136" i="12" s="1"/>
  <c r="BE126" i="12"/>
  <c r="BE128" i="12" s="1"/>
  <c r="BE129" i="12" s="1"/>
  <c r="BE131" i="12" s="1"/>
  <c r="BE133" i="12" s="1"/>
  <c r="BE125" i="12" s="1"/>
  <c r="BL148" i="12"/>
  <c r="BL150" i="12" s="1"/>
  <c r="BL151" i="12" s="1"/>
  <c r="BL153" i="12" s="1"/>
  <c r="BL155" i="12" s="1"/>
  <c r="BL147" i="12" s="1"/>
  <c r="BW37" i="12"/>
  <c r="BO115" i="12"/>
  <c r="BO117" i="12" s="1"/>
  <c r="BO118" i="12" s="1"/>
  <c r="BO120" i="12" s="1"/>
  <c r="BO122" i="12" s="1"/>
  <c r="BO114" i="12" s="1"/>
  <c r="AP37" i="12"/>
  <c r="AQ14" i="12"/>
  <c r="AW14" i="12"/>
  <c r="AX126" i="12"/>
  <c r="AX128" i="12" s="1"/>
  <c r="AX129" i="12" s="1"/>
  <c r="AX131" i="12" s="1"/>
  <c r="AX133" i="12" s="1"/>
  <c r="AX125" i="12" s="1"/>
  <c r="AV21" i="12"/>
  <c r="AR37" i="12"/>
  <c r="BB115" i="12"/>
  <c r="BB117" i="12" s="1"/>
  <c r="BB118" i="12" s="1"/>
  <c r="BB120" i="12" s="1"/>
  <c r="BB122" i="12" s="1"/>
  <c r="BB114" i="12" s="1"/>
  <c r="BC30" i="12"/>
  <c r="BN37" i="12"/>
  <c r="BL21" i="12"/>
  <c r="AP148" i="12"/>
  <c r="AP150" i="12" s="1"/>
  <c r="AP151" i="12" s="1"/>
  <c r="AP153" i="12" s="1"/>
  <c r="AP155" i="12" s="1"/>
  <c r="AP147" i="12" s="1"/>
  <c r="AO14" i="12"/>
  <c r="AV126" i="12"/>
  <c r="AV128" i="12" s="1"/>
  <c r="AV129" i="12" s="1"/>
  <c r="AV131" i="12" s="1"/>
  <c r="AV133" i="12" s="1"/>
  <c r="AV125" i="12" s="1"/>
  <c r="AZ24" i="12"/>
  <c r="BG10" i="15" s="1"/>
  <c r="BK115" i="12"/>
  <c r="BK117" i="12" s="1"/>
  <c r="BK118" i="12" s="1"/>
  <c r="BK120" i="12" s="1"/>
  <c r="BK122" i="12" s="1"/>
  <c r="BK114" i="12" s="1"/>
  <c r="BQ14" i="12"/>
  <c r="BM148" i="12"/>
  <c r="BM150" i="12" s="1"/>
  <c r="BM151" i="12" s="1"/>
  <c r="BM153" i="12" s="1"/>
  <c r="BM155" i="12" s="1"/>
  <c r="BM147" i="12" s="1"/>
  <c r="BI3" i="15"/>
  <c r="AO30" i="12"/>
  <c r="AS21" i="12"/>
  <c r="AO115" i="12"/>
  <c r="AO117" i="12" s="1"/>
  <c r="AO118" i="12" s="1"/>
  <c r="AO120" i="12" s="1"/>
  <c r="AO122" i="12" s="1"/>
  <c r="AO114" i="12" s="1"/>
  <c r="AZ126" i="12"/>
  <c r="AZ128" i="12" s="1"/>
  <c r="AZ129" i="12" s="1"/>
  <c r="AZ131" i="12" s="1"/>
  <c r="AZ133" i="12" s="1"/>
  <c r="AZ125" i="12" s="1"/>
  <c r="BF14" i="12"/>
  <c r="BQ115" i="12"/>
  <c r="BQ117" i="12" s="1"/>
  <c r="BQ118" i="12" s="1"/>
  <c r="BQ120" i="12" s="1"/>
  <c r="BQ122" i="12" s="1"/>
  <c r="BQ114" i="12" s="1"/>
  <c r="BW21" i="12"/>
  <c r="AN37" i="12"/>
  <c r="BM4" i="15"/>
  <c r="AS30" i="12"/>
  <c r="BF115" i="12"/>
  <c r="BF117" i="12" s="1"/>
  <c r="BF118" i="12" s="1"/>
  <c r="BF120" i="12" s="1"/>
  <c r="BF122" i="12" s="1"/>
  <c r="BF114" i="12" s="1"/>
  <c r="BB21" i="12"/>
  <c r="BR21" i="12"/>
  <c r="AN148" i="12"/>
  <c r="AN150" i="12" s="1"/>
  <c r="AN151" i="12" s="1"/>
  <c r="AN153" i="12" s="1"/>
  <c r="AN155" i="12" s="1"/>
  <c r="AN147" i="12" s="1"/>
  <c r="AW115" i="12"/>
  <c r="AW117" i="12" s="1"/>
  <c r="AW118" i="12" s="1"/>
  <c r="AW120" i="12" s="1"/>
  <c r="AW122" i="12" s="1"/>
  <c r="AW114" i="12" s="1"/>
  <c r="BF126" i="12"/>
  <c r="BF128" i="12" s="1"/>
  <c r="BF129" i="12" s="1"/>
  <c r="BF131" i="12" s="1"/>
  <c r="BF133" i="12" s="1"/>
  <c r="BF125" i="12" s="1"/>
  <c r="AP30" i="12"/>
  <c r="AS126" i="12"/>
  <c r="AS128" i="12" s="1"/>
  <c r="AS129" i="12" s="1"/>
  <c r="AS131" i="12" s="1"/>
  <c r="AS133" i="12" s="1"/>
  <c r="AS125" i="12" s="1"/>
  <c r="AX14" i="12"/>
  <c r="AS137" i="12"/>
  <c r="AS139" i="12" s="1"/>
  <c r="AS140" i="12" s="1"/>
  <c r="AS142" i="12" s="1"/>
  <c r="AS144" i="12" s="1"/>
  <c r="AS136" i="12" s="1"/>
  <c r="AO21" i="12"/>
  <c r="AP137" i="12"/>
  <c r="AP139" i="12" s="1"/>
  <c r="AP140" i="12" s="1"/>
  <c r="AP142" i="12" s="1"/>
  <c r="AP144" i="12" s="1"/>
  <c r="AP136" i="12" s="1"/>
  <c r="BA21" i="12"/>
  <c r="BB126" i="12"/>
  <c r="BB128" i="12" s="1"/>
  <c r="BB129" i="12" s="1"/>
  <c r="BB131" i="12" s="1"/>
  <c r="BB133" i="12" s="1"/>
  <c r="BB125" i="12" s="1"/>
  <c r="BR126" i="12"/>
  <c r="BR128" i="12" s="1"/>
  <c r="BR129" i="12" s="1"/>
  <c r="BR131" i="12" s="1"/>
  <c r="BR133" i="12" s="1"/>
  <c r="BR125" i="12" s="1"/>
  <c r="BO37" i="12"/>
  <c r="AS24" i="12"/>
  <c r="AZ10" i="15" s="1"/>
  <c r="AX24" i="12"/>
  <c r="BE10" i="15" s="1"/>
  <c r="AO24" i="12"/>
  <c r="AV10" i="15" s="1"/>
  <c r="AT14" i="12"/>
  <c r="BA126" i="12"/>
  <c r="BA128" i="12" s="1"/>
  <c r="BA129" i="12" s="1"/>
  <c r="BA131" i="12" s="1"/>
  <c r="BA133" i="12" s="1"/>
  <c r="BA125" i="12" s="1"/>
  <c r="BE21" i="12"/>
  <c r="BT30" i="12"/>
  <c r="AO81" i="12"/>
  <c r="AO47" i="12" s="1"/>
  <c r="AV19" i="15" s="1"/>
  <c r="AO39" i="12"/>
  <c r="AN40" i="12"/>
  <c r="AU12" i="15" s="1"/>
  <c r="X81" i="12"/>
  <c r="X47" i="12" s="1"/>
  <c r="AE19" i="15" s="1"/>
  <c r="AN33" i="12"/>
  <c r="AU11" i="15" s="1"/>
  <c r="AO32" i="12"/>
  <c r="BB23" i="12"/>
  <c r="BA24" i="12"/>
  <c r="BH10" i="15" s="1"/>
  <c r="AP16" i="12"/>
  <c r="AO17" i="12"/>
  <c r="AV9" i="15" s="1"/>
  <c r="BA4" i="15"/>
  <c r="AT126" i="12"/>
  <c r="AT128" i="12" s="1"/>
  <c r="AT129" i="12" s="1"/>
  <c r="AT131" i="12" s="1"/>
  <c r="AT133" i="12" s="1"/>
  <c r="AT125" i="12" s="1"/>
  <c r="AT24" i="12"/>
  <c r="BA10" i="15" s="1"/>
  <c r="AT21" i="12"/>
  <c r="BX5" i="15"/>
  <c r="BQ30" i="12"/>
  <c r="BG5" i="15"/>
  <c r="AZ137" i="12"/>
  <c r="AZ139" i="12" s="1"/>
  <c r="AZ140" i="12" s="1"/>
  <c r="AZ142" i="12" s="1"/>
  <c r="AZ144" i="12" s="1"/>
  <c r="AZ136" i="12" s="1"/>
  <c r="CA3" i="15"/>
  <c r="BT115" i="12"/>
  <c r="BT117" i="12" s="1"/>
  <c r="BT118" i="12" s="1"/>
  <c r="BT120" i="12" s="1"/>
  <c r="BT122" i="12" s="1"/>
  <c r="BT114" i="12" s="1"/>
  <c r="BT14" i="12"/>
  <c r="AN14" i="12"/>
  <c r="AU3" i="15"/>
  <c r="G3" i="15" s="1"/>
  <c r="AN17" i="12"/>
  <c r="AU9" i="15" s="1"/>
  <c r="BU139" i="12"/>
  <c r="BU140" i="12" s="1"/>
  <c r="BU142" i="12" s="1"/>
  <c r="BU144" i="12" s="1"/>
  <c r="BU136" i="12" s="1"/>
  <c r="BA81" i="12"/>
  <c r="BA47" i="12" s="1"/>
  <c r="BH19" i="15" s="1"/>
  <c r="E23" i="15"/>
  <c r="H23" i="15"/>
  <c r="F23" i="15"/>
  <c r="G23" i="15"/>
  <c r="G20" i="15"/>
  <c r="H20" i="15"/>
  <c r="F20" i="15"/>
  <c r="AQ24" i="12"/>
  <c r="AX10" i="15" s="1"/>
  <c r="BI37" i="12"/>
  <c r="BB137" i="12"/>
  <c r="BB139" i="12" s="1"/>
  <c r="BB140" i="12" s="1"/>
  <c r="BB142" i="12" s="1"/>
  <c r="BB144" i="12" s="1"/>
  <c r="BB136" i="12" s="1"/>
  <c r="BU30" i="12"/>
  <c r="BM126" i="12"/>
  <c r="BM128" i="12" s="1"/>
  <c r="BM129" i="12" s="1"/>
  <c r="BM131" i="12" s="1"/>
  <c r="BM133" i="12" s="1"/>
  <c r="BM125" i="12" s="1"/>
  <c r="BR81" i="12"/>
  <c r="BR47" i="12" s="1"/>
  <c r="BY19" i="15" s="1"/>
  <c r="BC81" i="12"/>
  <c r="BC47" i="12" s="1"/>
  <c r="BJ19" i="15" s="1"/>
  <c r="BV81" i="12"/>
  <c r="BV47" i="12" s="1"/>
  <c r="CC19" i="15" s="1"/>
  <c r="BI81" i="12"/>
  <c r="BI47" i="12" s="1"/>
  <c r="BP19" i="15" s="1"/>
  <c r="BO104" i="12"/>
  <c r="BO52" i="12" s="1"/>
  <c r="BV24" i="15" s="1"/>
  <c r="BS14" i="12"/>
  <c r="AP81" i="12"/>
  <c r="AP47" i="12" s="1"/>
  <c r="AW19" i="15" s="1"/>
  <c r="AR81" i="12"/>
  <c r="AR47" i="12" s="1"/>
  <c r="AY19" i="15" s="1"/>
  <c r="BK81" i="12"/>
  <c r="BK47" i="12" s="1"/>
  <c r="BR19" i="15" s="1"/>
  <c r="BG81" i="12"/>
  <c r="BG47" i="12" s="1"/>
  <c r="BN19" i="15" s="1"/>
  <c r="AT37" i="12"/>
  <c r="AQ126" i="12"/>
  <c r="AQ128" i="12" s="1"/>
  <c r="AQ129" i="12" s="1"/>
  <c r="AQ131" i="12" s="1"/>
  <c r="AQ133" i="12" s="1"/>
  <c r="AQ125" i="12" s="1"/>
  <c r="AR30" i="12"/>
  <c r="BI148" i="12"/>
  <c r="BI150" i="12" s="1"/>
  <c r="BI151" i="12" s="1"/>
  <c r="BI153" i="12" s="1"/>
  <c r="BI155" i="12" s="1"/>
  <c r="BI147" i="12" s="1"/>
  <c r="BC21" i="12"/>
  <c r="BB37" i="12"/>
  <c r="BL30" i="12"/>
  <c r="BL126" i="12"/>
  <c r="BL128" i="12" s="1"/>
  <c r="BL129" i="12" s="1"/>
  <c r="BL131" i="12" s="1"/>
  <c r="BL133" i="12" s="1"/>
  <c r="BL125" i="12" s="1"/>
  <c r="BV21" i="12"/>
  <c r="BQ5" i="15"/>
  <c r="AV81" i="12"/>
  <c r="AV47" i="12" s="1"/>
  <c r="BC19" i="15" s="1"/>
  <c r="AX81" i="12"/>
  <c r="AX47" i="12" s="1"/>
  <c r="BE19" i="15" s="1"/>
  <c r="BT81" i="12"/>
  <c r="BT47" i="12" s="1"/>
  <c r="CA19" i="15" s="1"/>
  <c r="BS81" i="12"/>
  <c r="BS47" i="12" s="1"/>
  <c r="BZ19" i="15" s="1"/>
  <c r="BO81" i="12"/>
  <c r="BO47" i="12" s="1"/>
  <c r="BV19" i="15" s="1"/>
  <c r="AX115" i="12"/>
  <c r="AX117" i="12" s="1"/>
  <c r="AX118" i="12" s="1"/>
  <c r="AX120" i="12" s="1"/>
  <c r="AX122" i="12" s="1"/>
  <c r="AX114" i="12" s="1"/>
  <c r="AV14" i="12"/>
  <c r="AR137" i="12"/>
  <c r="AR139" i="12" s="1"/>
  <c r="AR140" i="12" s="1"/>
  <c r="AR142" i="12" s="1"/>
  <c r="AR144" i="12" s="1"/>
  <c r="AR136" i="12" s="1"/>
  <c r="AN128" i="12"/>
  <c r="AN129" i="12" s="1"/>
  <c r="AN131" i="12" s="1"/>
  <c r="AN133" i="12" s="1"/>
  <c r="AN125" i="12" s="1"/>
  <c r="BK137" i="12"/>
  <c r="BK139" i="12" s="1"/>
  <c r="BK140" i="12" s="1"/>
  <c r="BK142" i="12" s="1"/>
  <c r="BK144" i="12" s="1"/>
  <c r="BK136" i="12" s="1"/>
  <c r="BC126" i="12"/>
  <c r="BC128" i="12" s="1"/>
  <c r="BC129" i="12" s="1"/>
  <c r="BC131" i="12" s="1"/>
  <c r="BC133" i="12" s="1"/>
  <c r="BC125" i="12" s="1"/>
  <c r="BB148" i="12"/>
  <c r="BB150" i="12" s="1"/>
  <c r="BB151" i="12" s="1"/>
  <c r="BB153" i="12" s="1"/>
  <c r="BB155" i="12" s="1"/>
  <c r="BB147" i="12" s="1"/>
  <c r="BM30" i="12"/>
  <c r="BS115" i="12"/>
  <c r="BS117" i="12" s="1"/>
  <c r="BS118" i="12" s="1"/>
  <c r="BS120" i="12" s="1"/>
  <c r="BS122" i="12" s="1"/>
  <c r="BS114" i="12" s="1"/>
  <c r="BI5" i="15"/>
  <c r="BB81" i="12"/>
  <c r="BB47" i="12" s="1"/>
  <c r="BI19" i="15" s="1"/>
  <c r="BD81" i="12"/>
  <c r="BD47" i="12" s="1"/>
  <c r="BK19" i="15" s="1"/>
  <c r="AS81" i="12"/>
  <c r="AS47" i="12" s="1"/>
  <c r="AZ19" i="15" s="1"/>
  <c r="BE81" i="12"/>
  <c r="BE47" i="12" s="1"/>
  <c r="BL19" i="15" s="1"/>
  <c r="BW81" i="12"/>
  <c r="BW47" i="12" s="1"/>
  <c r="CD19" i="15" s="1"/>
  <c r="AT148" i="12"/>
  <c r="AT150" i="12" s="1"/>
  <c r="AT151" i="12" s="1"/>
  <c r="AT153" i="12" s="1"/>
  <c r="AT155" i="12" s="1"/>
  <c r="AT147" i="12" s="1"/>
  <c r="AN139" i="12"/>
  <c r="AN140" i="12" s="1"/>
  <c r="AN142" i="12" s="1"/>
  <c r="AN144" i="12" s="1"/>
  <c r="AN136" i="12" s="1"/>
  <c r="AV115" i="12"/>
  <c r="AV117" i="12" s="1"/>
  <c r="AV118" i="12" s="1"/>
  <c r="AV120" i="12" s="1"/>
  <c r="AV122" i="12" s="1"/>
  <c r="AV114" i="12" s="1"/>
  <c r="AW24" i="12"/>
  <c r="BD10" i="15" s="1"/>
  <c r="BF30" i="12"/>
  <c r="BL137" i="12"/>
  <c r="BL139" i="12" s="1"/>
  <c r="BL140" i="12" s="1"/>
  <c r="BL142" i="12" s="1"/>
  <c r="BL144" i="12" s="1"/>
  <c r="BL136" i="12" s="1"/>
  <c r="BV126" i="12"/>
  <c r="BV128" i="12" s="1"/>
  <c r="BV129" i="12" s="1"/>
  <c r="BV131" i="12" s="1"/>
  <c r="BV133" i="12" s="1"/>
  <c r="BV125" i="12" s="1"/>
  <c r="BL81" i="12"/>
  <c r="BL47" i="12" s="1"/>
  <c r="BS19" i="15" s="1"/>
  <c r="BM81" i="12"/>
  <c r="BM47" i="12" s="1"/>
  <c r="BT19" i="15" s="1"/>
  <c r="AZ81" i="12"/>
  <c r="AZ47" i="12" s="1"/>
  <c r="BG19" i="15" s="1"/>
  <c r="AV150" i="12"/>
  <c r="AV151" i="12" s="1"/>
  <c r="AV153" i="12" s="1"/>
  <c r="AV155" i="12" s="1"/>
  <c r="AV147" i="12" s="1"/>
  <c r="AW21" i="12"/>
  <c r="BF137" i="12"/>
  <c r="BF139" i="12" s="1"/>
  <c r="BF140" i="12" s="1"/>
  <c r="BF142" i="12" s="1"/>
  <c r="BF144" i="12" s="1"/>
  <c r="BF136" i="12" s="1"/>
  <c r="BS37" i="12"/>
  <c r="BM137" i="12"/>
  <c r="BM139" i="12" s="1"/>
  <c r="BM140" i="12" s="1"/>
  <c r="BM142" i="12" s="1"/>
  <c r="BM144" i="12" s="1"/>
  <c r="BM136" i="12" s="1"/>
  <c r="BS30" i="12"/>
  <c r="BN21" i="12"/>
  <c r="AQ81" i="12"/>
  <c r="AQ47" i="12" s="1"/>
  <c r="AX19" i="15" s="1"/>
  <c r="BU81" i="12"/>
  <c r="BU47" i="12" s="1"/>
  <c r="CB19" i="15" s="1"/>
  <c r="BH81" i="12"/>
  <c r="BH47" i="12" s="1"/>
  <c r="BO19" i="15" s="1"/>
  <c r="AQ104" i="12"/>
  <c r="AQ52" i="12" s="1"/>
  <c r="AX24" i="15" s="1"/>
  <c r="BC100" i="12"/>
  <c r="BC51" i="12" s="1"/>
  <c r="BJ23" i="15" s="1"/>
  <c r="F67" i="12"/>
  <c r="F117" i="12"/>
  <c r="F118" i="12" s="1"/>
  <c r="F120" i="12" s="1"/>
  <c r="F122" i="12" s="1"/>
  <c r="F114" i="12" s="1"/>
  <c r="AW126" i="12"/>
  <c r="AW128" i="12" s="1"/>
  <c r="AW129" i="12" s="1"/>
  <c r="AW131" i="12" s="1"/>
  <c r="AW133" i="12" s="1"/>
  <c r="AW125" i="12" s="1"/>
  <c r="BJ137" i="12"/>
  <c r="BJ139" i="12" s="1"/>
  <c r="BJ140" i="12" s="1"/>
  <c r="BJ142" i="12" s="1"/>
  <c r="BJ144" i="12" s="1"/>
  <c r="BJ136" i="12" s="1"/>
  <c r="BP137" i="12"/>
  <c r="BP139" i="12" s="1"/>
  <c r="BP140" i="12" s="1"/>
  <c r="BP142" i="12" s="1"/>
  <c r="BP144" i="12" s="1"/>
  <c r="BP136" i="12" s="1"/>
  <c r="BS137" i="12"/>
  <c r="BS139" i="12" s="1"/>
  <c r="BS140" i="12" s="1"/>
  <c r="BS142" i="12" s="1"/>
  <c r="BS144" i="12" s="1"/>
  <c r="BS136" i="12" s="1"/>
  <c r="BW5" i="15"/>
  <c r="CB5" i="15"/>
  <c r="BG117" i="12"/>
  <c r="BG118" i="12" s="1"/>
  <c r="BG120" i="12" s="1"/>
  <c r="BG122" i="12" s="1"/>
  <c r="BG114" i="12" s="1"/>
  <c r="BP81" i="12"/>
  <c r="BP47" i="12" s="1"/>
  <c r="BW19" i="15" s="1"/>
  <c r="AW81" i="12"/>
  <c r="AW47" i="12" s="1"/>
  <c r="BD19" i="15" s="1"/>
  <c r="AY81" i="12"/>
  <c r="AY47" i="12" s="1"/>
  <c r="BF19" i="15" s="1"/>
  <c r="BF81" i="12"/>
  <c r="BF47" i="12" s="1"/>
  <c r="BM19" i="15" s="1"/>
  <c r="AW104" i="12"/>
  <c r="AW52" i="12" s="1"/>
  <c r="BD24" i="15" s="1"/>
  <c r="BP56" i="12"/>
  <c r="BW28" i="15" s="1"/>
  <c r="AZ56" i="12"/>
  <c r="BG28" i="15" s="1"/>
  <c r="AP56" i="12"/>
  <c r="AW28" i="15" s="1"/>
  <c r="BL56" i="12"/>
  <c r="BS28" i="15" s="1"/>
  <c r="AX56" i="12"/>
  <c r="BE28" i="15" s="1"/>
  <c r="BU56" i="12"/>
  <c r="CB28" i="15" s="1"/>
  <c r="AS56" i="12"/>
  <c r="AZ28" i="15" s="1"/>
  <c r="AR56" i="12"/>
  <c r="AY28" i="15" s="1"/>
  <c r="BO56" i="12"/>
  <c r="BV28" i="15" s="1"/>
  <c r="BE56" i="12"/>
  <c r="BL28" i="15" s="1"/>
  <c r="AY56" i="12"/>
  <c r="BF28" i="15" s="1"/>
  <c r="BT56" i="12"/>
  <c r="CA28" i="15" s="1"/>
  <c r="BH56" i="12"/>
  <c r="BO28" i="15" s="1"/>
  <c r="BS56" i="12"/>
  <c r="BZ28" i="15" s="1"/>
  <c r="BW56" i="12"/>
  <c r="CD28" i="15" s="1"/>
  <c r="BM56" i="12"/>
  <c r="BT28" i="15" s="1"/>
  <c r="AQ56" i="12"/>
  <c r="AX28" i="15" s="1"/>
  <c r="AV56" i="12"/>
  <c r="BC28" i="15" s="1"/>
  <c r="BD56" i="12"/>
  <c r="BK28" i="15" s="1"/>
  <c r="BK56" i="12"/>
  <c r="BR28" i="15" s="1"/>
  <c r="BQ56" i="12"/>
  <c r="BX28" i="15" s="1"/>
  <c r="AN56" i="12"/>
  <c r="AU28" i="15" s="1"/>
  <c r="BF56" i="12"/>
  <c r="BM28" i="15" s="1"/>
  <c r="AE56" i="12"/>
  <c r="AL28" i="15" s="1"/>
  <c r="BC56" i="12"/>
  <c r="BJ28" i="15" s="1"/>
  <c r="BJ56" i="12"/>
  <c r="BQ28" i="15" s="1"/>
  <c r="BV56" i="12"/>
  <c r="CC28" i="15" s="1"/>
  <c r="BA56" i="12"/>
  <c r="BH28" i="15" s="1"/>
  <c r="BB56" i="12"/>
  <c r="BI28" i="15" s="1"/>
  <c r="AW56" i="12"/>
  <c r="BD28" i="15" s="1"/>
  <c r="BN56" i="12"/>
  <c r="BU28" i="15" s="1"/>
  <c r="BR56" i="12"/>
  <c r="BY28" i="15" s="1"/>
  <c r="AO56" i="12"/>
  <c r="AV28" i="15" s="1"/>
  <c r="BG56" i="12"/>
  <c r="BN28" i="15" s="1"/>
  <c r="AU56" i="12"/>
  <c r="BB28" i="15" s="1"/>
  <c r="BI56" i="12"/>
  <c r="BP28" i="15" s="1"/>
  <c r="AT56" i="12"/>
  <c r="BA28" i="15" s="1"/>
  <c r="F6" i="15"/>
  <c r="H6" i="15"/>
  <c r="G6" i="15"/>
  <c r="E85" i="15"/>
  <c r="AL56" i="12"/>
  <c r="AS28" i="15" s="1"/>
  <c r="Z56" i="12"/>
  <c r="AG28" i="15" s="1"/>
  <c r="T37" i="12"/>
  <c r="T40" i="12"/>
  <c r="AA12" i="15" s="1"/>
  <c r="T148" i="12"/>
  <c r="T150" i="12" s="1"/>
  <c r="T151" i="12" s="1"/>
  <c r="T153" i="12" s="1"/>
  <c r="T155" i="12" s="1"/>
  <c r="T147" i="12" s="1"/>
  <c r="AD21" i="12"/>
  <c r="AD24" i="12"/>
  <c r="AK10" i="15" s="1"/>
  <c r="AD126" i="12"/>
  <c r="AD128" i="12" s="1"/>
  <c r="AD129" i="12" s="1"/>
  <c r="AD131" i="12" s="1"/>
  <c r="AD133" i="12" s="1"/>
  <c r="AD125" i="12" s="1"/>
  <c r="AH17" i="12"/>
  <c r="AO9" i="15" s="1"/>
  <c r="AH14" i="12"/>
  <c r="AH115" i="12"/>
  <c r="AH117" i="12" s="1"/>
  <c r="AH118" i="12" s="1"/>
  <c r="AH120" i="12" s="1"/>
  <c r="AH122" i="12" s="1"/>
  <c r="AH114" i="12" s="1"/>
  <c r="AI17" i="12"/>
  <c r="AP9" i="15" s="1"/>
  <c r="AI14" i="12"/>
  <c r="AI115" i="12"/>
  <c r="AI117" i="12" s="1"/>
  <c r="AI118" i="12" s="1"/>
  <c r="AI120" i="12" s="1"/>
  <c r="AI122" i="12" s="1"/>
  <c r="AI114" i="12" s="1"/>
  <c r="AG30" i="12"/>
  <c r="AG33" i="12"/>
  <c r="AN11" i="15" s="1"/>
  <c r="AG137" i="12"/>
  <c r="AG139" i="12" s="1"/>
  <c r="AG140" i="12" s="1"/>
  <c r="AG142" i="12" s="1"/>
  <c r="AG144" i="12" s="1"/>
  <c r="AG136" i="12" s="1"/>
  <c r="Y21" i="12"/>
  <c r="Y24" i="12"/>
  <c r="AF10" i="15" s="1"/>
  <c r="Y126" i="12"/>
  <c r="Y128" i="12" s="1"/>
  <c r="Y129" i="12" s="1"/>
  <c r="Y131" i="12" s="1"/>
  <c r="Y133" i="12" s="1"/>
  <c r="Y125" i="12" s="1"/>
  <c r="Z24" i="12"/>
  <c r="AG10" i="15" s="1"/>
  <c r="Z21" i="12"/>
  <c r="Z126" i="12"/>
  <c r="Z128" i="12" s="1"/>
  <c r="Z129" i="12" s="1"/>
  <c r="Z131" i="12" s="1"/>
  <c r="Z133" i="12" s="1"/>
  <c r="Z125" i="12" s="1"/>
  <c r="AE17" i="12"/>
  <c r="AL9" i="15" s="1"/>
  <c r="AE14" i="12"/>
  <c r="AE115" i="12"/>
  <c r="AE117" i="12" s="1"/>
  <c r="AE118" i="12" s="1"/>
  <c r="AE120" i="12" s="1"/>
  <c r="AE122" i="12" s="1"/>
  <c r="AE114" i="12" s="1"/>
  <c r="AK30" i="12"/>
  <c r="AK33" i="12"/>
  <c r="AR11" i="15" s="1"/>
  <c r="AK137" i="12"/>
  <c r="AK139" i="12" s="1"/>
  <c r="AK140" i="12" s="1"/>
  <c r="AK142" i="12" s="1"/>
  <c r="AK144" i="12" s="1"/>
  <c r="AK136" i="12" s="1"/>
  <c r="V56" i="12"/>
  <c r="AC28" i="15" s="1"/>
  <c r="AM56" i="12"/>
  <c r="AT28" i="15" s="1"/>
  <c r="P56" i="12"/>
  <c r="W28" i="15" s="1"/>
  <c r="AF17" i="12"/>
  <c r="AM9" i="15" s="1"/>
  <c r="AF14" i="12"/>
  <c r="AF115" i="12"/>
  <c r="AF117" i="12" s="1"/>
  <c r="AF118" i="12" s="1"/>
  <c r="AF120" i="12" s="1"/>
  <c r="AF122" i="12" s="1"/>
  <c r="AF114" i="12" s="1"/>
  <c r="Q40" i="12"/>
  <c r="X12" i="15" s="1"/>
  <c r="Q37" i="12"/>
  <c r="Q148" i="12"/>
  <c r="Q150" i="12" s="1"/>
  <c r="Q151" i="12" s="1"/>
  <c r="Q153" i="12" s="1"/>
  <c r="Q155" i="12" s="1"/>
  <c r="Q147" i="12" s="1"/>
  <c r="Z30" i="12"/>
  <c r="Z33" i="12"/>
  <c r="AG11" i="15" s="1"/>
  <c r="Z137" i="12"/>
  <c r="Z139" i="12" s="1"/>
  <c r="Z140" i="12" s="1"/>
  <c r="Z142" i="12" s="1"/>
  <c r="Z144" i="12" s="1"/>
  <c r="Z136" i="12" s="1"/>
  <c r="AE40" i="12"/>
  <c r="AL12" i="15" s="1"/>
  <c r="AE37" i="12"/>
  <c r="AE148" i="12"/>
  <c r="AE150" i="12" s="1"/>
  <c r="AE151" i="12" s="1"/>
  <c r="AE153" i="12" s="1"/>
  <c r="AE155" i="12" s="1"/>
  <c r="AE147" i="12" s="1"/>
  <c r="AE24" i="12"/>
  <c r="AL10" i="15" s="1"/>
  <c r="AE21" i="12"/>
  <c r="AE126" i="12"/>
  <c r="AE128" i="12" s="1"/>
  <c r="AE129" i="12" s="1"/>
  <c r="AE131" i="12" s="1"/>
  <c r="AE133" i="12" s="1"/>
  <c r="AE125" i="12" s="1"/>
  <c r="U21" i="12"/>
  <c r="U24" i="12"/>
  <c r="AB10" i="15" s="1"/>
  <c r="U126" i="12"/>
  <c r="U128" i="12" s="1"/>
  <c r="U129" i="12" s="1"/>
  <c r="U131" i="12" s="1"/>
  <c r="U133" i="12" s="1"/>
  <c r="U125" i="12" s="1"/>
  <c r="AL21" i="12"/>
  <c r="AL24" i="12"/>
  <c r="AS10" i="15" s="1"/>
  <c r="AL126" i="12"/>
  <c r="AL128" i="12" s="1"/>
  <c r="AL129" i="12" s="1"/>
  <c r="AL131" i="12" s="1"/>
  <c r="AL133" i="12" s="1"/>
  <c r="AL125" i="12" s="1"/>
  <c r="AG21" i="12"/>
  <c r="AG24" i="12"/>
  <c r="AN10" i="15" s="1"/>
  <c r="AG126" i="12"/>
  <c r="AG128" i="12" s="1"/>
  <c r="AG129" i="12" s="1"/>
  <c r="AG131" i="12" s="1"/>
  <c r="AG133" i="12" s="1"/>
  <c r="AG125" i="12" s="1"/>
  <c r="AH24" i="12"/>
  <c r="AO10" i="15" s="1"/>
  <c r="AH21" i="12"/>
  <c r="AH126" i="12"/>
  <c r="AH128" i="12" s="1"/>
  <c r="AH129" i="12" s="1"/>
  <c r="AH131" i="12" s="1"/>
  <c r="AH133" i="12" s="1"/>
  <c r="AH125" i="12" s="1"/>
  <c r="AM17" i="12"/>
  <c r="AT9" i="15" s="1"/>
  <c r="AM14" i="12"/>
  <c r="AM115" i="12"/>
  <c r="AM117" i="12" s="1"/>
  <c r="AM118" i="12" s="1"/>
  <c r="AM120" i="12" s="1"/>
  <c r="AM122" i="12" s="1"/>
  <c r="AM114" i="12" s="1"/>
  <c r="AH56" i="12"/>
  <c r="AO28" i="15" s="1"/>
  <c r="AB56" i="12"/>
  <c r="AI28" i="15" s="1"/>
  <c r="AE30" i="12"/>
  <c r="AE33" i="12"/>
  <c r="AL11" i="15" s="1"/>
  <c r="AE137" i="12"/>
  <c r="AE139" i="12" s="1"/>
  <c r="AE140" i="12" s="1"/>
  <c r="AE142" i="12" s="1"/>
  <c r="AE144" i="12" s="1"/>
  <c r="AE136" i="12" s="1"/>
  <c r="W40" i="12"/>
  <c r="AD12" i="15" s="1"/>
  <c r="W37" i="12"/>
  <c r="W148" i="12"/>
  <c r="W150" i="12" s="1"/>
  <c r="W151" i="12" s="1"/>
  <c r="W153" i="12" s="1"/>
  <c r="W155" i="12" s="1"/>
  <c r="W147" i="12" s="1"/>
  <c r="P37" i="12"/>
  <c r="P40" i="12"/>
  <c r="W12" i="15" s="1"/>
  <c r="P148" i="12"/>
  <c r="P150" i="12" s="1"/>
  <c r="P151" i="12" s="1"/>
  <c r="P153" i="12" s="1"/>
  <c r="P155" i="12" s="1"/>
  <c r="P147" i="12" s="1"/>
  <c r="P33" i="12"/>
  <c r="W11" i="15" s="1"/>
  <c r="P30" i="12"/>
  <c r="P137" i="12"/>
  <c r="P139" i="12" s="1"/>
  <c r="P140" i="12" s="1"/>
  <c r="P142" i="12" s="1"/>
  <c r="P144" i="12" s="1"/>
  <c r="P136" i="12" s="1"/>
  <c r="W56" i="12"/>
  <c r="AD28" i="15" s="1"/>
  <c r="R56" i="12"/>
  <c r="Y28" i="15" s="1"/>
  <c r="AK56" i="12"/>
  <c r="AR28" i="15" s="1"/>
  <c r="AL37" i="12"/>
  <c r="AL40" i="12"/>
  <c r="AS12" i="15" s="1"/>
  <c r="AL148" i="12"/>
  <c r="AL150" i="12" s="1"/>
  <c r="AL151" i="12" s="1"/>
  <c r="AL153" i="12" s="1"/>
  <c r="AL155" i="12" s="1"/>
  <c r="AL147" i="12" s="1"/>
  <c r="T33" i="12"/>
  <c r="AA11" i="15" s="1"/>
  <c r="T30" i="12"/>
  <c r="T137" i="12"/>
  <c r="T139" i="12" s="1"/>
  <c r="T140" i="12" s="1"/>
  <c r="T142" i="12" s="1"/>
  <c r="T144" i="12" s="1"/>
  <c r="T136" i="12" s="1"/>
  <c r="AI40" i="12"/>
  <c r="AP12" i="15" s="1"/>
  <c r="AI37" i="12"/>
  <c r="AI148" i="12"/>
  <c r="AI150" i="12" s="1"/>
  <c r="AI151" i="12" s="1"/>
  <c r="AI153" i="12" s="1"/>
  <c r="AI155" i="12" s="1"/>
  <c r="AI147" i="12" s="1"/>
  <c r="AA30" i="12"/>
  <c r="AA33" i="12"/>
  <c r="AH11" i="15" s="1"/>
  <c r="AA137" i="12"/>
  <c r="AA139" i="12" s="1"/>
  <c r="AA140" i="12" s="1"/>
  <c r="AA142" i="12" s="1"/>
  <c r="AA144" i="12" s="1"/>
  <c r="AA136" i="12" s="1"/>
  <c r="P17" i="12"/>
  <c r="P14" i="12"/>
  <c r="P115" i="12"/>
  <c r="P117" i="12" s="1"/>
  <c r="P118" i="12" s="1"/>
  <c r="P120" i="12" s="1"/>
  <c r="P122" i="12" s="1"/>
  <c r="P114" i="12" s="1"/>
  <c r="X37" i="12"/>
  <c r="X40" i="12"/>
  <c r="AE12" i="15" s="1"/>
  <c r="X148" i="12"/>
  <c r="X150" i="12" s="1"/>
  <c r="X151" i="12" s="1"/>
  <c r="X153" i="12" s="1"/>
  <c r="X155" i="12" s="1"/>
  <c r="X147" i="12" s="1"/>
  <c r="X30" i="12"/>
  <c r="X33" i="12"/>
  <c r="AE11" i="15" s="1"/>
  <c r="X137" i="12"/>
  <c r="X139" i="12" s="1"/>
  <c r="X140" i="12" s="1"/>
  <c r="X142" i="12" s="1"/>
  <c r="X144" i="12" s="1"/>
  <c r="X136" i="12" s="1"/>
  <c r="AB30" i="15"/>
  <c r="U231" i="12"/>
  <c r="AB75" i="15" s="1"/>
  <c r="AI56" i="12"/>
  <c r="AP28" i="15" s="1"/>
  <c r="AD56" i="12"/>
  <c r="AK28" i="15" s="1"/>
  <c r="AG56" i="12"/>
  <c r="AN28" i="15" s="1"/>
  <c r="AC56" i="12"/>
  <c r="AJ28" i="15" s="1"/>
  <c r="AD37" i="12"/>
  <c r="AD40" i="12"/>
  <c r="AK12" i="15" s="1"/>
  <c r="AD148" i="12"/>
  <c r="AD150" i="12" s="1"/>
  <c r="AD151" i="12" s="1"/>
  <c r="AD153" i="12" s="1"/>
  <c r="AD155" i="12" s="1"/>
  <c r="AD147" i="12" s="1"/>
  <c r="Z37" i="12"/>
  <c r="Z40" i="12"/>
  <c r="AG12" i="15" s="1"/>
  <c r="Z148" i="12"/>
  <c r="Z150" i="12" s="1"/>
  <c r="Z151" i="12" s="1"/>
  <c r="Z153" i="12" s="1"/>
  <c r="Z155" i="12" s="1"/>
  <c r="Z147" i="12" s="1"/>
  <c r="W24" i="12"/>
  <c r="AD10" i="15" s="1"/>
  <c r="W21" i="12"/>
  <c r="W126" i="12"/>
  <c r="W128" i="12" s="1"/>
  <c r="W129" i="12" s="1"/>
  <c r="W131" i="12" s="1"/>
  <c r="W133" i="12" s="1"/>
  <c r="W125" i="12" s="1"/>
  <c r="AA40" i="12"/>
  <c r="AH12" i="15" s="1"/>
  <c r="AA37" i="12"/>
  <c r="AA148" i="12"/>
  <c r="AA150" i="12" s="1"/>
  <c r="AA151" i="12" s="1"/>
  <c r="AA153" i="12" s="1"/>
  <c r="AA155" i="12" s="1"/>
  <c r="AA147" i="12" s="1"/>
  <c r="AH30" i="12"/>
  <c r="AH33" i="12"/>
  <c r="AO11" i="15" s="1"/>
  <c r="AH137" i="12"/>
  <c r="AH139" i="12" s="1"/>
  <c r="AH140" i="12" s="1"/>
  <c r="AH142" i="12" s="1"/>
  <c r="AH144" i="12" s="1"/>
  <c r="AH136" i="12" s="1"/>
  <c r="AK37" i="12"/>
  <c r="AK40" i="12"/>
  <c r="AR12" i="15" s="1"/>
  <c r="AK148" i="12"/>
  <c r="AK150" i="12" s="1"/>
  <c r="AK151" i="12" s="1"/>
  <c r="AK153" i="12" s="1"/>
  <c r="AK155" i="12" s="1"/>
  <c r="AK147" i="12" s="1"/>
  <c r="AJ17" i="12"/>
  <c r="AQ9" i="15" s="1"/>
  <c r="AJ14" i="12"/>
  <c r="AJ115" i="12"/>
  <c r="AJ117" i="12" s="1"/>
  <c r="AJ118" i="12" s="1"/>
  <c r="AJ120" i="12" s="1"/>
  <c r="AJ122" i="12" s="1"/>
  <c r="AJ114" i="12" s="1"/>
  <c r="AF24" i="12"/>
  <c r="AM10" i="15" s="1"/>
  <c r="AF21" i="12"/>
  <c r="AF126" i="12"/>
  <c r="AF128" i="12" s="1"/>
  <c r="AF129" i="12" s="1"/>
  <c r="AF131" i="12" s="1"/>
  <c r="AF133" i="12" s="1"/>
  <c r="AF125" i="12" s="1"/>
  <c r="AG17" i="12"/>
  <c r="AN9" i="15" s="1"/>
  <c r="AG14" i="12"/>
  <c r="AG115" i="12"/>
  <c r="AG117" i="12" s="1"/>
  <c r="AG118" i="12" s="1"/>
  <c r="AG120" i="12" s="1"/>
  <c r="AG122" i="12" s="1"/>
  <c r="AG114" i="12" s="1"/>
  <c r="AF37" i="12"/>
  <c r="AF40" i="12"/>
  <c r="AM12" i="15" s="1"/>
  <c r="AF148" i="12"/>
  <c r="AF150" i="12" s="1"/>
  <c r="AF151" i="12" s="1"/>
  <c r="AF153" i="12" s="1"/>
  <c r="AF155" i="12" s="1"/>
  <c r="AF147" i="12" s="1"/>
  <c r="AF30" i="12"/>
  <c r="AF33" i="12"/>
  <c r="AM11" i="15" s="1"/>
  <c r="AF137" i="12"/>
  <c r="AF139" i="12" s="1"/>
  <c r="AF140" i="12" s="1"/>
  <c r="AF142" i="12" s="1"/>
  <c r="AF144" i="12" s="1"/>
  <c r="AF136" i="12" s="1"/>
  <c r="W231" i="12"/>
  <c r="AD75" i="15" s="1"/>
  <c r="AD30" i="15"/>
  <c r="Z30" i="15"/>
  <c r="S231" i="12"/>
  <c r="Z75" i="15" s="1"/>
  <c r="X56" i="12"/>
  <c r="AE28" i="15" s="1"/>
  <c r="S56" i="12"/>
  <c r="Z28" i="15" s="1"/>
  <c r="AJ56" i="12"/>
  <c r="AQ28" i="15" s="1"/>
  <c r="Y56" i="12"/>
  <c r="AF28" i="15" s="1"/>
  <c r="U56" i="12"/>
  <c r="AB28" i="15" s="1"/>
  <c r="AH37" i="12"/>
  <c r="AH40" i="12"/>
  <c r="AO12" i="15" s="1"/>
  <c r="AH148" i="12"/>
  <c r="AH150" i="12" s="1"/>
  <c r="AH151" i="12" s="1"/>
  <c r="AH153" i="12" s="1"/>
  <c r="AH155" i="12" s="1"/>
  <c r="AH147" i="12" s="1"/>
  <c r="S40" i="12"/>
  <c r="Z12" i="15" s="1"/>
  <c r="S37" i="12"/>
  <c r="S148" i="12"/>
  <c r="S150" i="12" s="1"/>
  <c r="S151" i="12" s="1"/>
  <c r="S153" i="12" s="1"/>
  <c r="S155" i="12" s="1"/>
  <c r="S147" i="12" s="1"/>
  <c r="AM33" i="12"/>
  <c r="AT11" i="15" s="1"/>
  <c r="AM30" i="12"/>
  <c r="AM137" i="12"/>
  <c r="AM139" i="12" s="1"/>
  <c r="AM140" i="12" s="1"/>
  <c r="AM142" i="12" s="1"/>
  <c r="AM144" i="12" s="1"/>
  <c r="AM136" i="12" s="1"/>
  <c r="X17" i="12"/>
  <c r="AE9" i="15" s="1"/>
  <c r="X14" i="12"/>
  <c r="X115" i="12"/>
  <c r="X117" i="12" s="1"/>
  <c r="X118" i="12" s="1"/>
  <c r="X120" i="12" s="1"/>
  <c r="X122" i="12" s="1"/>
  <c r="X114" i="12" s="1"/>
  <c r="AI30" i="12"/>
  <c r="AI33" i="12"/>
  <c r="AP11" i="15" s="1"/>
  <c r="AI137" i="12"/>
  <c r="AI139" i="12" s="1"/>
  <c r="AI140" i="12" s="1"/>
  <c r="AI142" i="12" s="1"/>
  <c r="AI144" i="12" s="1"/>
  <c r="AI136" i="12" s="1"/>
  <c r="W30" i="12"/>
  <c r="W33" i="12"/>
  <c r="AD11" i="15" s="1"/>
  <c r="W137" i="12"/>
  <c r="W139" i="12" s="1"/>
  <c r="W140" i="12" s="1"/>
  <c r="W142" i="12" s="1"/>
  <c r="W144" i="12" s="1"/>
  <c r="W136" i="12" s="1"/>
  <c r="AC40" i="12"/>
  <c r="AJ12" i="15" s="1"/>
  <c r="AC37" i="12"/>
  <c r="AC148" i="12"/>
  <c r="AC150" i="12" s="1"/>
  <c r="AC151" i="12" s="1"/>
  <c r="AC153" i="12" s="1"/>
  <c r="AC155" i="12" s="1"/>
  <c r="AC147" i="12" s="1"/>
  <c r="AK17" i="12"/>
  <c r="AR9" i="15" s="1"/>
  <c r="AK14" i="12"/>
  <c r="AK115" i="12"/>
  <c r="AK117" i="12" s="1"/>
  <c r="AK118" i="12" s="1"/>
  <c r="AK120" i="12" s="1"/>
  <c r="AK122" i="12" s="1"/>
  <c r="AK114" i="12" s="1"/>
  <c r="AI21" i="12"/>
  <c r="AI24" i="12"/>
  <c r="AP10" i="15" s="1"/>
  <c r="AI126" i="12"/>
  <c r="AI128" i="12" s="1"/>
  <c r="AI129" i="12" s="1"/>
  <c r="AI131" i="12" s="1"/>
  <c r="AI133" i="12" s="1"/>
  <c r="AI125" i="12" s="1"/>
  <c r="AB17" i="12"/>
  <c r="AB14" i="12"/>
  <c r="AB115" i="12"/>
  <c r="AB117" i="12" s="1"/>
  <c r="AB118" i="12" s="1"/>
  <c r="AB120" i="12" s="1"/>
  <c r="AB122" i="12" s="1"/>
  <c r="AB114" i="12" s="1"/>
  <c r="X24" i="12"/>
  <c r="AE10" i="15" s="1"/>
  <c r="X21" i="12"/>
  <c r="X126" i="12"/>
  <c r="X128" i="12" s="1"/>
  <c r="X129" i="12" s="1"/>
  <c r="X131" i="12" s="1"/>
  <c r="X133" i="12" s="1"/>
  <c r="X125" i="12" s="1"/>
  <c r="Y17" i="12"/>
  <c r="Y14" i="12"/>
  <c r="Y115" i="12"/>
  <c r="Y117" i="12" s="1"/>
  <c r="Y118" i="12" s="1"/>
  <c r="Y120" i="12" s="1"/>
  <c r="Y122" i="12" s="1"/>
  <c r="Y114" i="12" s="1"/>
  <c r="V30" i="12"/>
  <c r="V33" i="12"/>
  <c r="AC11" i="15" s="1"/>
  <c r="V137" i="12"/>
  <c r="V139" i="12" s="1"/>
  <c r="V140" i="12" s="1"/>
  <c r="V142" i="12" s="1"/>
  <c r="V144" i="12" s="1"/>
  <c r="V136" i="12" s="1"/>
  <c r="Q56" i="12"/>
  <c r="X28" i="15" s="1"/>
  <c r="R37" i="12"/>
  <c r="R40" i="12"/>
  <c r="Y12" i="15" s="1"/>
  <c r="R148" i="12"/>
  <c r="R150" i="12" s="1"/>
  <c r="R151" i="12" s="1"/>
  <c r="R153" i="12" s="1"/>
  <c r="R155" i="12" s="1"/>
  <c r="R147" i="12" s="1"/>
  <c r="U40" i="12"/>
  <c r="AB12" i="15" s="1"/>
  <c r="U37" i="12"/>
  <c r="U148" i="12"/>
  <c r="U150" i="12" s="1"/>
  <c r="U151" i="12" s="1"/>
  <c r="U153" i="12" s="1"/>
  <c r="U155" i="12" s="1"/>
  <c r="U147" i="12" s="1"/>
  <c r="AL14" i="12"/>
  <c r="AL17" i="12"/>
  <c r="AS9" i="15" s="1"/>
  <c r="AL115" i="12"/>
  <c r="AL117" i="12" s="1"/>
  <c r="AL118" i="12" s="1"/>
  <c r="AL120" i="12" s="1"/>
  <c r="AL122" i="12" s="1"/>
  <c r="AL114" i="12" s="1"/>
  <c r="AC17" i="12"/>
  <c r="AJ9" i="15" s="1"/>
  <c r="AC14" i="12"/>
  <c r="AC115" i="12"/>
  <c r="AC117" i="12" s="1"/>
  <c r="AC118" i="12" s="1"/>
  <c r="AC120" i="12" s="1"/>
  <c r="AC122" i="12" s="1"/>
  <c r="AC114" i="12" s="1"/>
  <c r="T17" i="12"/>
  <c r="AA9" i="15" s="1"/>
  <c r="T14" i="12"/>
  <c r="T115" i="12"/>
  <c r="T117" i="12" s="1"/>
  <c r="T118" i="12" s="1"/>
  <c r="T120" i="12" s="1"/>
  <c r="T122" i="12" s="1"/>
  <c r="T114" i="12" s="1"/>
  <c r="P24" i="12"/>
  <c r="W10" i="15" s="1"/>
  <c r="P21" i="12"/>
  <c r="P126" i="12"/>
  <c r="P128" i="12" s="1"/>
  <c r="P129" i="12" s="1"/>
  <c r="P131" i="12" s="1"/>
  <c r="P133" i="12" s="1"/>
  <c r="P125" i="12" s="1"/>
  <c r="R17" i="12"/>
  <c r="Y9" i="15" s="1"/>
  <c r="R14" i="12"/>
  <c r="R115" i="12"/>
  <c r="R117" i="12" s="1"/>
  <c r="R118" i="12" s="1"/>
  <c r="R120" i="12" s="1"/>
  <c r="R122" i="12" s="1"/>
  <c r="R114" i="12" s="1"/>
  <c r="S17" i="12"/>
  <c r="Z9" i="15" s="1"/>
  <c r="S14" i="12"/>
  <c r="S115" i="12"/>
  <c r="S117" i="12" s="1"/>
  <c r="S118" i="12" s="1"/>
  <c r="S120" i="12" s="1"/>
  <c r="S122" i="12" s="1"/>
  <c r="S114" i="12" s="1"/>
  <c r="Q33" i="12"/>
  <c r="X11" i="15" s="1"/>
  <c r="Q30" i="12"/>
  <c r="Q137" i="12"/>
  <c r="Q139" i="12" s="1"/>
  <c r="Q140" i="12" s="1"/>
  <c r="Q142" i="12" s="1"/>
  <c r="Q144" i="12" s="1"/>
  <c r="Q136" i="12" s="1"/>
  <c r="U30" i="12"/>
  <c r="U33" i="12"/>
  <c r="AB11" i="15" s="1"/>
  <c r="U137" i="12"/>
  <c r="U139" i="12" s="1"/>
  <c r="U140" i="12" s="1"/>
  <c r="U142" i="12" s="1"/>
  <c r="U144" i="12" s="1"/>
  <c r="U136" i="12" s="1"/>
  <c r="AB37" i="12"/>
  <c r="AB40" i="12"/>
  <c r="AI12" i="15" s="1"/>
  <c r="AB148" i="12"/>
  <c r="AB150" i="12" s="1"/>
  <c r="AB151" i="12" s="1"/>
  <c r="AB153" i="12" s="1"/>
  <c r="AB155" i="12" s="1"/>
  <c r="AB147" i="12" s="1"/>
  <c r="AL30" i="12"/>
  <c r="AL33" i="12"/>
  <c r="AS11" i="15" s="1"/>
  <c r="AL137" i="12"/>
  <c r="AL139" i="12" s="1"/>
  <c r="AL140" i="12" s="1"/>
  <c r="AL142" i="12" s="1"/>
  <c r="AL144" i="12" s="1"/>
  <c r="AL136" i="12" s="1"/>
  <c r="AH30" i="15"/>
  <c r="AA231" i="12"/>
  <c r="AH75" i="15" s="1"/>
  <c r="T56" i="12"/>
  <c r="AA28" i="15" s="1"/>
  <c r="AD30" i="12"/>
  <c r="AD33" i="12"/>
  <c r="AK11" i="15" s="1"/>
  <c r="AD137" i="12"/>
  <c r="AD139" i="12" s="1"/>
  <c r="AD140" i="12" s="1"/>
  <c r="AD142" i="12" s="1"/>
  <c r="AD144" i="12" s="1"/>
  <c r="AD136" i="12" s="1"/>
  <c r="R30" i="12"/>
  <c r="R33" i="12"/>
  <c r="Y11" i="15" s="1"/>
  <c r="R137" i="12"/>
  <c r="R139" i="12" s="1"/>
  <c r="R140" i="12" s="1"/>
  <c r="R142" i="12" s="1"/>
  <c r="R144" i="12" s="1"/>
  <c r="R136" i="12" s="1"/>
  <c r="AG40" i="12"/>
  <c r="AN12" i="15" s="1"/>
  <c r="AG37" i="12"/>
  <c r="AG148" i="12"/>
  <c r="AG150" i="12" s="1"/>
  <c r="AG151" i="12" s="1"/>
  <c r="AG153" i="12" s="1"/>
  <c r="AG155" i="12" s="1"/>
  <c r="AG147" i="12" s="1"/>
  <c r="AK21" i="12"/>
  <c r="AK24" i="12"/>
  <c r="AR10" i="15" s="1"/>
  <c r="AK126" i="12"/>
  <c r="AK128" i="12" s="1"/>
  <c r="AK129" i="12" s="1"/>
  <c r="AK131" i="12" s="1"/>
  <c r="AK133" i="12" s="1"/>
  <c r="AK125" i="12" s="1"/>
  <c r="AD14" i="12"/>
  <c r="AD17" i="12"/>
  <c r="AK9" i="15" s="1"/>
  <c r="AD115" i="12"/>
  <c r="AD117" i="12" s="1"/>
  <c r="AD118" i="12" s="1"/>
  <c r="AD120" i="12" s="1"/>
  <c r="AD122" i="12" s="1"/>
  <c r="AD114" i="12" s="1"/>
  <c r="AB24" i="12"/>
  <c r="AI10" i="15" s="1"/>
  <c r="AB21" i="12"/>
  <c r="AB126" i="12"/>
  <c r="AB128" i="12" s="1"/>
  <c r="AB129" i="12" s="1"/>
  <c r="AB131" i="12" s="1"/>
  <c r="AB133" i="12" s="1"/>
  <c r="AB125" i="12" s="1"/>
  <c r="U17" i="12"/>
  <c r="U14" i="12"/>
  <c r="U115" i="12"/>
  <c r="U117" i="12" s="1"/>
  <c r="U118" i="12" s="1"/>
  <c r="U120" i="12" s="1"/>
  <c r="U122" i="12" s="1"/>
  <c r="U114" i="12" s="1"/>
  <c r="S21" i="12"/>
  <c r="S24" i="12"/>
  <c r="Z10" i="15" s="1"/>
  <c r="S126" i="12"/>
  <c r="S128" i="12" s="1"/>
  <c r="S129" i="12" s="1"/>
  <c r="S131" i="12" s="1"/>
  <c r="S133" i="12" s="1"/>
  <c r="S125" i="12" s="1"/>
  <c r="X30" i="15"/>
  <c r="Q231" i="12"/>
  <c r="X75" i="15" s="1"/>
  <c r="AB33" i="12"/>
  <c r="AI11" i="15" s="1"/>
  <c r="AB30" i="12"/>
  <c r="AB137" i="12"/>
  <c r="AB139" i="12" s="1"/>
  <c r="AB140" i="12" s="1"/>
  <c r="AB142" i="12" s="1"/>
  <c r="AB144" i="12" s="1"/>
  <c r="AB136" i="12" s="1"/>
  <c r="AM24" i="12"/>
  <c r="AT10" i="15" s="1"/>
  <c r="AM21" i="12"/>
  <c r="AM126" i="12"/>
  <c r="AM128" i="12" s="1"/>
  <c r="AM129" i="12" s="1"/>
  <c r="AM131" i="12" s="1"/>
  <c r="AM133" i="12" s="1"/>
  <c r="AM125" i="12" s="1"/>
  <c r="AJ24" i="12"/>
  <c r="AQ10" i="15" s="1"/>
  <c r="AJ21" i="12"/>
  <c r="AJ126" i="12"/>
  <c r="AJ128" i="12" s="1"/>
  <c r="AJ129" i="12" s="1"/>
  <c r="AJ131" i="12" s="1"/>
  <c r="AJ133" i="12" s="1"/>
  <c r="AJ125" i="12" s="1"/>
  <c r="AA21" i="12"/>
  <c r="AA24" i="12"/>
  <c r="AH10" i="15" s="1"/>
  <c r="AA126" i="12"/>
  <c r="AA128" i="12" s="1"/>
  <c r="AA129" i="12" s="1"/>
  <c r="AA131" i="12" s="1"/>
  <c r="AA133" i="12" s="1"/>
  <c r="AA125" i="12" s="1"/>
  <c r="Q17" i="12"/>
  <c r="X9" i="15" s="1"/>
  <c r="Q14" i="12"/>
  <c r="Q115" i="12"/>
  <c r="Q117" i="12" s="1"/>
  <c r="Q118" i="12" s="1"/>
  <c r="Q120" i="12" s="1"/>
  <c r="Q122" i="12" s="1"/>
  <c r="Q114" i="12" s="1"/>
  <c r="V21" i="12"/>
  <c r="V24" i="12"/>
  <c r="AC10" i="15" s="1"/>
  <c r="V126" i="12"/>
  <c r="V128" i="12" s="1"/>
  <c r="V129" i="12" s="1"/>
  <c r="V131" i="12" s="1"/>
  <c r="V133" i="12" s="1"/>
  <c r="V125" i="12" s="1"/>
  <c r="Z17" i="12"/>
  <c r="Z14" i="12"/>
  <c r="Z115" i="12"/>
  <c r="Z117" i="12" s="1"/>
  <c r="Z118" i="12" s="1"/>
  <c r="Z120" i="12" s="1"/>
  <c r="Z122" i="12" s="1"/>
  <c r="Z114" i="12" s="1"/>
  <c r="AA17" i="12"/>
  <c r="AH9" i="15" s="1"/>
  <c r="AA14" i="12"/>
  <c r="AA115" i="12"/>
  <c r="AA117" i="12" s="1"/>
  <c r="AA118" i="12" s="1"/>
  <c r="AA120" i="12" s="1"/>
  <c r="AA122" i="12" s="1"/>
  <c r="AA114" i="12" s="1"/>
  <c r="Y30" i="12"/>
  <c r="Y33" i="12"/>
  <c r="AF11" i="15" s="1"/>
  <c r="Y137" i="12"/>
  <c r="Y139" i="12" s="1"/>
  <c r="Y140" i="12" s="1"/>
  <c r="Y142" i="12" s="1"/>
  <c r="Y144" i="12" s="1"/>
  <c r="Y136" i="12" s="1"/>
  <c r="Q21" i="12"/>
  <c r="Q24" i="12"/>
  <c r="X10" i="15" s="1"/>
  <c r="Q126" i="12"/>
  <c r="Q128" i="12" s="1"/>
  <c r="Q129" i="12" s="1"/>
  <c r="Q131" i="12" s="1"/>
  <c r="Q133" i="12" s="1"/>
  <c r="Q125" i="12" s="1"/>
  <c r="R24" i="12"/>
  <c r="Y10" i="15" s="1"/>
  <c r="R21" i="12"/>
  <c r="R126" i="12"/>
  <c r="R128" i="12" s="1"/>
  <c r="R129" i="12" s="1"/>
  <c r="R131" i="12" s="1"/>
  <c r="R133" i="12" s="1"/>
  <c r="R125" i="12" s="1"/>
  <c r="W17" i="12"/>
  <c r="AD9" i="15" s="1"/>
  <c r="W14" i="12"/>
  <c r="W115" i="12"/>
  <c r="W117" i="12" s="1"/>
  <c r="W118" i="12" s="1"/>
  <c r="W120" i="12" s="1"/>
  <c r="W122" i="12" s="1"/>
  <c r="W114" i="12" s="1"/>
  <c r="AC30" i="12"/>
  <c r="AC33" i="12"/>
  <c r="AJ11" i="15" s="1"/>
  <c r="AC137" i="12"/>
  <c r="AC139" i="12" s="1"/>
  <c r="AC140" i="12" s="1"/>
  <c r="AC142" i="12" s="1"/>
  <c r="AC144" i="12" s="1"/>
  <c r="AC136" i="12" s="1"/>
  <c r="AJ37" i="12"/>
  <c r="AJ40" i="12"/>
  <c r="AQ12" i="15" s="1"/>
  <c r="AJ148" i="12"/>
  <c r="AJ150" i="12" s="1"/>
  <c r="AJ151" i="12" s="1"/>
  <c r="AJ153" i="12" s="1"/>
  <c r="AJ155" i="12" s="1"/>
  <c r="AJ147" i="12" s="1"/>
  <c r="AF56" i="12"/>
  <c r="AM28" i="15" s="1"/>
  <c r="AA56" i="12"/>
  <c r="AH28" i="15" s="1"/>
  <c r="V37" i="12"/>
  <c r="V40" i="12"/>
  <c r="AC12" i="15" s="1"/>
  <c r="V148" i="12"/>
  <c r="V150" i="12" s="1"/>
  <c r="V151" i="12" s="1"/>
  <c r="V153" i="12" s="1"/>
  <c r="V155" i="12" s="1"/>
  <c r="V147" i="12" s="1"/>
  <c r="S30" i="12"/>
  <c r="S33" i="12"/>
  <c r="Z11" i="15" s="1"/>
  <c r="S137" i="12"/>
  <c r="S139" i="12" s="1"/>
  <c r="S140" i="12" s="1"/>
  <c r="S142" i="12" s="1"/>
  <c r="S144" i="12" s="1"/>
  <c r="S136" i="12" s="1"/>
  <c r="Y40" i="12"/>
  <c r="AF12" i="15" s="1"/>
  <c r="Y37" i="12"/>
  <c r="Y148" i="12"/>
  <c r="Y150" i="12" s="1"/>
  <c r="Y151" i="12" s="1"/>
  <c r="Y153" i="12" s="1"/>
  <c r="Y155" i="12" s="1"/>
  <c r="Y147" i="12" s="1"/>
  <c r="AJ33" i="12"/>
  <c r="AQ11" i="15" s="1"/>
  <c r="AJ30" i="12"/>
  <c r="AJ137" i="12"/>
  <c r="AJ139" i="12" s="1"/>
  <c r="AJ140" i="12" s="1"/>
  <c r="AJ142" i="12" s="1"/>
  <c r="AJ144" i="12" s="1"/>
  <c r="AJ136" i="12" s="1"/>
  <c r="AM40" i="12"/>
  <c r="AT12" i="15" s="1"/>
  <c r="AM37" i="12"/>
  <c r="AM148" i="12"/>
  <c r="AM150" i="12" s="1"/>
  <c r="AM151" i="12" s="1"/>
  <c r="AM153" i="12" s="1"/>
  <c r="AM155" i="12" s="1"/>
  <c r="AM147" i="12" s="1"/>
  <c r="AC21" i="12"/>
  <c r="AC24" i="12"/>
  <c r="AJ10" i="15" s="1"/>
  <c r="AC126" i="12"/>
  <c r="AC128" i="12" s="1"/>
  <c r="AC129" i="12" s="1"/>
  <c r="AC131" i="12" s="1"/>
  <c r="AC133" i="12" s="1"/>
  <c r="AC125" i="12" s="1"/>
  <c r="V14" i="12"/>
  <c r="V17" i="12"/>
  <c r="V115" i="12"/>
  <c r="V117" i="12" s="1"/>
  <c r="V118" i="12" s="1"/>
  <c r="V120" i="12" s="1"/>
  <c r="V122" i="12" s="1"/>
  <c r="V114" i="12" s="1"/>
  <c r="T24" i="12"/>
  <c r="AA10" i="15" s="1"/>
  <c r="T21" i="12"/>
  <c r="T126" i="12"/>
  <c r="T128" i="12" s="1"/>
  <c r="T129" i="12" s="1"/>
  <c r="T131" i="12" s="1"/>
  <c r="T133" i="12" s="1"/>
  <c r="T125" i="12" s="1"/>
  <c r="P231" i="12"/>
  <c r="W75" i="15" s="1"/>
  <c r="W30" i="15"/>
  <c r="Z81" i="15"/>
  <c r="Z80" i="15"/>
  <c r="O237" i="12"/>
  <c r="V81" i="15" s="1"/>
  <c r="V80" i="15"/>
  <c r="AC81" i="15"/>
  <c r="AC80" i="15"/>
  <c r="AQ81" i="15"/>
  <c r="AQ80" i="15"/>
  <c r="AN81" i="15"/>
  <c r="AN80" i="15"/>
  <c r="AR81" i="15"/>
  <c r="AR80" i="15"/>
  <c r="AU81" i="15"/>
  <c r="AU80" i="15"/>
  <c r="N237" i="12"/>
  <c r="U81" i="15" s="1"/>
  <c r="U80" i="15"/>
  <c r="J237" i="12"/>
  <c r="Q81" i="15" s="1"/>
  <c r="Q80" i="15"/>
  <c r="K237" i="12"/>
  <c r="R81" i="15" s="1"/>
  <c r="R80" i="15"/>
  <c r="AI81" i="15"/>
  <c r="AI80" i="15"/>
  <c r="AF81" i="15"/>
  <c r="AF80" i="15"/>
  <c r="AJ81" i="15"/>
  <c r="AJ80" i="15"/>
  <c r="AM81" i="15"/>
  <c r="AM80" i="15"/>
  <c r="AD81" i="15"/>
  <c r="AD80" i="15"/>
  <c r="AB81" i="15"/>
  <c r="AB80" i="15"/>
  <c r="E75" i="15"/>
  <c r="G237" i="12"/>
  <c r="N81" i="15" s="1"/>
  <c r="N80" i="15"/>
  <c r="Y81" i="15"/>
  <c r="Y80" i="15"/>
  <c r="AK81" i="15"/>
  <c r="AK80" i="15"/>
  <c r="X81" i="15"/>
  <c r="X80" i="15"/>
  <c r="M237" i="12"/>
  <c r="T81" i="15" s="1"/>
  <c r="T80" i="15"/>
  <c r="C75" i="15"/>
  <c r="AA81" i="15"/>
  <c r="AA80" i="15"/>
  <c r="AE81" i="15"/>
  <c r="AE80" i="15"/>
  <c r="L237" i="12"/>
  <c r="S81" i="15" s="1"/>
  <c r="S80" i="15"/>
  <c r="I237" i="12"/>
  <c r="P81" i="15" s="1"/>
  <c r="P80" i="15"/>
  <c r="W81" i="15"/>
  <c r="W80" i="15"/>
  <c r="AO81" i="15"/>
  <c r="AO80" i="15"/>
  <c r="AT81" i="15"/>
  <c r="AT80" i="15"/>
  <c r="AP81" i="15"/>
  <c r="AP80" i="15"/>
  <c r="H237" i="12"/>
  <c r="O81" i="15" s="1"/>
  <c r="O80" i="15"/>
  <c r="AG81" i="15"/>
  <c r="AG80" i="15"/>
  <c r="AL81" i="15"/>
  <c r="AL80" i="15"/>
  <c r="AH81" i="15"/>
  <c r="AH80" i="15"/>
  <c r="AS81" i="15"/>
  <c r="AS80" i="15"/>
  <c r="H215" i="12"/>
  <c r="D33" i="12"/>
  <c r="D137" i="12"/>
  <c r="D139" i="12" s="1"/>
  <c r="D140" i="12" s="1"/>
  <c r="D142" i="12" s="1"/>
  <c r="D144" i="12" s="1"/>
  <c r="D136" i="12" s="1"/>
  <c r="E14" i="12"/>
  <c r="E17" i="12"/>
  <c r="F30" i="12"/>
  <c r="F33" i="12"/>
  <c r="D115" i="12"/>
  <c r="D117" i="12" s="1"/>
  <c r="D118" i="12" s="1"/>
  <c r="D120" i="12" s="1"/>
  <c r="D122" i="12" s="1"/>
  <c r="D114" i="12" s="1"/>
  <c r="F17" i="12"/>
  <c r="F14" i="12"/>
  <c r="E137" i="12"/>
  <c r="E139" i="12" s="1"/>
  <c r="E140" i="12" s="1"/>
  <c r="E142" i="12" s="1"/>
  <c r="E144" i="12" s="1"/>
  <c r="E136" i="12" s="1"/>
  <c r="D17" i="12"/>
  <c r="E33" i="12"/>
  <c r="G69" i="12"/>
  <c r="H69" i="12" s="1"/>
  <c r="I69" i="12" s="1"/>
  <c r="E40" i="12"/>
  <c r="D40" i="12"/>
  <c r="E21" i="12"/>
  <c r="F21" i="12"/>
  <c r="F40" i="12"/>
  <c r="E24" i="12"/>
  <c r="F37" i="12"/>
  <c r="D24" i="12"/>
  <c r="F24" i="12"/>
  <c r="D126" i="12"/>
  <c r="D128" i="12" s="1"/>
  <c r="D129" i="12" s="1"/>
  <c r="D131" i="12" s="1"/>
  <c r="D133" i="12" s="1"/>
  <c r="D125" i="12" s="1"/>
  <c r="M52" i="12"/>
  <c r="T24" i="15" s="1"/>
  <c r="C20" i="15"/>
  <c r="E20" i="15"/>
  <c r="D20" i="15"/>
  <c r="AK19" i="15"/>
  <c r="E6" i="15"/>
  <c r="D6" i="15"/>
  <c r="N148" i="12"/>
  <c r="N150" i="12" s="1"/>
  <c r="N151" i="12" s="1"/>
  <c r="N153" i="12" s="1"/>
  <c r="N155" i="12" s="1"/>
  <c r="N147" i="12" s="1"/>
  <c r="U6" i="15"/>
  <c r="C6" i="15" s="1"/>
  <c r="I137" i="12"/>
  <c r="I139" i="12" s="1"/>
  <c r="I140" i="12" s="1"/>
  <c r="I142" i="12" s="1"/>
  <c r="I144" i="12" s="1"/>
  <c r="I136" i="12" s="1"/>
  <c r="P5" i="15"/>
  <c r="AP5" i="15"/>
  <c r="AM5" i="15"/>
  <c r="AS5" i="15"/>
  <c r="AQ5" i="15"/>
  <c r="J137" i="12"/>
  <c r="J139" i="12" s="1"/>
  <c r="J140" i="12" s="1"/>
  <c r="J142" i="12" s="1"/>
  <c r="J144" i="12" s="1"/>
  <c r="J136" i="12" s="1"/>
  <c r="Q5" i="15"/>
  <c r="H137" i="12"/>
  <c r="H139" i="12" s="1"/>
  <c r="H140" i="12" s="1"/>
  <c r="H142" i="12" s="1"/>
  <c r="H144" i="12" s="1"/>
  <c r="H136" i="12" s="1"/>
  <c r="O5" i="15"/>
  <c r="AK5" i="15"/>
  <c r="AG5" i="15"/>
  <c r="M137" i="12"/>
  <c r="M139" i="12" s="1"/>
  <c r="M140" i="12" s="1"/>
  <c r="M142" i="12" s="1"/>
  <c r="M144" i="12" s="1"/>
  <c r="M136" i="12" s="1"/>
  <c r="T5" i="15"/>
  <c r="AO5" i="15"/>
  <c r="AE5" i="15"/>
  <c r="AC5" i="15"/>
  <c r="AU5" i="15"/>
  <c r="W5" i="15"/>
  <c r="N137" i="12"/>
  <c r="N139" i="12" s="1"/>
  <c r="N140" i="12" s="1"/>
  <c r="N142" i="12" s="1"/>
  <c r="N144" i="12" s="1"/>
  <c r="N136" i="12" s="1"/>
  <c r="U5" i="15"/>
  <c r="L137" i="12"/>
  <c r="L139" i="12" s="1"/>
  <c r="L140" i="12" s="1"/>
  <c r="L142" i="12" s="1"/>
  <c r="L144" i="12" s="1"/>
  <c r="L136" i="12" s="1"/>
  <c r="S5" i="15"/>
  <c r="AA5" i="15"/>
  <c r="Y5" i="15"/>
  <c r="AN5" i="15"/>
  <c r="AT5" i="15"/>
  <c r="AR5" i="15"/>
  <c r="AH5" i="15"/>
  <c r="O137" i="12"/>
  <c r="O139" i="12" s="1"/>
  <c r="O140" i="12" s="1"/>
  <c r="O142" i="12" s="1"/>
  <c r="O144" i="12" s="1"/>
  <c r="O136" i="12" s="1"/>
  <c r="V5" i="15"/>
  <c r="AI5" i="15"/>
  <c r="AF5" i="15"/>
  <c r="AL5" i="15"/>
  <c r="AJ5" i="15"/>
  <c r="Z5" i="15"/>
  <c r="X5" i="15"/>
  <c r="AD5" i="15"/>
  <c r="AB5" i="15"/>
  <c r="K137" i="12"/>
  <c r="K139" i="12" s="1"/>
  <c r="K140" i="12" s="1"/>
  <c r="K142" i="12" s="1"/>
  <c r="K144" i="12" s="1"/>
  <c r="K136" i="12" s="1"/>
  <c r="R5" i="15"/>
  <c r="G137" i="12"/>
  <c r="G139" i="12" s="1"/>
  <c r="G140" i="12" s="1"/>
  <c r="G142" i="12" s="1"/>
  <c r="G144" i="12" s="1"/>
  <c r="G136" i="12" s="1"/>
  <c r="N5" i="15"/>
  <c r="C4" i="15"/>
  <c r="E4" i="15"/>
  <c r="D4" i="15"/>
  <c r="C3" i="15"/>
  <c r="D3" i="15"/>
  <c r="E3" i="15"/>
  <c r="AC19" i="15"/>
  <c r="G81" i="12"/>
  <c r="G47" i="12" s="1"/>
  <c r="N19" i="15" s="1"/>
  <c r="AR19" i="15"/>
  <c r="O81" i="12"/>
  <c r="O47" i="12" s="1"/>
  <c r="V19" i="15" s="1"/>
  <c r="N81" i="12"/>
  <c r="N47" i="12" s="1"/>
  <c r="U19" i="15" s="1"/>
  <c r="G100" i="12"/>
  <c r="G51" i="12" s="1"/>
  <c r="N23" i="15" s="1"/>
  <c r="C23" i="15" s="1"/>
  <c r="I81" i="12"/>
  <c r="I47" i="12" s="1"/>
  <c r="P19" i="15" s="1"/>
  <c r="G104" i="12"/>
  <c r="AJ19" i="15"/>
  <c r="K81" i="12"/>
  <c r="K47" i="12" s="1"/>
  <c r="R19" i="15" s="1"/>
  <c r="M81" i="12"/>
  <c r="M47" i="12" s="1"/>
  <c r="T19" i="15" s="1"/>
  <c r="G56" i="12"/>
  <c r="N28" i="15" s="1"/>
  <c r="M56" i="12"/>
  <c r="T28" i="15" s="1"/>
  <c r="K56" i="12"/>
  <c r="R28" i="15" s="1"/>
  <c r="O56" i="12"/>
  <c r="V28" i="15" s="1"/>
  <c r="H56" i="12"/>
  <c r="O28" i="15" s="1"/>
  <c r="N56" i="12"/>
  <c r="U28" i="15" s="1"/>
  <c r="J56" i="12"/>
  <c r="Q28" i="15" s="1"/>
  <c r="L56" i="12"/>
  <c r="S28" i="15" s="1"/>
  <c r="I56" i="12"/>
  <c r="P28" i="15" s="1"/>
  <c r="I170" i="12"/>
  <c r="J170" i="12" s="1"/>
  <c r="K170" i="12" s="1"/>
  <c r="L170" i="12" s="1"/>
  <c r="M170" i="12" s="1"/>
  <c r="N170" i="12" s="1"/>
  <c r="O170" i="12" s="1"/>
  <c r="P170" i="12" s="1"/>
  <c r="Q170" i="12" s="1"/>
  <c r="R170" i="12" s="1"/>
  <c r="S170" i="12" s="1"/>
  <c r="T170" i="12" s="1"/>
  <c r="U170" i="12" s="1"/>
  <c r="V170" i="12" s="1"/>
  <c r="W170" i="12" s="1"/>
  <c r="X170" i="12" s="1"/>
  <c r="Y170" i="12" s="1"/>
  <c r="Z170" i="12" s="1"/>
  <c r="AA170" i="12" s="1"/>
  <c r="AB170" i="12" s="1"/>
  <c r="AC170" i="12" s="1"/>
  <c r="AD170" i="12" s="1"/>
  <c r="AE170" i="12" s="1"/>
  <c r="AF170" i="12" s="1"/>
  <c r="AG170" i="12" s="1"/>
  <c r="AH170" i="12" s="1"/>
  <c r="AI170" i="12" s="1"/>
  <c r="AJ170" i="12" s="1"/>
  <c r="AK170" i="12" s="1"/>
  <c r="AL170" i="12" s="1"/>
  <c r="AM170" i="12" s="1"/>
  <c r="AN170" i="12" s="1"/>
  <c r="AO170" i="12" s="1"/>
  <c r="AP170" i="12" s="1"/>
  <c r="AQ170" i="12" s="1"/>
  <c r="AR170" i="12" s="1"/>
  <c r="AS170" i="12" s="1"/>
  <c r="AT170" i="12" s="1"/>
  <c r="AU170" i="12" s="1"/>
  <c r="AV170" i="12" s="1"/>
  <c r="AW170" i="12" s="1"/>
  <c r="AX170" i="12" s="1"/>
  <c r="AY170" i="12" s="1"/>
  <c r="AZ170" i="12" s="1"/>
  <c r="BA170" i="12" s="1"/>
  <c r="BB170" i="12" s="1"/>
  <c r="BC170" i="12" s="1"/>
  <c r="BD170" i="12" s="1"/>
  <c r="BE170" i="12" s="1"/>
  <c r="BF170" i="12" s="1"/>
  <c r="BG170" i="12" s="1"/>
  <c r="BH170" i="12" s="1"/>
  <c r="BI170" i="12" s="1"/>
  <c r="BJ170" i="12" s="1"/>
  <c r="BK170" i="12" s="1"/>
  <c r="BL170" i="12" s="1"/>
  <c r="BM170" i="12" s="1"/>
  <c r="BN170" i="12" s="1"/>
  <c r="BO170" i="12" s="1"/>
  <c r="BP170" i="12" s="1"/>
  <c r="BQ170" i="12" s="1"/>
  <c r="BR170" i="12" s="1"/>
  <c r="BS170" i="12" s="1"/>
  <c r="BT170" i="12" s="1"/>
  <c r="BU170" i="12" s="1"/>
  <c r="BV170" i="12" s="1"/>
  <c r="BW170" i="12" s="1"/>
  <c r="I193" i="12"/>
  <c r="J193" i="12" s="1"/>
  <c r="K193" i="12" s="1"/>
  <c r="L193" i="12" s="1"/>
  <c r="M193" i="12" s="1"/>
  <c r="N193" i="12" s="1"/>
  <c r="O193" i="12" s="1"/>
  <c r="P193" i="12" s="1"/>
  <c r="Q193" i="12" s="1"/>
  <c r="R193" i="12" s="1"/>
  <c r="S193" i="12" s="1"/>
  <c r="T193" i="12" s="1"/>
  <c r="U193" i="12" s="1"/>
  <c r="V193" i="12" s="1"/>
  <c r="W193" i="12" s="1"/>
  <c r="X193" i="12" s="1"/>
  <c r="Y193" i="12" s="1"/>
  <c r="Z193" i="12" s="1"/>
  <c r="AA193" i="12" s="1"/>
  <c r="AB193" i="12" s="1"/>
  <c r="AC193" i="12" s="1"/>
  <c r="AD193" i="12" s="1"/>
  <c r="AE193" i="12" s="1"/>
  <c r="AF193" i="12" s="1"/>
  <c r="AG193" i="12" s="1"/>
  <c r="AH193" i="12" s="1"/>
  <c r="AI193" i="12" s="1"/>
  <c r="AJ193" i="12" s="1"/>
  <c r="AK193" i="12" s="1"/>
  <c r="AL193" i="12" s="1"/>
  <c r="AM193" i="12" s="1"/>
  <c r="AN193" i="12" s="1"/>
  <c r="AO193" i="12" s="1"/>
  <c r="AP193" i="12" s="1"/>
  <c r="AQ193" i="12" s="1"/>
  <c r="AR193" i="12" s="1"/>
  <c r="AS193" i="12" s="1"/>
  <c r="AT193" i="12" s="1"/>
  <c r="AU193" i="12" s="1"/>
  <c r="AV193" i="12" s="1"/>
  <c r="AW193" i="12" s="1"/>
  <c r="AX193" i="12" s="1"/>
  <c r="AY193" i="12" s="1"/>
  <c r="AZ193" i="12" s="1"/>
  <c r="BA193" i="12" s="1"/>
  <c r="BB193" i="12" s="1"/>
  <c r="BC193" i="12" s="1"/>
  <c r="BD193" i="12" s="1"/>
  <c r="BE193" i="12" s="1"/>
  <c r="BF193" i="12" s="1"/>
  <c r="BG193" i="12" s="1"/>
  <c r="BH193" i="12" s="1"/>
  <c r="BI193" i="12" s="1"/>
  <c r="BJ193" i="12" s="1"/>
  <c r="BK193" i="12" s="1"/>
  <c r="BL193" i="12" s="1"/>
  <c r="BM193" i="12" s="1"/>
  <c r="BN193" i="12" s="1"/>
  <c r="BO193" i="12" s="1"/>
  <c r="BP193" i="12" s="1"/>
  <c r="BQ193" i="12" s="1"/>
  <c r="BR193" i="12" s="1"/>
  <c r="BS193" i="12" s="1"/>
  <c r="BT193" i="12" s="1"/>
  <c r="BU193" i="12" s="1"/>
  <c r="BV193" i="12" s="1"/>
  <c r="BW193" i="12" s="1"/>
  <c r="I198" i="12"/>
  <c r="J198" i="12" s="1"/>
  <c r="K198" i="12" s="1"/>
  <c r="L198" i="12" s="1"/>
  <c r="M198" i="12" s="1"/>
  <c r="N198" i="12" s="1"/>
  <c r="O198" i="12" s="1"/>
  <c r="P198" i="12" s="1"/>
  <c r="Q198" i="12" s="1"/>
  <c r="R198" i="12" s="1"/>
  <c r="S198" i="12" s="1"/>
  <c r="T198" i="12" s="1"/>
  <c r="U198" i="12" s="1"/>
  <c r="V198" i="12" s="1"/>
  <c r="W198" i="12" s="1"/>
  <c r="X198" i="12" s="1"/>
  <c r="Y198" i="12" s="1"/>
  <c r="Z198" i="12" s="1"/>
  <c r="AA198" i="12" s="1"/>
  <c r="AB198" i="12" s="1"/>
  <c r="AC198" i="12" s="1"/>
  <c r="AD198" i="12" s="1"/>
  <c r="AE198" i="12" s="1"/>
  <c r="AF198" i="12" s="1"/>
  <c r="AG198" i="12" s="1"/>
  <c r="AH198" i="12" s="1"/>
  <c r="AI198" i="12" s="1"/>
  <c r="AJ198" i="12" s="1"/>
  <c r="AK198" i="12" s="1"/>
  <c r="AL198" i="12" s="1"/>
  <c r="AM198" i="12" s="1"/>
  <c r="AN198" i="12" s="1"/>
  <c r="AO198" i="12" s="1"/>
  <c r="AP198" i="12" s="1"/>
  <c r="AQ198" i="12" s="1"/>
  <c r="AR198" i="12" s="1"/>
  <c r="AS198" i="12" s="1"/>
  <c r="AT198" i="12" s="1"/>
  <c r="AU198" i="12" s="1"/>
  <c r="AV198" i="12" s="1"/>
  <c r="AW198" i="12" s="1"/>
  <c r="AX198" i="12" s="1"/>
  <c r="AY198" i="12" s="1"/>
  <c r="AZ198" i="12" s="1"/>
  <c r="BA198" i="12" s="1"/>
  <c r="BB198" i="12" s="1"/>
  <c r="BC198" i="12" s="1"/>
  <c r="BD198" i="12" s="1"/>
  <c r="BE198" i="12" s="1"/>
  <c r="BF198" i="12" s="1"/>
  <c r="BG198" i="12" s="1"/>
  <c r="BH198" i="12" s="1"/>
  <c r="BI198" i="12" s="1"/>
  <c r="BJ198" i="12" s="1"/>
  <c r="BK198" i="12" s="1"/>
  <c r="BL198" i="12" s="1"/>
  <c r="BM198" i="12" s="1"/>
  <c r="BN198" i="12" s="1"/>
  <c r="BO198" i="12" s="1"/>
  <c r="BP198" i="12" s="1"/>
  <c r="BQ198" i="12" s="1"/>
  <c r="BR198" i="12" s="1"/>
  <c r="BS198" i="12" s="1"/>
  <c r="BT198" i="12" s="1"/>
  <c r="BU198" i="12" s="1"/>
  <c r="BV198" i="12" s="1"/>
  <c r="BW198" i="12" s="1"/>
  <c r="I167" i="12"/>
  <c r="J167" i="12" s="1"/>
  <c r="K167" i="12" s="1"/>
  <c r="L167" i="12" s="1"/>
  <c r="M167" i="12" s="1"/>
  <c r="N167" i="12" s="1"/>
  <c r="O167" i="12" s="1"/>
  <c r="P167" i="12" s="1"/>
  <c r="Q167" i="12" s="1"/>
  <c r="R167" i="12" s="1"/>
  <c r="S167" i="12" s="1"/>
  <c r="T167" i="12" s="1"/>
  <c r="U167" i="12" s="1"/>
  <c r="V167" i="12" s="1"/>
  <c r="W167" i="12" s="1"/>
  <c r="X167" i="12" s="1"/>
  <c r="Y167" i="12" s="1"/>
  <c r="Z167" i="12" s="1"/>
  <c r="AA167" i="12" s="1"/>
  <c r="AB167" i="12" s="1"/>
  <c r="AC167" i="12" s="1"/>
  <c r="AD167" i="12" s="1"/>
  <c r="AE167" i="12" s="1"/>
  <c r="AF167" i="12" s="1"/>
  <c r="AG167" i="12" s="1"/>
  <c r="AH167" i="12" s="1"/>
  <c r="AI167" i="12" s="1"/>
  <c r="AJ167" i="12" s="1"/>
  <c r="AK167" i="12" s="1"/>
  <c r="AL167" i="12" s="1"/>
  <c r="AM167" i="12" s="1"/>
  <c r="AN167" i="12" s="1"/>
  <c r="AO167" i="12" s="1"/>
  <c r="AP167" i="12" s="1"/>
  <c r="AQ167" i="12" s="1"/>
  <c r="AR167" i="12" s="1"/>
  <c r="AS167" i="12" s="1"/>
  <c r="AT167" i="12" s="1"/>
  <c r="AU167" i="12" s="1"/>
  <c r="AV167" i="12" s="1"/>
  <c r="AW167" i="12" s="1"/>
  <c r="AX167" i="12" s="1"/>
  <c r="AY167" i="12" s="1"/>
  <c r="AZ167" i="12" s="1"/>
  <c r="BA167" i="12" s="1"/>
  <c r="BB167" i="12" s="1"/>
  <c r="BC167" i="12" s="1"/>
  <c r="BD167" i="12" s="1"/>
  <c r="BE167" i="12" s="1"/>
  <c r="BF167" i="12" s="1"/>
  <c r="BG167" i="12" s="1"/>
  <c r="BH167" i="12" s="1"/>
  <c r="BI167" i="12" s="1"/>
  <c r="BJ167" i="12" s="1"/>
  <c r="BK167" i="12" s="1"/>
  <c r="BL167" i="12" s="1"/>
  <c r="BM167" i="12" s="1"/>
  <c r="BN167" i="12" s="1"/>
  <c r="BO167" i="12" s="1"/>
  <c r="BP167" i="12" s="1"/>
  <c r="BQ167" i="12" s="1"/>
  <c r="BR167" i="12" s="1"/>
  <c r="BS167" i="12" s="1"/>
  <c r="BT167" i="12" s="1"/>
  <c r="BU167" i="12" s="1"/>
  <c r="BV167" i="12" s="1"/>
  <c r="BW167" i="12" s="1"/>
  <c r="I188" i="12"/>
  <c r="J188" i="12" s="1"/>
  <c r="K188" i="12" s="1"/>
  <c r="L188" i="12" s="1"/>
  <c r="M188" i="12" s="1"/>
  <c r="N188" i="12" s="1"/>
  <c r="O188" i="12" s="1"/>
  <c r="P188" i="12" s="1"/>
  <c r="Q188" i="12" s="1"/>
  <c r="R188" i="12" s="1"/>
  <c r="S188" i="12" s="1"/>
  <c r="T188" i="12" s="1"/>
  <c r="U188" i="12" s="1"/>
  <c r="V188" i="12" s="1"/>
  <c r="W188" i="12" s="1"/>
  <c r="X188" i="12" s="1"/>
  <c r="Y188" i="12" s="1"/>
  <c r="Z188" i="12" s="1"/>
  <c r="AA188" i="12" s="1"/>
  <c r="AB188" i="12" s="1"/>
  <c r="AC188" i="12" s="1"/>
  <c r="AD188" i="12" s="1"/>
  <c r="AE188" i="12" s="1"/>
  <c r="AF188" i="12" s="1"/>
  <c r="AG188" i="12" s="1"/>
  <c r="AH188" i="12" s="1"/>
  <c r="AI188" i="12" s="1"/>
  <c r="AJ188" i="12" s="1"/>
  <c r="AK188" i="12" s="1"/>
  <c r="AL188" i="12" s="1"/>
  <c r="AM188" i="12" s="1"/>
  <c r="AN188" i="12" s="1"/>
  <c r="AO188" i="12" s="1"/>
  <c r="AP188" i="12" s="1"/>
  <c r="AQ188" i="12" s="1"/>
  <c r="AR188" i="12" s="1"/>
  <c r="AS188" i="12" s="1"/>
  <c r="AT188" i="12" s="1"/>
  <c r="AU188" i="12" s="1"/>
  <c r="AV188" i="12" s="1"/>
  <c r="AW188" i="12" s="1"/>
  <c r="AX188" i="12" s="1"/>
  <c r="AY188" i="12" s="1"/>
  <c r="AZ188" i="12" s="1"/>
  <c r="BA188" i="12" s="1"/>
  <c r="BB188" i="12" s="1"/>
  <c r="BC188" i="12" s="1"/>
  <c r="BD188" i="12" s="1"/>
  <c r="BE188" i="12" s="1"/>
  <c r="BF188" i="12" s="1"/>
  <c r="BG188" i="12" s="1"/>
  <c r="BH188" i="12" s="1"/>
  <c r="BI188" i="12" s="1"/>
  <c r="BJ188" i="12" s="1"/>
  <c r="BK188" i="12" s="1"/>
  <c r="BL188" i="12" s="1"/>
  <c r="BM188" i="12" s="1"/>
  <c r="BN188" i="12" s="1"/>
  <c r="BO188" i="12" s="1"/>
  <c r="BP188" i="12" s="1"/>
  <c r="BQ188" i="12" s="1"/>
  <c r="BR188" i="12" s="1"/>
  <c r="BS188" i="12" s="1"/>
  <c r="BT188" i="12" s="1"/>
  <c r="BU188" i="12" s="1"/>
  <c r="BV188" i="12" s="1"/>
  <c r="BW188" i="12" s="1"/>
  <c r="I164" i="12"/>
  <c r="J164" i="12" s="1"/>
  <c r="K164" i="12" s="1"/>
  <c r="L164" i="12" s="1"/>
  <c r="M164" i="12" s="1"/>
  <c r="N164" i="12" s="1"/>
  <c r="O164" i="12" s="1"/>
  <c r="P164" i="12" s="1"/>
  <c r="Q164" i="12" s="1"/>
  <c r="R164" i="12" s="1"/>
  <c r="S164" i="12" s="1"/>
  <c r="T164" i="12" s="1"/>
  <c r="U164" i="12" s="1"/>
  <c r="V164" i="12" s="1"/>
  <c r="W164" i="12" s="1"/>
  <c r="X164" i="12" s="1"/>
  <c r="Y164" i="12" s="1"/>
  <c r="Z164" i="12" s="1"/>
  <c r="AA164" i="12" s="1"/>
  <c r="AB164" i="12" s="1"/>
  <c r="AC164" i="12" s="1"/>
  <c r="AD164" i="12" s="1"/>
  <c r="AE164" i="12" s="1"/>
  <c r="AF164" i="12" s="1"/>
  <c r="AG164" i="12" s="1"/>
  <c r="AH164" i="12" s="1"/>
  <c r="AI164" i="12" s="1"/>
  <c r="AJ164" i="12" s="1"/>
  <c r="AK164" i="12" s="1"/>
  <c r="AL164" i="12" s="1"/>
  <c r="AM164" i="12" s="1"/>
  <c r="AN164" i="12" s="1"/>
  <c r="AO164" i="12" s="1"/>
  <c r="AP164" i="12" s="1"/>
  <c r="AQ164" i="12" s="1"/>
  <c r="AR164" i="12" s="1"/>
  <c r="AS164" i="12" s="1"/>
  <c r="AT164" i="12" s="1"/>
  <c r="AU164" i="12" s="1"/>
  <c r="AV164" i="12" s="1"/>
  <c r="AW164" i="12" s="1"/>
  <c r="AX164" i="12" s="1"/>
  <c r="AY164" i="12" s="1"/>
  <c r="AZ164" i="12" s="1"/>
  <c r="BA164" i="12" s="1"/>
  <c r="BB164" i="12" s="1"/>
  <c r="BC164" i="12" s="1"/>
  <c r="BD164" i="12" s="1"/>
  <c r="BE164" i="12" s="1"/>
  <c r="BF164" i="12" s="1"/>
  <c r="BG164" i="12" s="1"/>
  <c r="BH164" i="12" s="1"/>
  <c r="BI164" i="12" s="1"/>
  <c r="BJ164" i="12" s="1"/>
  <c r="BK164" i="12" s="1"/>
  <c r="BL164" i="12" s="1"/>
  <c r="BM164" i="12" s="1"/>
  <c r="BN164" i="12" s="1"/>
  <c r="BO164" i="12" s="1"/>
  <c r="BP164" i="12" s="1"/>
  <c r="BQ164" i="12" s="1"/>
  <c r="BR164" i="12" s="1"/>
  <c r="BS164" i="12" s="1"/>
  <c r="BT164" i="12" s="1"/>
  <c r="BU164" i="12" s="1"/>
  <c r="BV164" i="12" s="1"/>
  <c r="BW164" i="12" s="1"/>
  <c r="I183" i="12"/>
  <c r="J183" i="12" s="1"/>
  <c r="K183" i="12" s="1"/>
  <c r="L183" i="12" s="1"/>
  <c r="M183" i="12" s="1"/>
  <c r="N183" i="12" s="1"/>
  <c r="O183" i="12" s="1"/>
  <c r="P183" i="12" s="1"/>
  <c r="Q183" i="12" s="1"/>
  <c r="R183" i="12" s="1"/>
  <c r="S183" i="12" s="1"/>
  <c r="T183" i="12" s="1"/>
  <c r="U183" i="12" s="1"/>
  <c r="V183" i="12" s="1"/>
  <c r="W183" i="12" s="1"/>
  <c r="X183" i="12" s="1"/>
  <c r="Y183" i="12" s="1"/>
  <c r="Z183" i="12" s="1"/>
  <c r="AA183" i="12" s="1"/>
  <c r="AB183" i="12" s="1"/>
  <c r="AC183" i="12" s="1"/>
  <c r="AD183" i="12" s="1"/>
  <c r="AE183" i="12" s="1"/>
  <c r="AF183" i="12" s="1"/>
  <c r="AG183" i="12" s="1"/>
  <c r="AH183" i="12" s="1"/>
  <c r="AI183" i="12" s="1"/>
  <c r="AJ183" i="12" s="1"/>
  <c r="AK183" i="12" s="1"/>
  <c r="AL183" i="12" s="1"/>
  <c r="AM183" i="12" s="1"/>
  <c r="AN183" i="12" s="1"/>
  <c r="AO183" i="12" s="1"/>
  <c r="AP183" i="12" s="1"/>
  <c r="AQ183" i="12" s="1"/>
  <c r="AR183" i="12" s="1"/>
  <c r="AS183" i="12" s="1"/>
  <c r="AT183" i="12" s="1"/>
  <c r="AU183" i="12" s="1"/>
  <c r="AV183" i="12" s="1"/>
  <c r="AW183" i="12" s="1"/>
  <c r="AX183" i="12" s="1"/>
  <c r="AY183" i="12" s="1"/>
  <c r="AZ183" i="12" s="1"/>
  <c r="BA183" i="12" s="1"/>
  <c r="BB183" i="12" s="1"/>
  <c r="BC183" i="12" s="1"/>
  <c r="BD183" i="12" s="1"/>
  <c r="BE183" i="12" s="1"/>
  <c r="BF183" i="12" s="1"/>
  <c r="BG183" i="12" s="1"/>
  <c r="BH183" i="12" s="1"/>
  <c r="BI183" i="12" s="1"/>
  <c r="BJ183" i="12" s="1"/>
  <c r="BK183" i="12" s="1"/>
  <c r="BL183" i="12" s="1"/>
  <c r="BM183" i="12" s="1"/>
  <c r="BN183" i="12" s="1"/>
  <c r="BO183" i="12" s="1"/>
  <c r="BP183" i="12" s="1"/>
  <c r="BQ183" i="12" s="1"/>
  <c r="BR183" i="12" s="1"/>
  <c r="BS183" i="12" s="1"/>
  <c r="BT183" i="12" s="1"/>
  <c r="BU183" i="12" s="1"/>
  <c r="BV183" i="12" s="1"/>
  <c r="BW183" i="12" s="1"/>
  <c r="I178" i="12"/>
  <c r="J178" i="12" s="1"/>
  <c r="K178" i="12" s="1"/>
  <c r="L178" i="12" s="1"/>
  <c r="M178" i="12" s="1"/>
  <c r="N178" i="12" s="1"/>
  <c r="O178" i="12" s="1"/>
  <c r="P178" i="12" s="1"/>
  <c r="Q178" i="12" s="1"/>
  <c r="R178" i="12" s="1"/>
  <c r="S178" i="12" s="1"/>
  <c r="T178" i="12" s="1"/>
  <c r="U178" i="12" s="1"/>
  <c r="V178" i="12" s="1"/>
  <c r="W178" i="12" s="1"/>
  <c r="X178" i="12" s="1"/>
  <c r="Y178" i="12" s="1"/>
  <c r="Z178" i="12" s="1"/>
  <c r="AA178" i="12" s="1"/>
  <c r="AB178" i="12" s="1"/>
  <c r="AC178" i="12" s="1"/>
  <c r="AD178" i="12" s="1"/>
  <c r="AE178" i="12" s="1"/>
  <c r="AF178" i="12" s="1"/>
  <c r="AG178" i="12" s="1"/>
  <c r="AH178" i="12" s="1"/>
  <c r="AI178" i="12" s="1"/>
  <c r="AJ178" i="12" s="1"/>
  <c r="AK178" i="12" s="1"/>
  <c r="AL178" i="12" s="1"/>
  <c r="AM178" i="12" s="1"/>
  <c r="AN178" i="12" s="1"/>
  <c r="AO178" i="12" s="1"/>
  <c r="AP178" i="12" s="1"/>
  <c r="AQ178" i="12" s="1"/>
  <c r="AR178" i="12" s="1"/>
  <c r="AS178" i="12" s="1"/>
  <c r="AT178" i="12" s="1"/>
  <c r="AU178" i="12" s="1"/>
  <c r="AV178" i="12" s="1"/>
  <c r="AW178" i="12" s="1"/>
  <c r="AX178" i="12" s="1"/>
  <c r="AY178" i="12" s="1"/>
  <c r="AZ178" i="12" s="1"/>
  <c r="BA178" i="12" s="1"/>
  <c r="BB178" i="12" s="1"/>
  <c r="BC178" i="12" s="1"/>
  <c r="BD178" i="12" s="1"/>
  <c r="BE178" i="12" s="1"/>
  <c r="BF178" i="12" s="1"/>
  <c r="BG178" i="12" s="1"/>
  <c r="BH178" i="12" s="1"/>
  <c r="BI178" i="12" s="1"/>
  <c r="BJ178" i="12" s="1"/>
  <c r="BK178" i="12" s="1"/>
  <c r="BL178" i="12" s="1"/>
  <c r="BM178" i="12" s="1"/>
  <c r="BN178" i="12" s="1"/>
  <c r="BO178" i="12" s="1"/>
  <c r="BP178" i="12" s="1"/>
  <c r="BQ178" i="12" s="1"/>
  <c r="BR178" i="12" s="1"/>
  <c r="BS178" i="12" s="1"/>
  <c r="BT178" i="12" s="1"/>
  <c r="BU178" i="12" s="1"/>
  <c r="BV178" i="12" s="1"/>
  <c r="BW178" i="12" s="1"/>
  <c r="I175" i="12"/>
  <c r="J175" i="12" s="1"/>
  <c r="K175" i="12" s="1"/>
  <c r="L175" i="12" s="1"/>
  <c r="M175" i="12" s="1"/>
  <c r="N175" i="12" s="1"/>
  <c r="O175" i="12" s="1"/>
  <c r="P175" i="12" s="1"/>
  <c r="Q175" i="12" s="1"/>
  <c r="R175" i="12" s="1"/>
  <c r="S175" i="12" s="1"/>
  <c r="T175" i="12" s="1"/>
  <c r="U175" i="12" s="1"/>
  <c r="V175" i="12" s="1"/>
  <c r="W175" i="12" s="1"/>
  <c r="X175" i="12" s="1"/>
  <c r="Y175" i="12" s="1"/>
  <c r="Z175" i="12" s="1"/>
  <c r="AA175" i="12" s="1"/>
  <c r="AB175" i="12" s="1"/>
  <c r="AC175" i="12" s="1"/>
  <c r="AD175" i="12" s="1"/>
  <c r="AE175" i="12" s="1"/>
  <c r="AF175" i="12" s="1"/>
  <c r="AG175" i="12" s="1"/>
  <c r="AH175" i="12" s="1"/>
  <c r="AI175" i="12" s="1"/>
  <c r="AJ175" i="12" s="1"/>
  <c r="AK175" i="12" s="1"/>
  <c r="AL175" i="12" s="1"/>
  <c r="AM175" i="12" s="1"/>
  <c r="AN175" i="12" s="1"/>
  <c r="AO175" i="12" s="1"/>
  <c r="AP175" i="12" s="1"/>
  <c r="AQ175" i="12" s="1"/>
  <c r="AR175" i="12" s="1"/>
  <c r="AS175" i="12" s="1"/>
  <c r="AT175" i="12" s="1"/>
  <c r="AU175" i="12" s="1"/>
  <c r="AV175" i="12" s="1"/>
  <c r="AW175" i="12" s="1"/>
  <c r="AX175" i="12" s="1"/>
  <c r="AY175" i="12" s="1"/>
  <c r="AZ175" i="12" s="1"/>
  <c r="BA175" i="12" s="1"/>
  <c r="BB175" i="12" s="1"/>
  <c r="BC175" i="12" s="1"/>
  <c r="BD175" i="12" s="1"/>
  <c r="BE175" i="12" s="1"/>
  <c r="BF175" i="12" s="1"/>
  <c r="BG175" i="12" s="1"/>
  <c r="BH175" i="12" s="1"/>
  <c r="BI175" i="12" s="1"/>
  <c r="BJ175" i="12" s="1"/>
  <c r="BK175" i="12" s="1"/>
  <c r="BL175" i="12" s="1"/>
  <c r="BM175" i="12" s="1"/>
  <c r="BN175" i="12" s="1"/>
  <c r="BO175" i="12" s="1"/>
  <c r="BP175" i="12" s="1"/>
  <c r="BQ175" i="12" s="1"/>
  <c r="BR175" i="12" s="1"/>
  <c r="BS175" i="12" s="1"/>
  <c r="BT175" i="12" s="1"/>
  <c r="BU175" i="12" s="1"/>
  <c r="BV175" i="12" s="1"/>
  <c r="BW175" i="12" s="1"/>
  <c r="I40" i="12"/>
  <c r="P12" i="15" s="1"/>
  <c r="I148" i="12"/>
  <c r="I150" i="12" s="1"/>
  <c r="I151" i="12" s="1"/>
  <c r="I153" i="12" s="1"/>
  <c r="I155" i="12" s="1"/>
  <c r="I147" i="12" s="1"/>
  <c r="J40" i="12"/>
  <c r="Q12" i="15" s="1"/>
  <c r="J148" i="12"/>
  <c r="J150" i="12" s="1"/>
  <c r="J151" i="12" s="1"/>
  <c r="J153" i="12" s="1"/>
  <c r="J155" i="12" s="1"/>
  <c r="J147" i="12" s="1"/>
  <c r="H40" i="12"/>
  <c r="O12" i="15" s="1"/>
  <c r="H148" i="12"/>
  <c r="H150" i="12" s="1"/>
  <c r="H151" i="12" s="1"/>
  <c r="H153" i="12" s="1"/>
  <c r="H155" i="12" s="1"/>
  <c r="H147" i="12" s="1"/>
  <c r="K40" i="12"/>
  <c r="R12" i="15" s="1"/>
  <c r="K148" i="12"/>
  <c r="K150" i="12" s="1"/>
  <c r="K151" i="12" s="1"/>
  <c r="K153" i="12" s="1"/>
  <c r="K155" i="12" s="1"/>
  <c r="K147" i="12" s="1"/>
  <c r="G40" i="12"/>
  <c r="N12" i="15" s="1"/>
  <c r="G148" i="12"/>
  <c r="G150" i="12" s="1"/>
  <c r="G151" i="12" s="1"/>
  <c r="G153" i="12" s="1"/>
  <c r="G155" i="12" s="1"/>
  <c r="G147" i="12" s="1"/>
  <c r="M40" i="12"/>
  <c r="T12" i="15" s="1"/>
  <c r="M148" i="12"/>
  <c r="M150" i="12" s="1"/>
  <c r="M151" i="12" s="1"/>
  <c r="M153" i="12" s="1"/>
  <c r="M155" i="12" s="1"/>
  <c r="M147" i="12" s="1"/>
  <c r="L40" i="12"/>
  <c r="S12" i="15" s="1"/>
  <c r="L148" i="12"/>
  <c r="L150" i="12" s="1"/>
  <c r="L151" i="12" s="1"/>
  <c r="L153" i="12" s="1"/>
  <c r="L155" i="12" s="1"/>
  <c r="L147" i="12" s="1"/>
  <c r="O37" i="12"/>
  <c r="O148" i="12"/>
  <c r="O150" i="12" s="1"/>
  <c r="O151" i="12" s="1"/>
  <c r="O153" i="12" s="1"/>
  <c r="O155" i="12" s="1"/>
  <c r="O147" i="12" s="1"/>
  <c r="J30" i="12"/>
  <c r="O33" i="12"/>
  <c r="V11" i="15" s="1"/>
  <c r="L30" i="12"/>
  <c r="G33" i="12"/>
  <c r="N11" i="15" s="1"/>
  <c r="M33" i="12"/>
  <c r="T11" i="15" s="1"/>
  <c r="K30" i="12"/>
  <c r="I30" i="12"/>
  <c r="H33" i="12"/>
  <c r="O11" i="15" s="1"/>
  <c r="N33" i="12"/>
  <c r="U11" i="15" s="1"/>
  <c r="N24" i="12"/>
  <c r="U10" i="15" s="1"/>
  <c r="N126" i="12"/>
  <c r="N128" i="12" s="1"/>
  <c r="L24" i="12"/>
  <c r="S10" i="15" s="1"/>
  <c r="L126" i="12"/>
  <c r="L128" i="12" s="1"/>
  <c r="I21" i="12"/>
  <c r="I126" i="12"/>
  <c r="I128" i="12" s="1"/>
  <c r="J21" i="12"/>
  <c r="J126" i="12"/>
  <c r="J128" i="12" s="1"/>
  <c r="O24" i="12"/>
  <c r="V10" i="15" s="1"/>
  <c r="O126" i="12"/>
  <c r="O128" i="12" s="1"/>
  <c r="H24" i="12"/>
  <c r="O10" i="15" s="1"/>
  <c r="H126" i="12"/>
  <c r="H128" i="12" s="1"/>
  <c r="K24" i="12"/>
  <c r="R10" i="15" s="1"/>
  <c r="K126" i="12"/>
  <c r="K128" i="12" s="1"/>
  <c r="G21" i="12"/>
  <c r="G126" i="12"/>
  <c r="G128" i="12" s="1"/>
  <c r="M24" i="12"/>
  <c r="T10" i="15" s="1"/>
  <c r="M126" i="12"/>
  <c r="M128" i="12" s="1"/>
  <c r="H14" i="12"/>
  <c r="H115" i="12"/>
  <c r="H117" i="12" s="1"/>
  <c r="N17" i="12"/>
  <c r="U9" i="15" s="1"/>
  <c r="N115" i="12"/>
  <c r="N117" i="12" s="1"/>
  <c r="K17" i="12"/>
  <c r="R9" i="15" s="1"/>
  <c r="K115" i="12"/>
  <c r="K117" i="12" s="1"/>
  <c r="M14" i="12"/>
  <c r="M115" i="12"/>
  <c r="M117" i="12" s="1"/>
  <c r="I17" i="12"/>
  <c r="P9" i="15" s="1"/>
  <c r="I115" i="12"/>
  <c r="I117" i="12" s="1"/>
  <c r="O14" i="12"/>
  <c r="O115" i="12"/>
  <c r="O117" i="12" s="1"/>
  <c r="J14" i="12"/>
  <c r="J115" i="12"/>
  <c r="J117" i="12" s="1"/>
  <c r="G17" i="12"/>
  <c r="N9" i="15" s="1"/>
  <c r="G115" i="12"/>
  <c r="G117" i="12" s="1"/>
  <c r="L14" i="12"/>
  <c r="L115" i="12"/>
  <c r="L117" i="12" s="1"/>
  <c r="G91" i="12"/>
  <c r="G49" i="12" s="1"/>
  <c r="N21" i="15" s="1"/>
  <c r="I94" i="12"/>
  <c r="H91" i="12"/>
  <c r="H49" i="12" s="1"/>
  <c r="O21" i="15" s="1"/>
  <c r="O40" i="12"/>
  <c r="V12" i="15" s="1"/>
  <c r="H30" i="12"/>
  <c r="N30" i="12"/>
  <c r="N37" i="12"/>
  <c r="N40" i="12"/>
  <c r="U12" i="15" s="1"/>
  <c r="L33" i="12"/>
  <c r="S11" i="15" s="1"/>
  <c r="I33" i="12"/>
  <c r="P11" i="15" s="1"/>
  <c r="J33" i="12"/>
  <c r="Q11" i="15" s="1"/>
  <c r="K33" i="12"/>
  <c r="R11" i="15" s="1"/>
  <c r="O30" i="12"/>
  <c r="O21" i="12"/>
  <c r="G30" i="12"/>
  <c r="M30" i="12"/>
  <c r="H21" i="12"/>
  <c r="K21" i="12"/>
  <c r="I14" i="12"/>
  <c r="J24" i="12"/>
  <c r="Q10" i="15" s="1"/>
  <c r="M21" i="12"/>
  <c r="L21" i="12"/>
  <c r="G24" i="12"/>
  <c r="N21" i="12"/>
  <c r="I24" i="12"/>
  <c r="P10" i="15" s="1"/>
  <c r="M17" i="12"/>
  <c r="T9" i="15" s="1"/>
  <c r="O17" i="12"/>
  <c r="V9" i="15" s="1"/>
  <c r="J17" i="12"/>
  <c r="Q9" i="15" s="1"/>
  <c r="H17" i="12"/>
  <c r="O9" i="15" s="1"/>
  <c r="L17" i="12"/>
  <c r="S9" i="15" s="1"/>
  <c r="K14" i="12"/>
  <c r="G14" i="12"/>
  <c r="N14" i="12"/>
  <c r="J37" i="12"/>
  <c r="I37" i="12"/>
  <c r="G37" i="12"/>
  <c r="M37" i="12"/>
  <c r="H37" i="12"/>
  <c r="K37" i="12"/>
  <c r="L37" i="12"/>
  <c r="D65" i="12" l="1"/>
  <c r="E65" i="12"/>
  <c r="G67" i="12"/>
  <c r="G66" i="12" s="1"/>
  <c r="G45" i="12" s="1"/>
  <c r="N17" i="15" s="1"/>
  <c r="F112" i="12"/>
  <c r="F19" i="15"/>
  <c r="G80" i="15"/>
  <c r="G81" i="15"/>
  <c r="H80" i="15"/>
  <c r="F80" i="15"/>
  <c r="H81" i="15"/>
  <c r="F81" i="15"/>
  <c r="G4" i="15"/>
  <c r="F4" i="15"/>
  <c r="BV112" i="12"/>
  <c r="BV54" i="12" s="1"/>
  <c r="BV53" i="12" s="1"/>
  <c r="AU112" i="12"/>
  <c r="AU111" i="12" s="1"/>
  <c r="AR112" i="12"/>
  <c r="AR111" i="12" s="1"/>
  <c r="BW112" i="12"/>
  <c r="BW111" i="12" s="1"/>
  <c r="AV112" i="12"/>
  <c r="AV111" i="12" s="1"/>
  <c r="AQ112" i="12"/>
  <c r="AQ54" i="12" s="1"/>
  <c r="AQ53" i="12" s="1"/>
  <c r="BU112" i="12"/>
  <c r="BU54" i="12" s="1"/>
  <c r="BR112" i="12"/>
  <c r="BR111" i="12" s="1"/>
  <c r="AT112" i="12"/>
  <c r="AT54" i="12" s="1"/>
  <c r="AS112" i="12"/>
  <c r="AS54" i="12" s="1"/>
  <c r="BC112" i="12"/>
  <c r="BC111" i="12" s="1"/>
  <c r="AO112" i="12"/>
  <c r="AO54" i="12" s="1"/>
  <c r="AW112" i="12"/>
  <c r="AW54" i="12" s="1"/>
  <c r="AW53" i="12" s="1"/>
  <c r="BH112" i="12"/>
  <c r="BH54" i="12" s="1"/>
  <c r="BH53" i="12" s="1"/>
  <c r="BA112" i="12"/>
  <c r="BA54" i="12" s="1"/>
  <c r="BT112" i="12"/>
  <c r="BT54" i="12" s="1"/>
  <c r="AN112" i="12"/>
  <c r="AN111" i="12" s="1"/>
  <c r="BQ112" i="12"/>
  <c r="BQ54" i="12" s="1"/>
  <c r="BG112" i="12"/>
  <c r="BG54" i="12" s="1"/>
  <c r="BG53" i="12" s="1"/>
  <c r="BK112" i="12"/>
  <c r="BK54" i="12" s="1"/>
  <c r="BB112" i="12"/>
  <c r="BB111" i="12" s="1"/>
  <c r="BN112" i="12"/>
  <c r="BN111" i="12" s="1"/>
  <c r="AY112" i="12"/>
  <c r="AY54" i="12" s="1"/>
  <c r="BJ112" i="12"/>
  <c r="BJ111" i="12" s="1"/>
  <c r="AP112" i="12"/>
  <c r="AP111" i="12" s="1"/>
  <c r="BP112" i="12"/>
  <c r="BP111" i="12" s="1"/>
  <c r="BE112" i="12"/>
  <c r="BE111" i="12" s="1"/>
  <c r="F3" i="15"/>
  <c r="BO112" i="12"/>
  <c r="BO111" i="12" s="1"/>
  <c r="H3" i="15"/>
  <c r="BD112" i="12"/>
  <c r="BD111" i="12" s="1"/>
  <c r="BM112" i="12"/>
  <c r="BM111" i="12" s="1"/>
  <c r="BF112" i="12"/>
  <c r="BF111" i="12" s="1"/>
  <c r="BS112" i="12"/>
  <c r="BS54" i="12" s="1"/>
  <c r="AZ112" i="12"/>
  <c r="AZ54" i="12" s="1"/>
  <c r="BL112" i="12"/>
  <c r="BL111" i="12" s="1"/>
  <c r="AX112" i="12"/>
  <c r="AX111" i="12" s="1"/>
  <c r="BI112" i="12"/>
  <c r="BI111" i="12" s="1"/>
  <c r="F65" i="12"/>
  <c r="AQ16" i="12"/>
  <c r="AP17" i="12"/>
  <c r="H19" i="15"/>
  <c r="BC23" i="12"/>
  <c r="BB24" i="12"/>
  <c r="BI10" i="15" s="1"/>
  <c r="AP39" i="12"/>
  <c r="AO40" i="12"/>
  <c r="AV12" i="15" s="1"/>
  <c r="G12" i="15" s="1"/>
  <c r="G19" i="15"/>
  <c r="AP32" i="12"/>
  <c r="AO33" i="12"/>
  <c r="H28" i="15"/>
  <c r="F28" i="15"/>
  <c r="G28" i="15"/>
  <c r="G10" i="15"/>
  <c r="H10" i="15"/>
  <c r="F11" i="15"/>
  <c r="F10" i="15"/>
  <c r="G9" i="15"/>
  <c r="F12" i="15"/>
  <c r="F9" i="15"/>
  <c r="G5" i="15"/>
  <c r="H5" i="15"/>
  <c r="F5" i="15"/>
  <c r="D30" i="15"/>
  <c r="W3" i="12"/>
  <c r="W43" i="12" s="1"/>
  <c r="D75" i="15"/>
  <c r="D80" i="15"/>
  <c r="Z3" i="12"/>
  <c r="Z43" i="12" s="1"/>
  <c r="V3" i="12"/>
  <c r="V228" i="12" s="1"/>
  <c r="Z112" i="12"/>
  <c r="Z54" i="12" s="1"/>
  <c r="Z53" i="12" s="1"/>
  <c r="Z229" i="12" s="1"/>
  <c r="AD112" i="12"/>
  <c r="AD54" i="12" s="1"/>
  <c r="AD53" i="12" s="1"/>
  <c r="AD229" i="12" s="1"/>
  <c r="Q112" i="12"/>
  <c r="Q54" i="12" s="1"/>
  <c r="Q53" i="12" s="1"/>
  <c r="Q229" i="12" s="1"/>
  <c r="V112" i="12"/>
  <c r="V54" i="12" s="1"/>
  <c r="V53" i="12" s="1"/>
  <c r="V229" i="12" s="1"/>
  <c r="AG3" i="12"/>
  <c r="AG228" i="12" s="1"/>
  <c r="P3" i="12"/>
  <c r="P43" i="12" s="1"/>
  <c r="T112" i="12"/>
  <c r="T54" i="12" s="1"/>
  <c r="T53" i="12" s="1"/>
  <c r="T229" i="12" s="1"/>
  <c r="U3" i="12"/>
  <c r="U43" i="12" s="1"/>
  <c r="AA3" i="12"/>
  <c r="AA228" i="12" s="1"/>
  <c r="AL112" i="12"/>
  <c r="AG9" i="15"/>
  <c r="AB9" i="15"/>
  <c r="AA112" i="12"/>
  <c r="S112" i="12"/>
  <c r="AL3" i="12"/>
  <c r="Y112" i="12"/>
  <c r="AB3" i="12"/>
  <c r="P112" i="12"/>
  <c r="AN3" i="12"/>
  <c r="AM3" i="12"/>
  <c r="AI112" i="12"/>
  <c r="S3" i="12"/>
  <c r="Y3" i="12"/>
  <c r="Q3" i="12"/>
  <c r="R112" i="12"/>
  <c r="T3" i="12"/>
  <c r="AF112" i="12"/>
  <c r="AI3" i="12"/>
  <c r="AC9" i="15"/>
  <c r="AF9" i="15"/>
  <c r="W112" i="12"/>
  <c r="AC112" i="12"/>
  <c r="AK112" i="12"/>
  <c r="X112" i="12"/>
  <c r="AH112" i="12"/>
  <c r="R3" i="12"/>
  <c r="AJ112" i="12"/>
  <c r="AF3" i="12"/>
  <c r="AE112" i="12"/>
  <c r="AD3" i="12"/>
  <c r="AC3" i="12"/>
  <c r="AB112" i="12"/>
  <c r="AK3" i="12"/>
  <c r="X3" i="12"/>
  <c r="AH3" i="12"/>
  <c r="U112" i="12"/>
  <c r="AG112" i="12"/>
  <c r="AJ3" i="12"/>
  <c r="AM112" i="12"/>
  <c r="AE3" i="12"/>
  <c r="D81" i="15"/>
  <c r="C81" i="15"/>
  <c r="E81" i="15"/>
  <c r="C80" i="15"/>
  <c r="E80" i="15"/>
  <c r="Z24" i="15"/>
  <c r="E112" i="12"/>
  <c r="J69" i="12"/>
  <c r="I67" i="12"/>
  <c r="I66" i="12" s="1"/>
  <c r="I45" i="12" s="1"/>
  <c r="P17" i="15" s="1"/>
  <c r="H67" i="12"/>
  <c r="H66" i="12" s="1"/>
  <c r="H45" i="12" s="1"/>
  <c r="O17" i="15" s="1"/>
  <c r="D112" i="12"/>
  <c r="H214" i="12"/>
  <c r="G52" i="12"/>
  <c r="AF24" i="15"/>
  <c r="AL24" i="15"/>
  <c r="I161" i="12"/>
  <c r="I215" i="12" s="1"/>
  <c r="C28" i="15"/>
  <c r="C19" i="15"/>
  <c r="E19" i="15"/>
  <c r="E28" i="15"/>
  <c r="D19" i="15"/>
  <c r="D28" i="15"/>
  <c r="I6" i="15"/>
  <c r="E5" i="15"/>
  <c r="D5" i="15"/>
  <c r="I4" i="15"/>
  <c r="C5" i="15"/>
  <c r="I3" i="15"/>
  <c r="D12" i="15"/>
  <c r="E11" i="15"/>
  <c r="C12" i="15"/>
  <c r="E12" i="15"/>
  <c r="D11" i="15"/>
  <c r="C11" i="15"/>
  <c r="D10" i="15"/>
  <c r="E10" i="15"/>
  <c r="N10" i="15"/>
  <c r="C10" i="15" s="1"/>
  <c r="AI9" i="15"/>
  <c r="E9" i="15" s="1"/>
  <c r="W9" i="15"/>
  <c r="C9" i="15"/>
  <c r="N118" i="12"/>
  <c r="N120" i="12" s="1"/>
  <c r="N122" i="12" s="1"/>
  <c r="N114" i="12" s="1"/>
  <c r="H118" i="12"/>
  <c r="H120" i="12" s="1"/>
  <c r="H122" i="12" s="1"/>
  <c r="H114" i="12" s="1"/>
  <c r="J118" i="12"/>
  <c r="J120" i="12" s="1"/>
  <c r="J122" i="12" s="1"/>
  <c r="J114" i="12" s="1"/>
  <c r="L118" i="12"/>
  <c r="L120" i="12" s="1"/>
  <c r="L122" i="12" s="1"/>
  <c r="L114" i="12" s="1"/>
  <c r="G118" i="12"/>
  <c r="G120" i="12" s="1"/>
  <c r="G122" i="12" s="1"/>
  <c r="G114" i="12" s="1"/>
  <c r="O118" i="12"/>
  <c r="O120" i="12" s="1"/>
  <c r="O122" i="12" s="1"/>
  <c r="O114" i="12" s="1"/>
  <c r="I118" i="12"/>
  <c r="I120" i="12" s="1"/>
  <c r="I122" i="12" s="1"/>
  <c r="I114" i="12" s="1"/>
  <c r="K118" i="12"/>
  <c r="K120" i="12" s="1"/>
  <c r="K122" i="12" s="1"/>
  <c r="K114" i="12" s="1"/>
  <c r="M118" i="12"/>
  <c r="M120" i="12" s="1"/>
  <c r="M122" i="12" s="1"/>
  <c r="M114" i="12" s="1"/>
  <c r="O129" i="12"/>
  <c r="O131" i="12" s="1"/>
  <c r="O133" i="12" s="1"/>
  <c r="O125" i="12" s="1"/>
  <c r="N129" i="12"/>
  <c r="N131" i="12" s="1"/>
  <c r="N133" i="12" s="1"/>
  <c r="N125" i="12" s="1"/>
  <c r="M129" i="12"/>
  <c r="M131" i="12" s="1"/>
  <c r="M133" i="12" s="1"/>
  <c r="M125" i="12" s="1"/>
  <c r="K129" i="12"/>
  <c r="K131" i="12" s="1"/>
  <c r="K133" i="12" s="1"/>
  <c r="K125" i="12" s="1"/>
  <c r="G129" i="12"/>
  <c r="G131" i="12" s="1"/>
  <c r="G133" i="12" s="1"/>
  <c r="G125" i="12" s="1"/>
  <c r="J129" i="12"/>
  <c r="J131" i="12" s="1"/>
  <c r="J133" i="12" s="1"/>
  <c r="J125" i="12" s="1"/>
  <c r="I129" i="12"/>
  <c r="I131" i="12" s="1"/>
  <c r="I133" i="12" s="1"/>
  <c r="I125" i="12" s="1"/>
  <c r="H129" i="12"/>
  <c r="H131" i="12" s="1"/>
  <c r="H133" i="12" s="1"/>
  <c r="H125" i="12" s="1"/>
  <c r="L129" i="12"/>
  <c r="L131" i="12" s="1"/>
  <c r="L133" i="12" s="1"/>
  <c r="L125" i="12" s="1"/>
  <c r="H3" i="12"/>
  <c r="G3" i="12"/>
  <c r="M3" i="12"/>
  <c r="K3" i="12"/>
  <c r="N3" i="12"/>
  <c r="J94" i="12"/>
  <c r="I91" i="12"/>
  <c r="I49" i="12" s="1"/>
  <c r="P21" i="15" s="1"/>
  <c r="G79" i="12"/>
  <c r="O3" i="12"/>
  <c r="I3" i="12"/>
  <c r="L3" i="12"/>
  <c r="J3" i="12"/>
  <c r="BU111" i="12" l="1"/>
  <c r="BK111" i="12"/>
  <c r="BW54" i="12"/>
  <c r="BW53" i="12" s="1"/>
  <c r="BN26" i="15"/>
  <c r="AO111" i="12"/>
  <c r="BC54" i="12"/>
  <c r="BJ26" i="15" s="1"/>
  <c r="AR54" i="12"/>
  <c r="AR53" i="12" s="1"/>
  <c r="AR229" i="12" s="1"/>
  <c r="AY73" i="15" s="1"/>
  <c r="AS111" i="12"/>
  <c r="BP54" i="12"/>
  <c r="BP53" i="12" s="1"/>
  <c r="AU54" i="12"/>
  <c r="AU53" i="12" s="1"/>
  <c r="BL54" i="12"/>
  <c r="BS26" i="15" s="1"/>
  <c r="BD26" i="15"/>
  <c r="BO54" i="12"/>
  <c r="BV26" i="15" s="1"/>
  <c r="AV54" i="12"/>
  <c r="AV53" i="12" s="1"/>
  <c r="BV111" i="12"/>
  <c r="CC26" i="15"/>
  <c r="AT111" i="12"/>
  <c r="AX54" i="12"/>
  <c r="AX53" i="12" s="1"/>
  <c r="BR54" i="12"/>
  <c r="BY26" i="15" s="1"/>
  <c r="BT111" i="12"/>
  <c r="BQ111" i="12"/>
  <c r="BG111" i="12"/>
  <c r="AQ111" i="12"/>
  <c r="BH111" i="12"/>
  <c r="BI54" i="12"/>
  <c r="BI53" i="12" s="1"/>
  <c r="BN54" i="12"/>
  <c r="BU26" i="15" s="1"/>
  <c r="BS111" i="12"/>
  <c r="AX26" i="15"/>
  <c r="BE54" i="12"/>
  <c r="BL26" i="15" s="1"/>
  <c r="AN54" i="12"/>
  <c r="AN53" i="12" s="1"/>
  <c r="AN229" i="12" s="1"/>
  <c r="BB54" i="12"/>
  <c r="BB53" i="12" s="1"/>
  <c r="BD54" i="12"/>
  <c r="BD53" i="12" s="1"/>
  <c r="BF54" i="12"/>
  <c r="BF53" i="12" s="1"/>
  <c r="BJ54" i="12"/>
  <c r="BJ53" i="12" s="1"/>
  <c r="BA111" i="12"/>
  <c r="AW111" i="12"/>
  <c r="BO26" i="15"/>
  <c r="AP54" i="12"/>
  <c r="AW26" i="15" s="1"/>
  <c r="AY111" i="12"/>
  <c r="AZ111" i="12"/>
  <c r="BM54" i="12"/>
  <c r="BT26" i="15" s="1"/>
  <c r="AQ39" i="12"/>
  <c r="AP40" i="12"/>
  <c r="AW12" i="15" s="1"/>
  <c r="H12" i="15" s="1"/>
  <c r="BD23" i="12"/>
  <c r="BC24" i="12"/>
  <c r="BJ10" i="15" s="1"/>
  <c r="AV11" i="15"/>
  <c r="AO3" i="12"/>
  <c r="AW9" i="15"/>
  <c r="H9" i="15" s="1"/>
  <c r="E24" i="15"/>
  <c r="H24" i="15"/>
  <c r="G24" i="15"/>
  <c r="F24" i="15"/>
  <c r="AQ32" i="12"/>
  <c r="AP33" i="12"/>
  <c r="AW11" i="15" s="1"/>
  <c r="AR16" i="12"/>
  <c r="AQ17" i="12"/>
  <c r="AO53" i="12"/>
  <c r="AV26" i="15"/>
  <c r="BQ53" i="12"/>
  <c r="BX26" i="15"/>
  <c r="AQ229" i="12"/>
  <c r="AX73" i="15" s="1"/>
  <c r="AX25" i="15"/>
  <c r="AZ53" i="12"/>
  <c r="BG26" i="15"/>
  <c r="BK53" i="12"/>
  <c r="BR26" i="15"/>
  <c r="BT53" i="12"/>
  <c r="CA26" i="15"/>
  <c r="BA53" i="12"/>
  <c r="BH26" i="15"/>
  <c r="AW229" i="12"/>
  <c r="BD73" i="15" s="1"/>
  <c r="BD25" i="15"/>
  <c r="AY53" i="12"/>
  <c r="BF26" i="15"/>
  <c r="AT53" i="12"/>
  <c r="BA26" i="15"/>
  <c r="BH229" i="12"/>
  <c r="BO73" i="15" s="1"/>
  <c r="BO25" i="15"/>
  <c r="AS53" i="12"/>
  <c r="AZ26" i="15"/>
  <c r="BS53" i="12"/>
  <c r="BZ26" i="15"/>
  <c r="BG229" i="12"/>
  <c r="BN73" i="15" s="1"/>
  <c r="BN25" i="15"/>
  <c r="BU53" i="12"/>
  <c r="CB26" i="15"/>
  <c r="BV229" i="12"/>
  <c r="CC73" i="15" s="1"/>
  <c r="CC25" i="15"/>
  <c r="AN228" i="12"/>
  <c r="AU72" i="15" s="1"/>
  <c r="AN43" i="12"/>
  <c r="V43" i="12"/>
  <c r="AC15" i="15" s="1"/>
  <c r="W228" i="12"/>
  <c r="AD72" i="15" s="1"/>
  <c r="Z111" i="12"/>
  <c r="Z228" i="12"/>
  <c r="AG72" i="15" s="1"/>
  <c r="V111" i="12"/>
  <c r="Q111" i="12"/>
  <c r="AG43" i="12"/>
  <c r="AN15" i="15" s="1"/>
  <c r="U228" i="12"/>
  <c r="AB72" i="15" s="1"/>
  <c r="AD111" i="12"/>
  <c r="AA43" i="12"/>
  <c r="AH15" i="15" s="1"/>
  <c r="P228" i="12"/>
  <c r="W72" i="15" s="1"/>
  <c r="T111" i="12"/>
  <c r="AB54" i="12"/>
  <c r="AB53" i="12" s="1"/>
  <c r="AB229" i="12" s="1"/>
  <c r="AB111" i="12"/>
  <c r="AF43" i="12"/>
  <c r="AM15" i="15" s="1"/>
  <c r="AF228" i="12"/>
  <c r="AM72" i="15" s="1"/>
  <c r="AK54" i="12"/>
  <c r="AK53" i="12" s="1"/>
  <c r="AK229" i="12" s="1"/>
  <c r="AK111" i="12"/>
  <c r="S43" i="12"/>
  <c r="Z15" i="15" s="1"/>
  <c r="S228" i="12"/>
  <c r="Z72" i="15" s="1"/>
  <c r="AM43" i="12"/>
  <c r="AT15" i="15" s="1"/>
  <c r="AM228" i="12"/>
  <c r="AT72" i="15" s="1"/>
  <c r="AL54" i="12"/>
  <c r="AL53" i="12" s="1"/>
  <c r="AL229" i="12" s="1"/>
  <c r="AL111" i="12"/>
  <c r="AJ43" i="12"/>
  <c r="AQ15" i="15" s="1"/>
  <c r="AJ228" i="12"/>
  <c r="AQ72" i="15" s="1"/>
  <c r="R43" i="12"/>
  <c r="Y15" i="15" s="1"/>
  <c r="R228" i="12"/>
  <c r="Y72" i="15" s="1"/>
  <c r="AC54" i="12"/>
  <c r="AC53" i="12" s="1"/>
  <c r="AC229" i="12" s="1"/>
  <c r="AC111" i="12"/>
  <c r="R54" i="12"/>
  <c r="R53" i="12" s="1"/>
  <c r="R229" i="12" s="1"/>
  <c r="R111" i="12"/>
  <c r="AL43" i="12"/>
  <c r="AS15" i="15" s="1"/>
  <c r="AL228" i="12"/>
  <c r="AS72" i="15" s="1"/>
  <c r="AE43" i="12"/>
  <c r="AL15" i="15" s="1"/>
  <c r="AE228" i="12"/>
  <c r="AL72" i="15" s="1"/>
  <c r="AG54" i="12"/>
  <c r="AG53" i="12" s="1"/>
  <c r="AG229" i="12" s="1"/>
  <c r="AG111" i="12"/>
  <c r="AD43" i="12"/>
  <c r="AK15" i="15" s="1"/>
  <c r="AD228" i="12"/>
  <c r="AK72" i="15" s="1"/>
  <c r="S54" i="12"/>
  <c r="S53" i="12" s="1"/>
  <c r="S229" i="12" s="1"/>
  <c r="S111" i="12"/>
  <c r="AC43" i="12"/>
  <c r="AJ15" i="15" s="1"/>
  <c r="AC228" i="12"/>
  <c r="AJ72" i="15" s="1"/>
  <c r="AH54" i="12"/>
  <c r="AH53" i="12" s="1"/>
  <c r="AH229" i="12" s="1"/>
  <c r="AH111" i="12"/>
  <c r="D9" i="15"/>
  <c r="I9" i="15" s="1"/>
  <c r="AM54" i="12"/>
  <c r="AM53" i="12" s="1"/>
  <c r="AM229" i="12" s="1"/>
  <c r="AM111" i="12"/>
  <c r="AI43" i="12"/>
  <c r="AP15" i="15" s="1"/>
  <c r="AI228" i="12"/>
  <c r="AP72" i="15" s="1"/>
  <c r="U54" i="12"/>
  <c r="U53" i="12" s="1"/>
  <c r="U229" i="12" s="1"/>
  <c r="U111" i="12"/>
  <c r="AF54" i="12"/>
  <c r="AF53" i="12" s="1"/>
  <c r="AF229" i="12" s="1"/>
  <c r="AF111" i="12"/>
  <c r="AJ54" i="12"/>
  <c r="AJ53" i="12" s="1"/>
  <c r="AJ229" i="12" s="1"/>
  <c r="AJ111" i="12"/>
  <c r="T43" i="12"/>
  <c r="AA15" i="15" s="1"/>
  <c r="T228" i="12"/>
  <c r="AA72" i="15" s="1"/>
  <c r="Y54" i="12"/>
  <c r="Y53" i="12" s="1"/>
  <c r="Y229" i="12" s="1"/>
  <c r="Y111" i="12"/>
  <c r="W54" i="12"/>
  <c r="W53" i="12" s="1"/>
  <c r="W229" i="12" s="1"/>
  <c r="W111" i="12"/>
  <c r="Q43" i="12"/>
  <c r="X15" i="15" s="1"/>
  <c r="Q228" i="12"/>
  <c r="X72" i="15" s="1"/>
  <c r="P54" i="12"/>
  <c r="P53" i="12" s="1"/>
  <c r="P229" i="12" s="1"/>
  <c r="P111" i="12"/>
  <c r="AH43" i="12"/>
  <c r="AO15" i="15" s="1"/>
  <c r="AH228" i="12"/>
  <c r="X43" i="12"/>
  <c r="AE15" i="15" s="1"/>
  <c r="X228" i="12"/>
  <c r="AE72" i="15" s="1"/>
  <c r="AA54" i="12"/>
  <c r="AA53" i="12" s="1"/>
  <c r="AA229" i="12" s="1"/>
  <c r="AA111" i="12"/>
  <c r="AK43" i="12"/>
  <c r="AR15" i="15" s="1"/>
  <c r="AK228" i="12"/>
  <c r="AR72" i="15" s="1"/>
  <c r="AE54" i="12"/>
  <c r="AE53" i="12" s="1"/>
  <c r="AE229" i="12" s="1"/>
  <c r="AE111" i="12"/>
  <c r="X54" i="12"/>
  <c r="X53" i="12" s="1"/>
  <c r="X229" i="12" s="1"/>
  <c r="X111" i="12"/>
  <c r="Y43" i="12"/>
  <c r="AF15" i="15" s="1"/>
  <c r="Y228" i="12"/>
  <c r="AF72" i="15" s="1"/>
  <c r="AI54" i="12"/>
  <c r="AI53" i="12" s="1"/>
  <c r="AI229" i="12" s="1"/>
  <c r="AI111" i="12"/>
  <c r="AB43" i="12"/>
  <c r="AI15" i="15" s="1"/>
  <c r="AB228" i="12"/>
  <c r="AI72" i="15" s="1"/>
  <c r="N24" i="15"/>
  <c r="C24" i="15" s="1"/>
  <c r="D24" i="15"/>
  <c r="K69" i="12"/>
  <c r="J67" i="12"/>
  <c r="J66" i="12" s="1"/>
  <c r="J45" i="12" s="1"/>
  <c r="Q17" i="15" s="1"/>
  <c r="H43" i="12"/>
  <c r="O15" i="15" s="1"/>
  <c r="H228" i="12"/>
  <c r="O72" i="15" s="1"/>
  <c r="K43" i="12"/>
  <c r="R15" i="15" s="1"/>
  <c r="K228" i="12"/>
  <c r="R72" i="15" s="1"/>
  <c r="L43" i="12"/>
  <c r="S15" i="15" s="1"/>
  <c r="L228" i="12"/>
  <c r="S72" i="15" s="1"/>
  <c r="O43" i="12"/>
  <c r="V15" i="15" s="1"/>
  <c r="O228" i="12"/>
  <c r="V72" i="15" s="1"/>
  <c r="M43" i="12"/>
  <c r="T15" i="15" s="1"/>
  <c r="M228" i="12"/>
  <c r="T72" i="15" s="1"/>
  <c r="AH72" i="15"/>
  <c r="N43" i="12"/>
  <c r="U15" i="15" s="1"/>
  <c r="N228" i="12"/>
  <c r="U72" i="15" s="1"/>
  <c r="AG15" i="15"/>
  <c r="AC72" i="15"/>
  <c r="I43" i="12"/>
  <c r="P15" i="15" s="1"/>
  <c r="I228" i="12"/>
  <c r="P72" i="15" s="1"/>
  <c r="AB15" i="15"/>
  <c r="J43" i="12"/>
  <c r="Q15" i="15" s="1"/>
  <c r="J228" i="12"/>
  <c r="Q72" i="15" s="1"/>
  <c r="AD15" i="15"/>
  <c r="W15" i="15"/>
  <c r="AN72" i="15"/>
  <c r="G43" i="12"/>
  <c r="N15" i="15" s="1"/>
  <c r="G228" i="12"/>
  <c r="N72" i="15" s="1"/>
  <c r="J161" i="12"/>
  <c r="J215" i="12" s="1"/>
  <c r="I5" i="15"/>
  <c r="I12" i="15"/>
  <c r="I11" i="15"/>
  <c r="I10" i="15"/>
  <c r="M112" i="12"/>
  <c r="N112" i="12"/>
  <c r="L112" i="12"/>
  <c r="K112" i="12"/>
  <c r="O112" i="12"/>
  <c r="J112" i="12"/>
  <c r="I112" i="12"/>
  <c r="G112" i="12"/>
  <c r="H112" i="12"/>
  <c r="K94" i="12"/>
  <c r="J91" i="12"/>
  <c r="J49" i="12" s="1"/>
  <c r="Q21" i="15" s="1"/>
  <c r="H79" i="12"/>
  <c r="G77" i="12"/>
  <c r="CD26" i="15" l="1"/>
  <c r="BB26" i="15"/>
  <c r="BC53" i="12"/>
  <c r="BC229" i="12" s="1"/>
  <c r="BJ73" i="15" s="1"/>
  <c r="BL53" i="12"/>
  <c r="BS25" i="15" s="1"/>
  <c r="AY25" i="15"/>
  <c r="AY26" i="15"/>
  <c r="BR53" i="12"/>
  <c r="BR229" i="12" s="1"/>
  <c r="BY73" i="15" s="1"/>
  <c r="BE53" i="12"/>
  <c r="BE229" i="12" s="1"/>
  <c r="BL73" i="15" s="1"/>
  <c r="BW26" i="15"/>
  <c r="BO53" i="12"/>
  <c r="BO229" i="12" s="1"/>
  <c r="BV73" i="15" s="1"/>
  <c r="BI26" i="15"/>
  <c r="AP53" i="12"/>
  <c r="AW25" i="15" s="1"/>
  <c r="BE26" i="15"/>
  <c r="BC26" i="15"/>
  <c r="BN53" i="12"/>
  <c r="BU25" i="15" s="1"/>
  <c r="BK26" i="15"/>
  <c r="BQ26" i="15"/>
  <c r="BP26" i="15"/>
  <c r="BM53" i="12"/>
  <c r="BM229" i="12" s="1"/>
  <c r="BT73" i="15" s="1"/>
  <c r="BM26" i="15"/>
  <c r="AX9" i="15"/>
  <c r="AS16" i="12"/>
  <c r="AR17" i="12"/>
  <c r="AR32" i="12"/>
  <c r="AQ33" i="12"/>
  <c r="AX11" i="15" s="1"/>
  <c r="BE23" i="12"/>
  <c r="BD24" i="12"/>
  <c r="BK10" i="15" s="1"/>
  <c r="AP3" i="12"/>
  <c r="AO228" i="12"/>
  <c r="AV72" i="15" s="1"/>
  <c r="AO43" i="12"/>
  <c r="AV15" i="15" s="1"/>
  <c r="AR39" i="12"/>
  <c r="AQ40" i="12"/>
  <c r="AX12" i="15" s="1"/>
  <c r="G11" i="15"/>
  <c r="H11" i="15"/>
  <c r="AU15" i="15"/>
  <c r="BD229" i="12"/>
  <c r="BK73" i="15" s="1"/>
  <c r="BK25" i="15"/>
  <c r="AS229" i="12"/>
  <c r="AZ73" i="15" s="1"/>
  <c r="AZ25" i="15"/>
  <c r="AY229" i="12"/>
  <c r="BF73" i="15" s="1"/>
  <c r="BF25" i="15"/>
  <c r="AX229" i="12"/>
  <c r="BE73" i="15" s="1"/>
  <c r="BE25" i="15"/>
  <c r="BQ229" i="12"/>
  <c r="BX73" i="15" s="1"/>
  <c r="BX25" i="15"/>
  <c r="AT229" i="12"/>
  <c r="BA73" i="15" s="1"/>
  <c r="BA25" i="15"/>
  <c r="BP229" i="12"/>
  <c r="BW73" i="15" s="1"/>
  <c r="BW25" i="15"/>
  <c r="AZ229" i="12"/>
  <c r="BG73" i="15" s="1"/>
  <c r="BG25" i="15"/>
  <c r="BU229" i="12"/>
  <c r="CB73" i="15" s="1"/>
  <c r="CB25" i="15"/>
  <c r="BS229" i="12"/>
  <c r="BZ73" i="15" s="1"/>
  <c r="BZ25" i="15"/>
  <c r="BI229" i="12"/>
  <c r="BP73" i="15" s="1"/>
  <c r="BP25" i="15"/>
  <c r="BJ229" i="12"/>
  <c r="BQ73" i="15" s="1"/>
  <c r="BQ25" i="15"/>
  <c r="BT229" i="12"/>
  <c r="CA73" i="15" s="1"/>
  <c r="CA25" i="15"/>
  <c r="AV229" i="12"/>
  <c r="BC73" i="15" s="1"/>
  <c r="BC25" i="15"/>
  <c r="BW229" i="12"/>
  <c r="CD73" i="15" s="1"/>
  <c r="CD25" i="15"/>
  <c r="AU229" i="12"/>
  <c r="BB73" i="15" s="1"/>
  <c r="BB25" i="15"/>
  <c r="BA229" i="12"/>
  <c r="BH73" i="15" s="1"/>
  <c r="BH25" i="15"/>
  <c r="BK229" i="12"/>
  <c r="BR73" i="15" s="1"/>
  <c r="BR25" i="15"/>
  <c r="BF229" i="12"/>
  <c r="BM73" i="15" s="1"/>
  <c r="BM25" i="15"/>
  <c r="AO229" i="12"/>
  <c r="AV73" i="15" s="1"/>
  <c r="AV25" i="15"/>
  <c r="BB229" i="12"/>
  <c r="BI73" i="15" s="1"/>
  <c r="BI25" i="15"/>
  <c r="AO72" i="15"/>
  <c r="E72" i="15" s="1"/>
  <c r="C72" i="15"/>
  <c r="D72" i="15"/>
  <c r="I214" i="12"/>
  <c r="L69" i="12"/>
  <c r="K67" i="12"/>
  <c r="K66" i="12" s="1"/>
  <c r="K45" i="12" s="1"/>
  <c r="R17" i="15" s="1"/>
  <c r="J214" i="12"/>
  <c r="C15" i="15"/>
  <c r="K161" i="12"/>
  <c r="K215" i="12" s="1"/>
  <c r="D15" i="15"/>
  <c r="E15" i="15"/>
  <c r="G65" i="12"/>
  <c r="G46" i="12"/>
  <c r="AD26" i="15"/>
  <c r="AE26" i="15"/>
  <c r="W26" i="15"/>
  <c r="AK26" i="15"/>
  <c r="AL26" i="15"/>
  <c r="AT26" i="15"/>
  <c r="AS26" i="15"/>
  <c r="AR26" i="15"/>
  <c r="AO26" i="15"/>
  <c r="AN26" i="15"/>
  <c r="X26" i="15"/>
  <c r="AB26" i="15"/>
  <c r="N111" i="12"/>
  <c r="N54" i="12"/>
  <c r="U26" i="15" s="1"/>
  <c r="Z26" i="15"/>
  <c r="L111" i="12"/>
  <c r="L54" i="12"/>
  <c r="S26" i="15" s="1"/>
  <c r="AM26" i="15"/>
  <c r="Y26" i="15"/>
  <c r="AA26" i="15"/>
  <c r="I111" i="12"/>
  <c r="I54" i="12"/>
  <c r="P26" i="15" s="1"/>
  <c r="AJ26" i="15"/>
  <c r="J111" i="12"/>
  <c r="J54" i="12"/>
  <c r="Q26" i="15" s="1"/>
  <c r="AP26" i="15"/>
  <c r="AG26" i="15"/>
  <c r="AU26" i="15"/>
  <c r="AC26" i="15"/>
  <c r="H111" i="12"/>
  <c r="H54" i="12"/>
  <c r="O26" i="15" s="1"/>
  <c r="O111" i="12"/>
  <c r="O54" i="12"/>
  <c r="V26" i="15" s="1"/>
  <c r="K111" i="12"/>
  <c r="K54" i="12"/>
  <c r="R26" i="15" s="1"/>
  <c r="AF26" i="15"/>
  <c r="M111" i="12"/>
  <c r="M54" i="12"/>
  <c r="T26" i="15" s="1"/>
  <c r="G111" i="12"/>
  <c r="G54" i="12"/>
  <c r="N26" i="15" s="1"/>
  <c r="AH26" i="15"/>
  <c r="AI26" i="15"/>
  <c r="AQ26" i="15"/>
  <c r="L94" i="12"/>
  <c r="K91" i="12"/>
  <c r="K49" i="12" s="1"/>
  <c r="R21" i="15" s="1"/>
  <c r="I79" i="12"/>
  <c r="H77" i="12"/>
  <c r="BL229" i="12" l="1"/>
  <c r="BS73" i="15" s="1"/>
  <c r="BY25" i="15"/>
  <c r="BJ25" i="15"/>
  <c r="BL25" i="15"/>
  <c r="BV25" i="15"/>
  <c r="AP229" i="12"/>
  <c r="AW73" i="15" s="1"/>
  <c r="BN229" i="12"/>
  <c r="BU73" i="15" s="1"/>
  <c r="BT25" i="15"/>
  <c r="AP43" i="12"/>
  <c r="AP228" i="12"/>
  <c r="AW72" i="15" s="1"/>
  <c r="AS39" i="12"/>
  <c r="AR40" i="12"/>
  <c r="AY12" i="15" s="1"/>
  <c r="BF23" i="12"/>
  <c r="BE24" i="12"/>
  <c r="BL10" i="15" s="1"/>
  <c r="AY9" i="15"/>
  <c r="AS32" i="12"/>
  <c r="AR33" i="12"/>
  <c r="AY11" i="15" s="1"/>
  <c r="AT16" i="12"/>
  <c r="AS17" i="12"/>
  <c r="AQ3" i="12"/>
  <c r="H72" i="15"/>
  <c r="F72" i="15"/>
  <c r="F15" i="15"/>
  <c r="F55" i="15" s="1"/>
  <c r="G72" i="15"/>
  <c r="G15" i="15"/>
  <c r="G26" i="15"/>
  <c r="H26" i="15"/>
  <c r="F26" i="15"/>
  <c r="E51" i="15"/>
  <c r="E46" i="15"/>
  <c r="E50" i="15"/>
  <c r="E42" i="15"/>
  <c r="B61" i="15" s="1"/>
  <c r="E55" i="15"/>
  <c r="B64" i="15" s="1"/>
  <c r="E47" i="15"/>
  <c r="E57" i="15"/>
  <c r="B65" i="15" s="1"/>
  <c r="E49" i="15"/>
  <c r="D46" i="15"/>
  <c r="D51" i="15"/>
  <c r="D57" i="15"/>
  <c r="D49" i="15"/>
  <c r="D50" i="15"/>
  <c r="D42" i="15"/>
  <c r="D55" i="15"/>
  <c r="D47" i="15"/>
  <c r="C42" i="15"/>
  <c r="C57" i="15"/>
  <c r="C49" i="15"/>
  <c r="C46" i="15"/>
  <c r="C51" i="15"/>
  <c r="C47" i="15"/>
  <c r="C50" i="15"/>
  <c r="C55" i="15"/>
  <c r="M69" i="12"/>
  <c r="L67" i="12"/>
  <c r="L66" i="12" s="1"/>
  <c r="L45" i="12" s="1"/>
  <c r="S17" i="15" s="1"/>
  <c r="H46" i="12"/>
  <c r="H44" i="12" s="1"/>
  <c r="K214" i="12"/>
  <c r="L161" i="12"/>
  <c r="L215" i="12" s="1"/>
  <c r="G44" i="12"/>
  <c r="N18" i="15"/>
  <c r="J53" i="12"/>
  <c r="M53" i="12"/>
  <c r="I53" i="12"/>
  <c r="L53" i="12"/>
  <c r="K53" i="12"/>
  <c r="N53" i="12"/>
  <c r="G53" i="12"/>
  <c r="O53" i="12"/>
  <c r="H53" i="12"/>
  <c r="G64" i="12"/>
  <c r="H65" i="12"/>
  <c r="M94" i="12"/>
  <c r="L91" i="12"/>
  <c r="L49" i="12" s="1"/>
  <c r="S21" i="15" s="1"/>
  <c r="J79" i="12"/>
  <c r="I77" i="12"/>
  <c r="F53" i="15" l="1"/>
  <c r="F51" i="15"/>
  <c r="AQ228" i="12"/>
  <c r="AX72" i="15" s="1"/>
  <c r="AQ43" i="12"/>
  <c r="AZ9" i="15"/>
  <c r="BG23" i="12"/>
  <c r="BF24" i="12"/>
  <c r="BM10" i="15" s="1"/>
  <c r="AU16" i="12"/>
  <c r="AT17" i="12"/>
  <c r="AT39" i="12"/>
  <c r="AS40" i="12"/>
  <c r="AZ12" i="15" s="1"/>
  <c r="AT32" i="12"/>
  <c r="AS33" i="12"/>
  <c r="AZ11" i="15" s="1"/>
  <c r="AR3" i="12"/>
  <c r="AW15" i="15"/>
  <c r="H15" i="15" s="1"/>
  <c r="F50" i="15"/>
  <c r="F49" i="15"/>
  <c r="G55" i="15"/>
  <c r="F57" i="15"/>
  <c r="F47" i="15"/>
  <c r="F42" i="15"/>
  <c r="F46" i="15"/>
  <c r="G49" i="15"/>
  <c r="G46" i="15"/>
  <c r="G51" i="15"/>
  <c r="G50" i="15"/>
  <c r="G53" i="15"/>
  <c r="G42" i="15"/>
  <c r="G57" i="15"/>
  <c r="G47" i="15"/>
  <c r="BS220" i="12"/>
  <c r="BR220" i="12"/>
  <c r="BQ220" i="12"/>
  <c r="BP220" i="12"/>
  <c r="BW220" i="12"/>
  <c r="BO220" i="12"/>
  <c r="BV220" i="12"/>
  <c r="BN220" i="12"/>
  <c r="BU220" i="12"/>
  <c r="BM220" i="12"/>
  <c r="BT220" i="12"/>
  <c r="BL220" i="12"/>
  <c r="BG220" i="12"/>
  <c r="BF220" i="12"/>
  <c r="BE220" i="12"/>
  <c r="BD220" i="12"/>
  <c r="BK220" i="12"/>
  <c r="BC220" i="12"/>
  <c r="BJ220" i="12"/>
  <c r="BB220" i="12"/>
  <c r="BI220" i="12"/>
  <c r="BA220" i="12"/>
  <c r="BH220" i="12"/>
  <c r="AZ220" i="12"/>
  <c r="AU220" i="12"/>
  <c r="AT220" i="12"/>
  <c r="AS220" i="12"/>
  <c r="AR220" i="12"/>
  <c r="AY220" i="12"/>
  <c r="AQ220" i="12"/>
  <c r="AW220" i="12"/>
  <c r="AO220" i="12"/>
  <c r="AP220" i="12"/>
  <c r="AN220" i="12"/>
  <c r="AX220" i="12"/>
  <c r="AV220" i="12"/>
  <c r="V220" i="12"/>
  <c r="AD220" i="12"/>
  <c r="AL220" i="12"/>
  <c r="R220" i="12"/>
  <c r="Z220" i="12"/>
  <c r="AH220" i="12"/>
  <c r="W220" i="12"/>
  <c r="X220" i="12"/>
  <c r="AI220" i="12"/>
  <c r="Y220" i="12"/>
  <c r="AJ220" i="12"/>
  <c r="P220" i="12"/>
  <c r="AA220" i="12"/>
  <c r="AK220" i="12"/>
  <c r="AB220" i="12"/>
  <c r="AM220" i="12"/>
  <c r="Q220" i="12"/>
  <c r="S220" i="12"/>
  <c r="AC220" i="12"/>
  <c r="T220" i="12"/>
  <c r="AE220" i="12"/>
  <c r="U220" i="12"/>
  <c r="AF220" i="12"/>
  <c r="AG220" i="12"/>
  <c r="G240" i="12"/>
  <c r="N84" i="15" s="1"/>
  <c r="C84" i="15" s="1"/>
  <c r="G220" i="12"/>
  <c r="H220" i="12"/>
  <c r="O220" i="12"/>
  <c r="N220" i="12"/>
  <c r="M220" i="12"/>
  <c r="L220" i="12"/>
  <c r="K220" i="12"/>
  <c r="I220" i="12"/>
  <c r="J220" i="12"/>
  <c r="N69" i="12"/>
  <c r="M67" i="12"/>
  <c r="M66" i="12" s="1"/>
  <c r="M45" i="12" s="1"/>
  <c r="T17" i="15" s="1"/>
  <c r="O18" i="15"/>
  <c r="I46" i="12"/>
  <c r="P18" i="15" s="1"/>
  <c r="L214" i="12"/>
  <c r="W25" i="15"/>
  <c r="W73" i="15"/>
  <c r="AA25" i="15"/>
  <c r="AA73" i="15"/>
  <c r="AL25" i="15"/>
  <c r="AL73" i="15"/>
  <c r="AE25" i="15"/>
  <c r="AE73" i="15"/>
  <c r="AC25" i="15"/>
  <c r="AC73" i="15"/>
  <c r="AF25" i="15"/>
  <c r="AF73" i="15"/>
  <c r="AD25" i="15"/>
  <c r="AD73" i="15"/>
  <c r="P25" i="15"/>
  <c r="I229" i="12"/>
  <c r="P73" i="15" s="1"/>
  <c r="AI25" i="15"/>
  <c r="AI73" i="15"/>
  <c r="Q25" i="15"/>
  <c r="J229" i="12"/>
  <c r="Q73" i="15" s="1"/>
  <c r="U25" i="15"/>
  <c r="N229" i="12"/>
  <c r="U73" i="15" s="1"/>
  <c r="AB25" i="15"/>
  <c r="AB73" i="15"/>
  <c r="AQ25" i="15"/>
  <c r="AQ73" i="15"/>
  <c r="Y25" i="15"/>
  <c r="Y73" i="15"/>
  <c r="R25" i="15"/>
  <c r="K229" i="12"/>
  <c r="R73" i="15" s="1"/>
  <c r="O16" i="15"/>
  <c r="H230" i="12"/>
  <c r="O74" i="15" s="1"/>
  <c r="AK25" i="15"/>
  <c r="AK73" i="15"/>
  <c r="AP25" i="15"/>
  <c r="AP73" i="15"/>
  <c r="AR25" i="15"/>
  <c r="AR73" i="15"/>
  <c r="T25" i="15"/>
  <c r="M229" i="12"/>
  <c r="T73" i="15" s="1"/>
  <c r="AO25" i="15"/>
  <c r="AO73" i="15"/>
  <c r="AM25" i="15"/>
  <c r="AM73" i="15"/>
  <c r="AU25" i="15"/>
  <c r="AU73" i="15"/>
  <c r="AJ25" i="15"/>
  <c r="AJ73" i="15"/>
  <c r="AS25" i="15"/>
  <c r="AS73" i="15"/>
  <c r="AT25" i="15"/>
  <c r="AT73" i="15"/>
  <c r="AH25" i="15"/>
  <c r="AH73" i="15"/>
  <c r="AG25" i="15"/>
  <c r="AG73" i="15"/>
  <c r="X25" i="15"/>
  <c r="X73" i="15"/>
  <c r="AN25" i="15"/>
  <c r="AN73" i="15"/>
  <c r="O25" i="15"/>
  <c r="H229" i="12"/>
  <c r="O73" i="15" s="1"/>
  <c r="V25" i="15"/>
  <c r="O229" i="12"/>
  <c r="V73" i="15" s="1"/>
  <c r="S25" i="15"/>
  <c r="L229" i="12"/>
  <c r="S73" i="15" s="1"/>
  <c r="Z25" i="15"/>
  <c r="Z73" i="15"/>
  <c r="N16" i="15"/>
  <c r="G230" i="12"/>
  <c r="N74" i="15" s="1"/>
  <c r="N25" i="15"/>
  <c r="G229" i="12"/>
  <c r="N73" i="15" s="1"/>
  <c r="M161" i="12"/>
  <c r="M215" i="12" s="1"/>
  <c r="C26" i="15"/>
  <c r="C53" i="15" s="1"/>
  <c r="D26" i="15"/>
  <c r="D53" i="15" s="1"/>
  <c r="E26" i="15"/>
  <c r="E53" i="15" s="1"/>
  <c r="H64" i="12"/>
  <c r="G55" i="12"/>
  <c r="N27" i="15" s="1"/>
  <c r="N38" i="15" s="1"/>
  <c r="H55" i="12"/>
  <c r="O27" i="15" s="1"/>
  <c r="O38" i="15" s="1"/>
  <c r="I65" i="12"/>
  <c r="N94" i="12"/>
  <c r="M91" i="12"/>
  <c r="M49" i="12" s="1"/>
  <c r="T21" i="15" s="1"/>
  <c r="K79" i="12"/>
  <c r="J77" i="12"/>
  <c r="H55" i="15" l="1"/>
  <c r="H47" i="15"/>
  <c r="H57" i="15"/>
  <c r="H49" i="15"/>
  <c r="H51" i="15"/>
  <c r="H50" i="15"/>
  <c r="H46" i="15"/>
  <c r="H42" i="15"/>
  <c r="AV16" i="12"/>
  <c r="AU17" i="12"/>
  <c r="AR43" i="12"/>
  <c r="AR228" i="12"/>
  <c r="AY72" i="15" s="1"/>
  <c r="AU32" i="12"/>
  <c r="AT33" i="12"/>
  <c r="BA11" i="15" s="1"/>
  <c r="AS3" i="12"/>
  <c r="H53" i="15"/>
  <c r="BH23" i="12"/>
  <c r="BG24" i="12"/>
  <c r="BN10" i="15" s="1"/>
  <c r="AU39" i="12"/>
  <c r="AT40" i="12"/>
  <c r="BA12" i="15" s="1"/>
  <c r="AX15" i="15"/>
  <c r="BA9" i="15"/>
  <c r="F73" i="15"/>
  <c r="H73" i="15"/>
  <c r="G73" i="15"/>
  <c r="G25" i="15"/>
  <c r="G52" i="15" s="1"/>
  <c r="F25" i="15"/>
  <c r="F52" i="15" s="1"/>
  <c r="H25" i="15"/>
  <c r="H52" i="15" s="1"/>
  <c r="G241" i="12"/>
  <c r="N85" i="15" s="1"/>
  <c r="C85" i="15" s="1"/>
  <c r="D73" i="15"/>
  <c r="C73" i="15"/>
  <c r="E73" i="15"/>
  <c r="O69" i="12"/>
  <c r="P69" i="12" s="1"/>
  <c r="N67" i="12"/>
  <c r="N66" i="12" s="1"/>
  <c r="N45" i="12" s="1"/>
  <c r="U17" i="15" s="1"/>
  <c r="I44" i="12"/>
  <c r="I230" i="12" s="1"/>
  <c r="P74" i="15" s="1"/>
  <c r="J46" i="12"/>
  <c r="J44" i="12" s="1"/>
  <c r="M214" i="12"/>
  <c r="N161" i="12"/>
  <c r="N215" i="12" s="1"/>
  <c r="D25" i="15"/>
  <c r="D52" i="15" s="1"/>
  <c r="E25" i="15"/>
  <c r="E52" i="15" s="1"/>
  <c r="B63" i="15" s="1"/>
  <c r="C25" i="15"/>
  <c r="C52" i="15" s="1"/>
  <c r="I64" i="12"/>
  <c r="G57" i="12"/>
  <c r="H57" i="12"/>
  <c r="J65" i="12"/>
  <c r="O94" i="12"/>
  <c r="P94" i="12" s="1"/>
  <c r="N91" i="12"/>
  <c r="N49" i="12" s="1"/>
  <c r="U21" i="15" s="1"/>
  <c r="L79" i="12"/>
  <c r="K77" i="12"/>
  <c r="AT3" i="12" l="1"/>
  <c r="AS228" i="12"/>
  <c r="AZ72" i="15" s="1"/>
  <c r="AS43" i="12"/>
  <c r="AV32" i="12"/>
  <c r="AU33" i="12"/>
  <c r="BB11" i="15" s="1"/>
  <c r="AV39" i="12"/>
  <c r="AU40" i="12"/>
  <c r="BB12" i="15" s="1"/>
  <c r="AY15" i="15"/>
  <c r="BB9" i="15"/>
  <c r="BI23" i="12"/>
  <c r="BH24" i="12"/>
  <c r="BO10" i="15" s="1"/>
  <c r="AW16" i="12"/>
  <c r="AV17" i="12"/>
  <c r="Q69" i="12"/>
  <c r="P67" i="12"/>
  <c r="P66" i="12" s="1"/>
  <c r="Q94" i="12"/>
  <c r="P91" i="12"/>
  <c r="P49" i="12" s="1"/>
  <c r="O29" i="15"/>
  <c r="O39" i="15" s="1"/>
  <c r="O67" i="12"/>
  <c r="O66" i="12" s="1"/>
  <c r="O45" i="12" s="1"/>
  <c r="V17" i="15" s="1"/>
  <c r="C17" i="15" s="1"/>
  <c r="C44" i="15" s="1"/>
  <c r="Q18" i="15"/>
  <c r="P16" i="15"/>
  <c r="I55" i="12"/>
  <c r="P27" i="15" s="1"/>
  <c r="P38" i="15" s="1"/>
  <c r="N214" i="12"/>
  <c r="K46" i="12"/>
  <c r="K44" i="12" s="1"/>
  <c r="Q16" i="15"/>
  <c r="J230" i="12"/>
  <c r="Q74" i="15" s="1"/>
  <c r="N29" i="15"/>
  <c r="N39" i="15" s="1"/>
  <c r="O161" i="12"/>
  <c r="J55" i="12"/>
  <c r="Q27" i="15" s="1"/>
  <c r="Q38" i="15" s="1"/>
  <c r="J64" i="12"/>
  <c r="G207" i="12"/>
  <c r="G208" i="12" s="1"/>
  <c r="H207" i="12"/>
  <c r="K65" i="12"/>
  <c r="O91" i="12"/>
  <c r="O49" i="12" s="1"/>
  <c r="V21" i="15" s="1"/>
  <c r="C21" i="15" s="1"/>
  <c r="C48" i="15" s="1"/>
  <c r="M79" i="12"/>
  <c r="L77" i="12"/>
  <c r="BC9" i="15" l="1"/>
  <c r="AX16" i="12"/>
  <c r="AW17" i="12"/>
  <c r="AW39" i="12"/>
  <c r="AV40" i="12"/>
  <c r="BC12" i="15" s="1"/>
  <c r="BJ23" i="12"/>
  <c r="BI24" i="12"/>
  <c r="BP10" i="15" s="1"/>
  <c r="AW32" i="12"/>
  <c r="AV33" i="12"/>
  <c r="BC11" i="15" s="1"/>
  <c r="AU3" i="12"/>
  <c r="AZ15" i="15"/>
  <c r="AT228" i="12"/>
  <c r="BA72" i="15" s="1"/>
  <c r="AT43" i="12"/>
  <c r="BA15" i="15" s="1"/>
  <c r="R94" i="12"/>
  <c r="Q91" i="12"/>
  <c r="Q49" i="12" s="1"/>
  <c r="P45" i="12"/>
  <c r="W17" i="15" s="1"/>
  <c r="R69" i="12"/>
  <c r="Q67" i="12"/>
  <c r="Q66" i="12" s="1"/>
  <c r="O215" i="12"/>
  <c r="O214" i="12" s="1"/>
  <c r="P161" i="12"/>
  <c r="G200" i="12"/>
  <c r="H208" i="12"/>
  <c r="I57" i="12"/>
  <c r="R18" i="15"/>
  <c r="L46" i="12"/>
  <c r="L44" i="12" s="1"/>
  <c r="R16" i="15"/>
  <c r="K230" i="12"/>
  <c r="R74" i="15" s="1"/>
  <c r="N31" i="15"/>
  <c r="G232" i="12"/>
  <c r="K55" i="12"/>
  <c r="R27" i="15" s="1"/>
  <c r="R38" i="15" s="1"/>
  <c r="J57" i="12"/>
  <c r="K64" i="12"/>
  <c r="G60" i="12"/>
  <c r="L65" i="12"/>
  <c r="W21" i="15"/>
  <c r="N79" i="12"/>
  <c r="M77" i="12"/>
  <c r="BK23" i="12" l="1"/>
  <c r="BJ24" i="12"/>
  <c r="BQ10" i="15" s="1"/>
  <c r="AX39" i="12"/>
  <c r="AW40" i="12"/>
  <c r="BD12" i="15" s="1"/>
  <c r="BD9" i="15"/>
  <c r="AY16" i="12"/>
  <c r="AX17" i="12"/>
  <c r="AU228" i="12"/>
  <c r="BB72" i="15" s="1"/>
  <c r="AU43" i="12"/>
  <c r="AV3" i="12"/>
  <c r="AX32" i="12"/>
  <c r="AW33" i="12"/>
  <c r="BD11" i="15" s="1"/>
  <c r="S94" i="12"/>
  <c r="R91" i="12"/>
  <c r="R49" i="12" s="1"/>
  <c r="Q161" i="12"/>
  <c r="P215" i="12"/>
  <c r="P214" i="12" s="1"/>
  <c r="Q45" i="12"/>
  <c r="X17" i="15" s="1"/>
  <c r="R67" i="12"/>
  <c r="R66" i="12" s="1"/>
  <c r="S69" i="12"/>
  <c r="G233" i="12"/>
  <c r="N77" i="15" s="1"/>
  <c r="N76" i="15"/>
  <c r="G221" i="12"/>
  <c r="G219" i="12" s="1"/>
  <c r="G218" i="12" s="1"/>
  <c r="G217" i="12" s="1"/>
  <c r="H206" i="12"/>
  <c r="H59" i="12" s="1"/>
  <c r="P29" i="15"/>
  <c r="P39" i="15" s="1"/>
  <c r="Q29" i="15"/>
  <c r="Q39" i="15" s="1"/>
  <c r="G62" i="12"/>
  <c r="S18" i="15"/>
  <c r="I207" i="12"/>
  <c r="M46" i="12"/>
  <c r="T18" i="15" s="1"/>
  <c r="S16" i="15"/>
  <c r="L230" i="12"/>
  <c r="S74" i="15" s="1"/>
  <c r="N32" i="15"/>
  <c r="N40" i="15" s="1"/>
  <c r="K57" i="12"/>
  <c r="J207" i="12"/>
  <c r="L55" i="12"/>
  <c r="S27" i="15" s="1"/>
  <c r="S38" i="15" s="1"/>
  <c r="L64" i="12"/>
  <c r="M65" i="12"/>
  <c r="X21" i="15"/>
  <c r="O79" i="12"/>
  <c r="P79" i="12" s="1"/>
  <c r="N77" i="12"/>
  <c r="AW3" i="12" l="1"/>
  <c r="AW228" i="12" s="1"/>
  <c r="BD72" i="15" s="1"/>
  <c r="BE9" i="15"/>
  <c r="AY17" i="12"/>
  <c r="AZ16" i="12"/>
  <c r="AY32" i="12"/>
  <c r="AX33" i="12"/>
  <c r="BE11" i="15" s="1"/>
  <c r="AV228" i="12"/>
  <c r="BC72" i="15" s="1"/>
  <c r="AV43" i="12"/>
  <c r="AY39" i="12"/>
  <c r="AX40" i="12"/>
  <c r="BE12" i="15" s="1"/>
  <c r="BB15" i="15"/>
  <c r="BL23" i="12"/>
  <c r="BK24" i="12"/>
  <c r="BR10" i="15" s="1"/>
  <c r="R161" i="12"/>
  <c r="Q215" i="12"/>
  <c r="Q214" i="12" s="1"/>
  <c r="T69" i="12"/>
  <c r="S67" i="12"/>
  <c r="S66" i="12" s="1"/>
  <c r="S91" i="12"/>
  <c r="S49" i="12" s="1"/>
  <c r="T94" i="12"/>
  <c r="R45" i="12"/>
  <c r="Y17" i="15" s="1"/>
  <c r="Q79" i="12"/>
  <c r="P77" i="12"/>
  <c r="G245" i="12"/>
  <c r="N88" i="15" s="1"/>
  <c r="H217" i="12"/>
  <c r="H60" i="12"/>
  <c r="H221" i="12" s="1"/>
  <c r="H232" i="12"/>
  <c r="O76" i="15" s="1"/>
  <c r="O31" i="15"/>
  <c r="H200" i="12"/>
  <c r="R29" i="15"/>
  <c r="R39" i="15" s="1"/>
  <c r="I208" i="12"/>
  <c r="J208" i="12" s="1"/>
  <c r="M44" i="12"/>
  <c r="T16" i="15" s="1"/>
  <c r="N46" i="12"/>
  <c r="N44" i="12" s="1"/>
  <c r="K207" i="12"/>
  <c r="L57" i="12"/>
  <c r="M64" i="12"/>
  <c r="N65" i="12"/>
  <c r="Y21" i="15"/>
  <c r="O77" i="12"/>
  <c r="AW43" i="12" l="1"/>
  <c r="BD15" i="15" s="1"/>
  <c r="BC15" i="15"/>
  <c r="BM23" i="12"/>
  <c r="BL24" i="12"/>
  <c r="BS10" i="15" s="1"/>
  <c r="BA16" i="12"/>
  <c r="AZ17" i="12"/>
  <c r="AZ32" i="12"/>
  <c r="AY33" i="12"/>
  <c r="BF11" i="15" s="1"/>
  <c r="BF9" i="15"/>
  <c r="AX3" i="12"/>
  <c r="AZ39" i="12"/>
  <c r="AY40" i="12"/>
  <c r="BF12" i="15" s="1"/>
  <c r="R79" i="12"/>
  <c r="Q77" i="12"/>
  <c r="U69" i="12"/>
  <c r="T67" i="12"/>
  <c r="T66" i="12" s="1"/>
  <c r="S161" i="12"/>
  <c r="R215" i="12"/>
  <c r="R214" i="12" s="1"/>
  <c r="U94" i="12"/>
  <c r="T91" i="12"/>
  <c r="T49" i="12" s="1"/>
  <c r="P46" i="12"/>
  <c r="P44" i="12" s="1"/>
  <c r="P65" i="12"/>
  <c r="P64" i="12" s="1"/>
  <c r="S45" i="12"/>
  <c r="Z17" i="15" s="1"/>
  <c r="G246" i="12"/>
  <c r="N89" i="15" s="1"/>
  <c r="H233" i="12"/>
  <c r="O77" i="15" s="1"/>
  <c r="H219" i="12"/>
  <c r="H218" i="12" s="1"/>
  <c r="K208" i="12"/>
  <c r="I206" i="12"/>
  <c r="I59" i="12" s="1"/>
  <c r="I217" i="12" s="1"/>
  <c r="H62" i="12"/>
  <c r="O32" i="15"/>
  <c r="O40" i="15" s="1"/>
  <c r="S29" i="15"/>
  <c r="S39" i="15" s="1"/>
  <c r="J206" i="12"/>
  <c r="U18" i="15"/>
  <c r="M230" i="12"/>
  <c r="T74" i="15" s="1"/>
  <c r="M55" i="12"/>
  <c r="T27" i="15" s="1"/>
  <c r="T38" i="15" s="1"/>
  <c r="O46" i="12"/>
  <c r="V18" i="15" s="1"/>
  <c r="U16" i="15"/>
  <c r="N230" i="12"/>
  <c r="U74" i="15" s="1"/>
  <c r="L207" i="12"/>
  <c r="N55" i="12"/>
  <c r="U27" i="15" s="1"/>
  <c r="U38" i="15" s="1"/>
  <c r="N64" i="12"/>
  <c r="O65" i="12"/>
  <c r="Z21" i="15"/>
  <c r="BA32" i="12" l="1"/>
  <c r="AZ33" i="12"/>
  <c r="BG11" i="15" s="1"/>
  <c r="BA39" i="12"/>
  <c r="AZ40" i="12"/>
  <c r="BG12" i="15" s="1"/>
  <c r="AY3" i="12"/>
  <c r="BN23" i="12"/>
  <c r="BM24" i="12"/>
  <c r="BT10" i="15" s="1"/>
  <c r="AX228" i="12"/>
  <c r="BE72" i="15" s="1"/>
  <c r="AX43" i="12"/>
  <c r="BG9" i="15"/>
  <c r="BA17" i="12"/>
  <c r="BB16" i="12"/>
  <c r="V69" i="12"/>
  <c r="U67" i="12"/>
  <c r="U66" i="12" s="1"/>
  <c r="Q46" i="12"/>
  <c r="Q44" i="12" s="1"/>
  <c r="Q65" i="12"/>
  <c r="Q64" i="12" s="1"/>
  <c r="V94" i="12"/>
  <c r="U91" i="12"/>
  <c r="U49" i="12" s="1"/>
  <c r="S79" i="12"/>
  <c r="R77" i="12"/>
  <c r="P230" i="12"/>
  <c r="P55" i="12"/>
  <c r="P57" i="12" s="1"/>
  <c r="T161" i="12"/>
  <c r="S215" i="12"/>
  <c r="S214" i="12" s="1"/>
  <c r="T45" i="12"/>
  <c r="AA17" i="15" s="1"/>
  <c r="H244" i="12"/>
  <c r="O87" i="15" s="1"/>
  <c r="G248" i="12"/>
  <c r="H245" i="12"/>
  <c r="O88" i="15" s="1"/>
  <c r="L208" i="12"/>
  <c r="K206" i="12"/>
  <c r="I200" i="12"/>
  <c r="C18" i="15"/>
  <c r="C45" i="15" s="1"/>
  <c r="O44" i="12"/>
  <c r="O230" i="12" s="1"/>
  <c r="V74" i="15" s="1"/>
  <c r="C74" i="15" s="1"/>
  <c r="M57" i="12"/>
  <c r="W18" i="15"/>
  <c r="N57" i="12"/>
  <c r="O64" i="12"/>
  <c r="AA21" i="15"/>
  <c r="AZ3" i="12" l="1"/>
  <c r="AZ43" i="12" s="1"/>
  <c r="BH9" i="15"/>
  <c r="BO23" i="12"/>
  <c r="BN24" i="12"/>
  <c r="BU10" i="15" s="1"/>
  <c r="BC16" i="12"/>
  <c r="BB17" i="12"/>
  <c r="AY43" i="12"/>
  <c r="AY228" i="12"/>
  <c r="BF72" i="15" s="1"/>
  <c r="BB39" i="12"/>
  <c r="BA40" i="12"/>
  <c r="BH12" i="15" s="1"/>
  <c r="BE15" i="15"/>
  <c r="BB32" i="12"/>
  <c r="BA33" i="12"/>
  <c r="BH11" i="15" s="1"/>
  <c r="P207" i="12"/>
  <c r="R46" i="12"/>
  <c r="R44" i="12" s="1"/>
  <c r="R65" i="12"/>
  <c r="R64" i="12" s="1"/>
  <c r="T79" i="12"/>
  <c r="S77" i="12"/>
  <c r="W94" i="12"/>
  <c r="V91" i="12"/>
  <c r="V49" i="12" s="1"/>
  <c r="U45" i="12"/>
  <c r="AB17" i="15" s="1"/>
  <c r="U161" i="12"/>
  <c r="T215" i="12"/>
  <c r="T214" i="12" s="1"/>
  <c r="Q230" i="12"/>
  <c r="Q55" i="12"/>
  <c r="Q57" i="12" s="1"/>
  <c r="V67" i="12"/>
  <c r="V66" i="12" s="1"/>
  <c r="W69" i="12"/>
  <c r="H246" i="12"/>
  <c r="O89" i="15" s="1"/>
  <c r="L206" i="12"/>
  <c r="J200" i="12"/>
  <c r="J59" i="12"/>
  <c r="J217" i="12" s="1"/>
  <c r="T29" i="15"/>
  <c r="T39" i="15" s="1"/>
  <c r="M207" i="12"/>
  <c r="M208" i="12" s="1"/>
  <c r="U29" i="15"/>
  <c r="U39" i="15" s="1"/>
  <c r="I60" i="12"/>
  <c r="I221" i="12" s="1"/>
  <c r="P31" i="15"/>
  <c r="I232" i="12"/>
  <c r="P76" i="15" s="1"/>
  <c r="O55" i="12"/>
  <c r="V27" i="15" s="1"/>
  <c r="V38" i="15" s="1"/>
  <c r="V16" i="15"/>
  <c r="C16" i="15" s="1"/>
  <c r="C43" i="15" s="1"/>
  <c r="W27" i="15"/>
  <c r="W38" i="15" s="1"/>
  <c r="N207" i="12"/>
  <c r="AB21" i="15"/>
  <c r="AZ228" i="12" l="1"/>
  <c r="BG72" i="15" s="1"/>
  <c r="BC32" i="12"/>
  <c r="BB33" i="12"/>
  <c r="BI11" i="15" s="1"/>
  <c r="BF15" i="15"/>
  <c r="BD16" i="12"/>
  <c r="BC17" i="12"/>
  <c r="BC39" i="12"/>
  <c r="BB40" i="12"/>
  <c r="BI12" i="15" s="1"/>
  <c r="BP23" i="12"/>
  <c r="BO24" i="12"/>
  <c r="BV10" i="15" s="1"/>
  <c r="BG15" i="15"/>
  <c r="BA3" i="12"/>
  <c r="BI9" i="15"/>
  <c r="S46" i="12"/>
  <c r="S44" i="12" s="1"/>
  <c r="S65" i="12"/>
  <c r="S64" i="12" s="1"/>
  <c r="V161" i="12"/>
  <c r="U215" i="12"/>
  <c r="U214" i="12" s="1"/>
  <c r="U79" i="12"/>
  <c r="T77" i="12"/>
  <c r="R230" i="12"/>
  <c r="R55" i="12"/>
  <c r="R57" i="12" s="1"/>
  <c r="X69" i="12"/>
  <c r="W67" i="12"/>
  <c r="W66" i="12" s="1"/>
  <c r="V45" i="12"/>
  <c r="AC17" i="15" s="1"/>
  <c r="Q207" i="12"/>
  <c r="X94" i="12"/>
  <c r="W91" i="12"/>
  <c r="W49" i="12" s="1"/>
  <c r="I244" i="12"/>
  <c r="P87" i="15" s="1"/>
  <c r="H248" i="12"/>
  <c r="I233" i="12"/>
  <c r="P77" i="15" s="1"/>
  <c r="I219" i="12"/>
  <c r="I218" i="12" s="1"/>
  <c r="X18" i="15"/>
  <c r="N208" i="12"/>
  <c r="N206" i="12" s="1"/>
  <c r="K200" i="12"/>
  <c r="K59" i="12"/>
  <c r="K217" i="12" s="1"/>
  <c r="L200" i="12"/>
  <c r="L59" i="12"/>
  <c r="Q31" i="15"/>
  <c r="J232" i="12"/>
  <c r="Q76" i="15" s="1"/>
  <c r="J60" i="12"/>
  <c r="J221" i="12" s="1"/>
  <c r="I62" i="12"/>
  <c r="P32" i="15"/>
  <c r="P40" i="15" s="1"/>
  <c r="O57" i="12"/>
  <c r="W74" i="15"/>
  <c r="W16" i="15"/>
  <c r="Y18" i="15"/>
  <c r="X16" i="15"/>
  <c r="X74" i="15"/>
  <c r="X27" i="15"/>
  <c r="X38" i="15" s="1"/>
  <c r="C27" i="15"/>
  <c r="C54" i="15" s="1"/>
  <c r="AC21" i="15"/>
  <c r="BB3" i="12" l="1"/>
  <c r="BD39" i="12"/>
  <c r="BC40" i="12"/>
  <c r="BJ12" i="15" s="1"/>
  <c r="BJ9" i="15"/>
  <c r="BA43" i="12"/>
  <c r="BA228" i="12"/>
  <c r="BH72" i="15" s="1"/>
  <c r="BE16" i="12"/>
  <c r="BD17" i="12"/>
  <c r="BQ23" i="12"/>
  <c r="BP24" i="12"/>
  <c r="BW10" i="15" s="1"/>
  <c r="BD32" i="12"/>
  <c r="BC33" i="12"/>
  <c r="BJ11" i="15" s="1"/>
  <c r="T46" i="12"/>
  <c r="T44" i="12" s="1"/>
  <c r="T65" i="12"/>
  <c r="T64" i="12" s="1"/>
  <c r="U77" i="12"/>
  <c r="V79" i="12"/>
  <c r="R207" i="12"/>
  <c r="W161" i="12"/>
  <c r="V215" i="12"/>
  <c r="V214" i="12" s="1"/>
  <c r="W45" i="12"/>
  <c r="AD17" i="15" s="1"/>
  <c r="Y94" i="12"/>
  <c r="X91" i="12"/>
  <c r="X49" i="12" s="1"/>
  <c r="Y69" i="12"/>
  <c r="X67" i="12"/>
  <c r="X66" i="12" s="1"/>
  <c r="S230" i="12"/>
  <c r="S55" i="12"/>
  <c r="S57" i="12" s="1"/>
  <c r="I245" i="12"/>
  <c r="P88" i="15" s="1"/>
  <c r="J233" i="12"/>
  <c r="Q77" i="15" s="1"/>
  <c r="C38" i="15"/>
  <c r="L217" i="12"/>
  <c r="J219" i="12"/>
  <c r="J218" i="12" s="1"/>
  <c r="M206" i="12"/>
  <c r="M200" i="12" s="1"/>
  <c r="N59" i="12"/>
  <c r="N200" i="12"/>
  <c r="K232" i="12"/>
  <c r="R76" i="15" s="1"/>
  <c r="R31" i="15"/>
  <c r="K60" i="12"/>
  <c r="K221" i="12" s="1"/>
  <c r="S31" i="15"/>
  <c r="L60" i="12"/>
  <c r="L232" i="12"/>
  <c r="S76" i="15" s="1"/>
  <c r="Q32" i="15"/>
  <c r="Q40" i="15" s="1"/>
  <c r="J62" i="12"/>
  <c r="V29" i="15"/>
  <c r="W29" i="15"/>
  <c r="W39" i="15" s="1"/>
  <c r="O207" i="12"/>
  <c r="O208" i="12" s="1"/>
  <c r="P208" i="12" s="1"/>
  <c r="Z18" i="15"/>
  <c r="AD21" i="15"/>
  <c r="BF16" i="12" l="1"/>
  <c r="BE17" i="12"/>
  <c r="BH15" i="15"/>
  <c r="BE32" i="12"/>
  <c r="BD33" i="12"/>
  <c r="BK11" i="15" s="1"/>
  <c r="BC3" i="12"/>
  <c r="BR23" i="12"/>
  <c r="BQ24" i="12"/>
  <c r="BX10" i="15" s="1"/>
  <c r="BE39" i="12"/>
  <c r="BD40" i="12"/>
  <c r="BK12" i="15" s="1"/>
  <c r="BK9" i="15"/>
  <c r="BB228" i="12"/>
  <c r="BI72" i="15" s="1"/>
  <c r="BB43" i="12"/>
  <c r="Z69" i="12"/>
  <c r="Y67" i="12"/>
  <c r="Y66" i="12" s="1"/>
  <c r="Q208" i="12"/>
  <c r="P206" i="12"/>
  <c r="Z94" i="12"/>
  <c r="Y91" i="12"/>
  <c r="Y49" i="12" s="1"/>
  <c r="V77" i="12"/>
  <c r="W79" i="12"/>
  <c r="S207" i="12"/>
  <c r="U46" i="12"/>
  <c r="U44" i="12" s="1"/>
  <c r="U65" i="12"/>
  <c r="U64" i="12" s="1"/>
  <c r="X161" i="12"/>
  <c r="W215" i="12"/>
  <c r="W214" i="12" s="1"/>
  <c r="X45" i="12"/>
  <c r="AE17" i="15" s="1"/>
  <c r="T230" i="12"/>
  <c r="T55" i="12"/>
  <c r="T57" i="12" s="1"/>
  <c r="Y74" i="15"/>
  <c r="I246" i="12"/>
  <c r="P89" i="15" s="1"/>
  <c r="J245" i="12"/>
  <c r="Q88" i="15" s="1"/>
  <c r="K233" i="12"/>
  <c r="R77" i="15" s="1"/>
  <c r="L233" i="12"/>
  <c r="S77" i="15" s="1"/>
  <c r="C29" i="15"/>
  <c r="V39" i="15"/>
  <c r="K219" i="12"/>
  <c r="K218" i="12" s="1"/>
  <c r="L221" i="12"/>
  <c r="M59" i="12"/>
  <c r="R32" i="15"/>
  <c r="R40" i="15" s="1"/>
  <c r="K62" i="12"/>
  <c r="L62" i="12"/>
  <c r="S32" i="15"/>
  <c r="S40" i="15" s="1"/>
  <c r="N232" i="12"/>
  <c r="U76" i="15" s="1"/>
  <c r="N60" i="12"/>
  <c r="U31" i="15"/>
  <c r="X29" i="15"/>
  <c r="X39" i="15" s="1"/>
  <c r="Z74" i="15"/>
  <c r="Y16" i="15"/>
  <c r="Y27" i="15"/>
  <c r="Y38" i="15" s="1"/>
  <c r="AA18" i="15"/>
  <c r="AE21" i="15"/>
  <c r="BS23" i="12" l="1"/>
  <c r="BR24" i="12"/>
  <c r="BY10" i="15" s="1"/>
  <c r="BI15" i="15"/>
  <c r="BC228" i="12"/>
  <c r="BJ72" i="15" s="1"/>
  <c r="BC43" i="12"/>
  <c r="BD3" i="12"/>
  <c r="BF39" i="12"/>
  <c r="BE40" i="12"/>
  <c r="BL12" i="15" s="1"/>
  <c r="BL9" i="15"/>
  <c r="BF32" i="12"/>
  <c r="BE33" i="12"/>
  <c r="BL11" i="15" s="1"/>
  <c r="BG16" i="12"/>
  <c r="BF17" i="12"/>
  <c r="X79" i="12"/>
  <c r="W77" i="12"/>
  <c r="AA69" i="12"/>
  <c r="Z67" i="12"/>
  <c r="Z66" i="12" s="1"/>
  <c r="Y45" i="12"/>
  <c r="AF17" i="15" s="1"/>
  <c r="Y161" i="12"/>
  <c r="X215" i="12"/>
  <c r="X214" i="12" s="1"/>
  <c r="V46" i="12"/>
  <c r="V44" i="12" s="1"/>
  <c r="V65" i="12"/>
  <c r="V64" i="12" s="1"/>
  <c r="T207" i="12"/>
  <c r="U230" i="12"/>
  <c r="U55" i="12"/>
  <c r="U57" i="12" s="1"/>
  <c r="AA94" i="12"/>
  <c r="Z91" i="12"/>
  <c r="Z49" i="12" s="1"/>
  <c r="P59" i="12"/>
  <c r="P200" i="12"/>
  <c r="R208" i="12"/>
  <c r="Q206" i="12"/>
  <c r="J244" i="12"/>
  <c r="Q87" i="15" s="1"/>
  <c r="I248" i="12"/>
  <c r="L245" i="12"/>
  <c r="S88" i="15" s="1"/>
  <c r="K245" i="12"/>
  <c r="R88" i="15" s="1"/>
  <c r="N233" i="12"/>
  <c r="U77" i="15" s="1"/>
  <c r="C39" i="15"/>
  <c r="C56" i="15"/>
  <c r="M232" i="12"/>
  <c r="T76" i="15" s="1"/>
  <c r="M217" i="12"/>
  <c r="N217" i="12" s="1"/>
  <c r="J216" i="12"/>
  <c r="J213" i="12" s="1"/>
  <c r="J223" i="12" s="1"/>
  <c r="K216" i="12"/>
  <c r="K213" i="12" s="1"/>
  <c r="L219" i="12"/>
  <c r="L218" i="12" s="1"/>
  <c r="T31" i="15"/>
  <c r="M60" i="12"/>
  <c r="M221" i="12" s="1"/>
  <c r="M219" i="12" s="1"/>
  <c r="O206" i="12"/>
  <c r="N62" i="12"/>
  <c r="U32" i="15"/>
  <c r="U40" i="15" s="1"/>
  <c r="AA16" i="15"/>
  <c r="Z27" i="15"/>
  <c r="Z38" i="15" s="1"/>
  <c r="Z16" i="15"/>
  <c r="AB18" i="15"/>
  <c r="AF21" i="15"/>
  <c r="BG39" i="12" l="1"/>
  <c r="BF40" i="12"/>
  <c r="BM12" i="15" s="1"/>
  <c r="BM9" i="15"/>
  <c r="BD43" i="12"/>
  <c r="BD228" i="12"/>
  <c r="BK72" i="15" s="1"/>
  <c r="BJ15" i="15"/>
  <c r="BG32" i="12"/>
  <c r="BF33" i="12"/>
  <c r="BM11" i="15" s="1"/>
  <c r="BE3" i="12"/>
  <c r="BH16" i="12"/>
  <c r="BG17" i="12"/>
  <c r="BT23" i="12"/>
  <c r="BS24" i="12"/>
  <c r="BZ10" i="15" s="1"/>
  <c r="V230" i="12"/>
  <c r="V55" i="12"/>
  <c r="V57" i="12" s="1"/>
  <c r="AA91" i="12"/>
  <c r="AA49" i="12" s="1"/>
  <c r="AB94" i="12"/>
  <c r="Q59" i="12"/>
  <c r="Q200" i="12"/>
  <c r="Z161" i="12"/>
  <c r="Y215" i="12"/>
  <c r="Y214" i="12" s="1"/>
  <c r="S208" i="12"/>
  <c r="R206" i="12"/>
  <c r="U207" i="12"/>
  <c r="Y79" i="12"/>
  <c r="X77" i="12"/>
  <c r="W46" i="12"/>
  <c r="W44" i="12" s="1"/>
  <c r="W65" i="12"/>
  <c r="W64" i="12" s="1"/>
  <c r="P232" i="12"/>
  <c r="P233" i="12" s="1"/>
  <c r="P245" i="12" s="1"/>
  <c r="P60" i="12"/>
  <c r="Z45" i="12"/>
  <c r="AG17" i="15" s="1"/>
  <c r="AB69" i="12"/>
  <c r="AA67" i="12"/>
  <c r="AA66" i="12" s="1"/>
  <c r="J246" i="12"/>
  <c r="Q89" i="15" s="1"/>
  <c r="N245" i="12"/>
  <c r="U88" i="15" s="1"/>
  <c r="M233" i="12"/>
  <c r="T77" i="15" s="1"/>
  <c r="L216" i="12"/>
  <c r="L213" i="12" s="1"/>
  <c r="L223" i="12" s="1"/>
  <c r="N221" i="12"/>
  <c r="N219" i="12" s="1"/>
  <c r="M62" i="12"/>
  <c r="T32" i="15"/>
  <c r="T40" i="15" s="1"/>
  <c r="O59" i="12"/>
  <c r="O217" i="12" s="1"/>
  <c r="P217" i="12" s="1"/>
  <c r="O200" i="12"/>
  <c r="K223" i="12"/>
  <c r="W31" i="15"/>
  <c r="Y29" i="15"/>
  <c r="Y39" i="15" s="1"/>
  <c r="AA74" i="15"/>
  <c r="AA27" i="15"/>
  <c r="AA38" i="15" s="1"/>
  <c r="AC18" i="15"/>
  <c r="AB74" i="15"/>
  <c r="AG21" i="15"/>
  <c r="BF3" i="12" l="1"/>
  <c r="BF228" i="12" s="1"/>
  <c r="BM72" i="15" s="1"/>
  <c r="BU23" i="12"/>
  <c r="BT24" i="12"/>
  <c r="CA10" i="15" s="1"/>
  <c r="BI16" i="12"/>
  <c r="BH17" i="12"/>
  <c r="BN9" i="15"/>
  <c r="BE228" i="12"/>
  <c r="BL72" i="15" s="1"/>
  <c r="BE43" i="12"/>
  <c r="BK15" i="15"/>
  <c r="BH32" i="12"/>
  <c r="BG33" i="12"/>
  <c r="BN11" i="15" s="1"/>
  <c r="BH39" i="12"/>
  <c r="BG40" i="12"/>
  <c r="BN12" i="15" s="1"/>
  <c r="W76" i="15"/>
  <c r="Z79" i="12"/>
  <c r="Y77" i="12"/>
  <c r="Q232" i="12"/>
  <c r="Q233" i="12" s="1"/>
  <c r="Q245" i="12" s="1"/>
  <c r="Q60" i="12"/>
  <c r="AC94" i="12"/>
  <c r="AB91" i="12"/>
  <c r="AB49" i="12" s="1"/>
  <c r="AA161" i="12"/>
  <c r="Z215" i="12"/>
  <c r="Z214" i="12" s="1"/>
  <c r="R59" i="12"/>
  <c r="R200" i="12"/>
  <c r="X46" i="12"/>
  <c r="X44" i="12" s="1"/>
  <c r="X65" i="12"/>
  <c r="X64" i="12" s="1"/>
  <c r="Q217" i="12"/>
  <c r="P216" i="12"/>
  <c r="P213" i="12" s="1"/>
  <c r="AA45" i="12"/>
  <c r="AH17" i="15" s="1"/>
  <c r="D17" i="15" s="1"/>
  <c r="D44" i="15" s="1"/>
  <c r="W230" i="12"/>
  <c r="W55" i="12"/>
  <c r="W57" i="12" s="1"/>
  <c r="T208" i="12"/>
  <c r="S206" i="12"/>
  <c r="V207" i="12"/>
  <c r="AC69" i="12"/>
  <c r="AB67" i="12"/>
  <c r="AB66" i="12" s="1"/>
  <c r="K244" i="12"/>
  <c r="R87" i="15" s="1"/>
  <c r="J248" i="12"/>
  <c r="W77" i="15"/>
  <c r="M245" i="12"/>
  <c r="T88" i="15" s="1"/>
  <c r="N218" i="12"/>
  <c r="M218" i="12"/>
  <c r="Z29" i="15"/>
  <c r="Z39" i="15" s="1"/>
  <c r="X31" i="15"/>
  <c r="O232" i="12"/>
  <c r="V76" i="15" s="1"/>
  <c r="C76" i="15" s="1"/>
  <c r="O60" i="12"/>
  <c r="V31" i="15"/>
  <c r="C31" i="15" s="1"/>
  <c r="C58" i="15" s="1"/>
  <c r="W32" i="15"/>
  <c r="W40" i="15" s="1"/>
  <c r="AC27" i="15"/>
  <c r="AC38" i="15" s="1"/>
  <c r="AB16" i="15"/>
  <c r="AB27" i="15"/>
  <c r="AB38" i="15" s="1"/>
  <c r="AH21" i="15"/>
  <c r="D21" i="15" s="1"/>
  <c r="D48" i="15" s="1"/>
  <c r="X76" i="15" l="1"/>
  <c r="BF43" i="12"/>
  <c r="BM15" i="15" s="1"/>
  <c r="BG3" i="12"/>
  <c r="BI39" i="12"/>
  <c r="BH40" i="12"/>
  <c r="BO12" i="15" s="1"/>
  <c r="BO9" i="15"/>
  <c r="BJ16" i="12"/>
  <c r="BI17" i="12"/>
  <c r="BL15" i="15"/>
  <c r="BI32" i="12"/>
  <c r="BH33" i="12"/>
  <c r="BO11" i="15" s="1"/>
  <c r="BV23" i="12"/>
  <c r="BU24" i="12"/>
  <c r="CB10" i="15" s="1"/>
  <c r="Q216" i="12"/>
  <c r="Q213" i="12" s="1"/>
  <c r="R217" i="12"/>
  <c r="AD94" i="12"/>
  <c r="AC91" i="12"/>
  <c r="AC49" i="12" s="1"/>
  <c r="U208" i="12"/>
  <c r="T206" i="12"/>
  <c r="X230" i="12"/>
  <c r="X55" i="12"/>
  <c r="X57" i="12" s="1"/>
  <c r="S59" i="12"/>
  <c r="S200" i="12"/>
  <c r="W207" i="12"/>
  <c r="R232" i="12"/>
  <c r="R233" i="12" s="1"/>
  <c r="R245" i="12" s="1"/>
  <c r="R60" i="12"/>
  <c r="Y46" i="12"/>
  <c r="Y44" i="12" s="1"/>
  <c r="Y65" i="12"/>
  <c r="Y64" i="12" s="1"/>
  <c r="AB45" i="12"/>
  <c r="AI17" i="15" s="1"/>
  <c r="AA79" i="12"/>
  <c r="Z77" i="12"/>
  <c r="AD69" i="12"/>
  <c r="AC67" i="12"/>
  <c r="AC66" i="12" s="1"/>
  <c r="AB161" i="12"/>
  <c r="AA215" i="12"/>
  <c r="AA214" i="12" s="1"/>
  <c r="K246" i="12"/>
  <c r="R89" i="15" s="1"/>
  <c r="O233" i="12"/>
  <c r="V77" i="15" s="1"/>
  <c r="X77" i="15"/>
  <c r="W88" i="15"/>
  <c r="O221" i="12"/>
  <c r="X32" i="15"/>
  <c r="X40" i="15" s="1"/>
  <c r="V32" i="15"/>
  <c r="O62" i="12"/>
  <c r="P62" i="12" s="1"/>
  <c r="AA29" i="15"/>
  <c r="AA39" i="15" s="1"/>
  <c r="AC74" i="15"/>
  <c r="AC16" i="15"/>
  <c r="AD18" i="15"/>
  <c r="AD16" i="15"/>
  <c r="AD74" i="15"/>
  <c r="AD27" i="15"/>
  <c r="AD38" i="15" s="1"/>
  <c r="AI21" i="15"/>
  <c r="BH3" i="12" l="1"/>
  <c r="BH228" i="12" s="1"/>
  <c r="BO72" i="15" s="1"/>
  <c r="BK16" i="12"/>
  <c r="BJ17" i="12"/>
  <c r="BJ32" i="12"/>
  <c r="BI33" i="12"/>
  <c r="BP11" i="15" s="1"/>
  <c r="BW23" i="12"/>
  <c r="BW24" i="12" s="1"/>
  <c r="CD10" i="15" s="1"/>
  <c r="BV24" i="12"/>
  <c r="CC10" i="15" s="1"/>
  <c r="BJ39" i="12"/>
  <c r="BI40" i="12"/>
  <c r="BP12" i="15" s="1"/>
  <c r="BP9" i="15"/>
  <c r="BG228" i="12"/>
  <c r="BN72" i="15" s="1"/>
  <c r="BG43" i="12"/>
  <c r="Z46" i="12"/>
  <c r="Z44" i="12" s="1"/>
  <c r="Z65" i="12"/>
  <c r="Z64" i="12" s="1"/>
  <c r="T59" i="12"/>
  <c r="T200" i="12"/>
  <c r="V208" i="12"/>
  <c r="U206" i="12"/>
  <c r="AC161" i="12"/>
  <c r="AB215" i="12"/>
  <c r="AB214" i="12" s="1"/>
  <c r="S232" i="12"/>
  <c r="S233" i="12" s="1"/>
  <c r="S245" i="12" s="1"/>
  <c r="S60" i="12"/>
  <c r="AE94" i="12"/>
  <c r="AD91" i="12"/>
  <c r="AD49" i="12" s="1"/>
  <c r="O219" i="12"/>
  <c r="P221" i="12"/>
  <c r="AC45" i="12"/>
  <c r="AJ17" i="15" s="1"/>
  <c r="Y230" i="12"/>
  <c r="Y55" i="12"/>
  <c r="Y57" i="12" s="1"/>
  <c r="R216" i="12"/>
  <c r="R213" i="12" s="1"/>
  <c r="S217" i="12"/>
  <c r="AB79" i="12"/>
  <c r="AA77" i="12"/>
  <c r="AD67" i="12"/>
  <c r="AD66" i="12" s="1"/>
  <c r="AE69" i="12"/>
  <c r="X207" i="12"/>
  <c r="C77" i="15"/>
  <c r="L244" i="12"/>
  <c r="S87" i="15" s="1"/>
  <c r="K248" i="12"/>
  <c r="X88" i="15"/>
  <c r="O245" i="12"/>
  <c r="V88" i="15" s="1"/>
  <c r="C88" i="15" s="1"/>
  <c r="C32" i="15"/>
  <c r="V40" i="15"/>
  <c r="M216" i="12"/>
  <c r="M213" i="12" s="1"/>
  <c r="M223" i="12" s="1"/>
  <c r="N216" i="12"/>
  <c r="N213" i="12" s="1"/>
  <c r="N223" i="12" s="1"/>
  <c r="Y31" i="15"/>
  <c r="AB29" i="15"/>
  <c r="AB39" i="15" s="1"/>
  <c r="AC29" i="15"/>
  <c r="AC39" i="15" s="1"/>
  <c r="AE18" i="15"/>
  <c r="AF18" i="15"/>
  <c r="AE16" i="15"/>
  <c r="AE74" i="15"/>
  <c r="AE27" i="15"/>
  <c r="AE38" i="15" s="1"/>
  <c r="AJ21" i="15"/>
  <c r="C40" i="15" l="1"/>
  <c r="BH43" i="12"/>
  <c r="BO15" i="15" s="1"/>
  <c r="BI3" i="12"/>
  <c r="BI43" i="12" s="1"/>
  <c r="BK32" i="12"/>
  <c r="BJ33" i="12"/>
  <c r="BQ11" i="15" s="1"/>
  <c r="BQ9" i="15"/>
  <c r="BN15" i="15"/>
  <c r="BK39" i="12"/>
  <c r="BJ40" i="12"/>
  <c r="BQ12" i="15" s="1"/>
  <c r="BL16" i="12"/>
  <c r="BK17" i="12"/>
  <c r="AE91" i="12"/>
  <c r="AE49" i="12" s="1"/>
  <c r="AF94" i="12"/>
  <c r="U59" i="12"/>
  <c r="U200" i="12"/>
  <c r="W208" i="12"/>
  <c r="V206" i="12"/>
  <c r="AF69" i="12"/>
  <c r="AE67" i="12"/>
  <c r="AE66" i="12" s="1"/>
  <c r="AD45" i="12"/>
  <c r="AK17" i="15" s="1"/>
  <c r="T232" i="12"/>
  <c r="T233" i="12" s="1"/>
  <c r="T245" i="12" s="1"/>
  <c r="T60" i="12"/>
  <c r="S216" i="12"/>
  <c r="S213" i="12" s="1"/>
  <c r="T217" i="12"/>
  <c r="AA46" i="12"/>
  <c r="AA44" i="12" s="1"/>
  <c r="AA65" i="12"/>
  <c r="AA64" i="12" s="1"/>
  <c r="Y207" i="12"/>
  <c r="Q221" i="12"/>
  <c r="P219" i="12"/>
  <c r="P218" i="12" s="1"/>
  <c r="P223" i="12" s="1"/>
  <c r="AC79" i="12"/>
  <c r="AB77" i="12"/>
  <c r="AD161" i="12"/>
  <c r="AC215" i="12"/>
  <c r="AC214" i="12" s="1"/>
  <c r="Z230" i="12"/>
  <c r="Z55" i="12"/>
  <c r="Z57" i="12" s="1"/>
  <c r="C93" i="15"/>
  <c r="C94" i="15" s="1"/>
  <c r="L246" i="12"/>
  <c r="S89" i="15" s="1"/>
  <c r="Y76" i="15"/>
  <c r="C59" i="15"/>
  <c r="O218" i="12"/>
  <c r="AA31" i="15"/>
  <c r="Z76" i="15"/>
  <c r="Z31" i="15"/>
  <c r="Y32" i="15"/>
  <c r="Y40" i="15" s="1"/>
  <c r="AD29" i="15"/>
  <c r="AD39" i="15" s="1"/>
  <c r="AF16" i="15"/>
  <c r="AK21" i="15"/>
  <c r="BJ3" i="12" l="1"/>
  <c r="BJ43" i="12" s="1"/>
  <c r="BI228" i="12"/>
  <c r="BP72" i="15" s="1"/>
  <c r="BL39" i="12"/>
  <c r="BK40" i="12"/>
  <c r="BR12" i="15" s="1"/>
  <c r="BL32" i="12"/>
  <c r="BK33" i="12"/>
  <c r="BR11" i="15" s="1"/>
  <c r="BL17" i="12"/>
  <c r="BM16" i="12"/>
  <c r="BR9" i="15"/>
  <c r="BP15" i="15"/>
  <c r="R221" i="12"/>
  <c r="Q219" i="12"/>
  <c r="Q218" i="12" s="1"/>
  <c r="Q223" i="12" s="1"/>
  <c r="Z207" i="12"/>
  <c r="X208" i="12"/>
  <c r="W206" i="12"/>
  <c r="AE161" i="12"/>
  <c r="AD215" i="12"/>
  <c r="AD214" i="12" s="1"/>
  <c r="U232" i="12"/>
  <c r="U233" i="12" s="1"/>
  <c r="U245" i="12" s="1"/>
  <c r="U60" i="12"/>
  <c r="AB46" i="12"/>
  <c r="AB44" i="12" s="1"/>
  <c r="AB65" i="12"/>
  <c r="AB64" i="12" s="1"/>
  <c r="AA230" i="12"/>
  <c r="AA55" i="12"/>
  <c r="AA57" i="12" s="1"/>
  <c r="AE45" i="12"/>
  <c r="AD79" i="12"/>
  <c r="AC77" i="12"/>
  <c r="AG69" i="12"/>
  <c r="AF67" i="12"/>
  <c r="AF66" i="12" s="1"/>
  <c r="V59" i="12"/>
  <c r="V200" i="12"/>
  <c r="AG94" i="12"/>
  <c r="AF91" i="12"/>
  <c r="AF49" i="12" s="1"/>
  <c r="T216" i="12"/>
  <c r="T213" i="12" s="1"/>
  <c r="U217" i="12"/>
  <c r="L248" i="12"/>
  <c r="M244" i="12"/>
  <c r="T87" i="15" s="1"/>
  <c r="Y77" i="15"/>
  <c r="Z77" i="15"/>
  <c r="Y88" i="15"/>
  <c r="Z32" i="15"/>
  <c r="Z40" i="15" s="1"/>
  <c r="AB31" i="15"/>
  <c r="AA76" i="15"/>
  <c r="AE29" i="15"/>
  <c r="AE39" i="15" s="1"/>
  <c r="AF27" i="15"/>
  <c r="AF38" i="15" s="1"/>
  <c r="AF74" i="15"/>
  <c r="AG18" i="15"/>
  <c r="AH18" i="15"/>
  <c r="AG16" i="15"/>
  <c r="AG74" i="15"/>
  <c r="AG27" i="15"/>
  <c r="AG38" i="15" s="1"/>
  <c r="AL21" i="15"/>
  <c r="BJ228" i="12" l="1"/>
  <c r="BQ72" i="15" s="1"/>
  <c r="BK3" i="12"/>
  <c r="BK228" i="12" s="1"/>
  <c r="BR72" i="15" s="1"/>
  <c r="BS9" i="15"/>
  <c r="BM32" i="12"/>
  <c r="BL33" i="12"/>
  <c r="BS11" i="15" s="1"/>
  <c r="BM39" i="12"/>
  <c r="BL40" i="12"/>
  <c r="BS12" i="15" s="1"/>
  <c r="BQ15" i="15"/>
  <c r="BN16" i="12"/>
  <c r="BM17" i="12"/>
  <c r="AH69" i="12"/>
  <c r="AG67" i="12"/>
  <c r="AG66" i="12" s="1"/>
  <c r="AB230" i="12"/>
  <c r="AB55" i="12"/>
  <c r="AB57" i="12" s="1"/>
  <c r="W59" i="12"/>
  <c r="W200" i="12"/>
  <c r="AD77" i="12"/>
  <c r="AE79" i="12"/>
  <c r="AF45" i="12"/>
  <c r="AM17" i="15" s="1"/>
  <c r="AH94" i="12"/>
  <c r="AG91" i="12"/>
  <c r="AG49" i="12" s="1"/>
  <c r="AC46" i="12"/>
  <c r="AC44" i="12" s="1"/>
  <c r="AC65" i="12"/>
  <c r="AC64" i="12" s="1"/>
  <c r="Y208" i="12"/>
  <c r="X206" i="12"/>
  <c r="AF161" i="12"/>
  <c r="AE215" i="12"/>
  <c r="AE214" i="12" s="1"/>
  <c r="U216" i="12"/>
  <c r="U213" i="12" s="1"/>
  <c r="V217" i="12"/>
  <c r="AA207" i="12"/>
  <c r="AL17" i="15"/>
  <c r="V232" i="12"/>
  <c r="V233" i="12" s="1"/>
  <c r="V245" i="12" s="1"/>
  <c r="V60" i="12"/>
  <c r="S221" i="12"/>
  <c r="R219" i="12"/>
  <c r="R218" i="12" s="1"/>
  <c r="R223" i="12" s="1"/>
  <c r="C108" i="15"/>
  <c r="M246" i="12"/>
  <c r="T89" i="15" s="1"/>
  <c r="AA77" i="15"/>
  <c r="Z88" i="15"/>
  <c r="O216" i="12"/>
  <c r="O213" i="12" s="1"/>
  <c r="O223" i="12" s="1"/>
  <c r="AA32" i="15"/>
  <c r="AA40" i="15" s="1"/>
  <c r="AB76" i="15"/>
  <c r="AC31" i="15"/>
  <c r="D18" i="15"/>
  <c r="D45" i="15" s="1"/>
  <c r="AH16" i="15"/>
  <c r="D16" i="15" s="1"/>
  <c r="D43" i="15" s="1"/>
  <c r="AI18" i="15"/>
  <c r="AM21" i="15"/>
  <c r="BK43" i="12" l="1"/>
  <c r="BR15" i="15" s="1"/>
  <c r="BN32" i="12"/>
  <c r="BM33" i="12"/>
  <c r="BT11" i="15" s="1"/>
  <c r="BT9" i="15"/>
  <c r="BO16" i="12"/>
  <c r="BN17" i="12"/>
  <c r="BN39" i="12"/>
  <c r="BM40" i="12"/>
  <c r="BT12" i="15" s="1"/>
  <c r="BL3" i="12"/>
  <c r="AC76" i="15"/>
  <c r="AF79" i="12"/>
  <c r="AE77" i="12"/>
  <c r="T221" i="12"/>
  <c r="S219" i="12"/>
  <c r="S218" i="12" s="1"/>
  <c r="S223" i="12" s="1"/>
  <c r="V216" i="12"/>
  <c r="V213" i="12" s="1"/>
  <c r="W217" i="12"/>
  <c r="AD46" i="12"/>
  <c r="AD44" i="12" s="1"/>
  <c r="AD65" i="12"/>
  <c r="AD64" i="12" s="1"/>
  <c r="W232" i="12"/>
  <c r="W233" i="12" s="1"/>
  <c r="W245" i="12" s="1"/>
  <c r="W60" i="12"/>
  <c r="AC230" i="12"/>
  <c r="AC55" i="12"/>
  <c r="AC57" i="12" s="1"/>
  <c r="AG161" i="12"/>
  <c r="AF215" i="12"/>
  <c r="AF214" i="12" s="1"/>
  <c r="AI94" i="12"/>
  <c r="AH91" i="12"/>
  <c r="AH49" i="12" s="1"/>
  <c r="AB207" i="12"/>
  <c r="X59" i="12"/>
  <c r="X200" i="12"/>
  <c r="Z208" i="12"/>
  <c r="Y206" i="12"/>
  <c r="AG45" i="12"/>
  <c r="AN17" i="15" s="1"/>
  <c r="AI69" i="12"/>
  <c r="AH67" i="12"/>
  <c r="AH66" i="12" s="1"/>
  <c r="C109" i="15"/>
  <c r="M248" i="12"/>
  <c r="N244" i="12"/>
  <c r="U87" i="15" s="1"/>
  <c r="AC77" i="15"/>
  <c r="AB77" i="15"/>
  <c r="AA88" i="15"/>
  <c r="AF29" i="15"/>
  <c r="AF39" i="15" s="1"/>
  <c r="AB32" i="15"/>
  <c r="AB40" i="15" s="1"/>
  <c r="AC32" i="15"/>
  <c r="AC40" i="15" s="1"/>
  <c r="AD31" i="15"/>
  <c r="AG29" i="15"/>
  <c r="AG39" i="15" s="1"/>
  <c r="AH27" i="15"/>
  <c r="AH38" i="15" s="1"/>
  <c r="AH74" i="15"/>
  <c r="D74" i="15" s="1"/>
  <c r="AI16" i="15"/>
  <c r="AN21" i="15"/>
  <c r="BM3" i="12" l="1"/>
  <c r="BM228" i="12" s="1"/>
  <c r="BT72" i="15" s="1"/>
  <c r="BU9" i="15"/>
  <c r="BP16" i="12"/>
  <c r="BO17" i="12"/>
  <c r="BL228" i="12"/>
  <c r="BS72" i="15" s="1"/>
  <c r="BL43" i="12"/>
  <c r="BO39" i="12"/>
  <c r="BN40" i="12"/>
  <c r="BU12" i="15" s="1"/>
  <c r="BO32" i="12"/>
  <c r="BN33" i="12"/>
  <c r="BU11" i="15" s="1"/>
  <c r="AD76" i="15"/>
  <c r="AJ69" i="12"/>
  <c r="AI67" i="12"/>
  <c r="AI66" i="12" s="1"/>
  <c r="X217" i="12"/>
  <c r="W216" i="12"/>
  <c r="W213" i="12" s="1"/>
  <c r="AH161" i="12"/>
  <c r="AG215" i="12"/>
  <c r="AG214" i="12" s="1"/>
  <c r="AA208" i="12"/>
  <c r="Z206" i="12"/>
  <c r="AD230" i="12"/>
  <c r="AD55" i="12"/>
  <c r="AD57" i="12" s="1"/>
  <c r="AC207" i="12"/>
  <c r="AI91" i="12"/>
  <c r="AI49" i="12" s="1"/>
  <c r="AJ94" i="12"/>
  <c r="X232" i="12"/>
  <c r="X233" i="12" s="1"/>
  <c r="X245" i="12" s="1"/>
  <c r="X60" i="12"/>
  <c r="U221" i="12"/>
  <c r="T219" i="12"/>
  <c r="T218" i="12" s="1"/>
  <c r="T223" i="12" s="1"/>
  <c r="AH45" i="12"/>
  <c r="AE46" i="12"/>
  <c r="AE44" i="12" s="1"/>
  <c r="AE65" i="12"/>
  <c r="AE64" i="12" s="1"/>
  <c r="Y59" i="12"/>
  <c r="Y200" i="12"/>
  <c r="AG79" i="12"/>
  <c r="AF77" i="12"/>
  <c r="N246" i="12"/>
  <c r="U89" i="15" s="1"/>
  <c r="AB88" i="15"/>
  <c r="AD77" i="15"/>
  <c r="AC88" i="15"/>
  <c r="AD32" i="15"/>
  <c r="AD40" i="15" s="1"/>
  <c r="AI27" i="15"/>
  <c r="AI38" i="15" s="1"/>
  <c r="AI74" i="15"/>
  <c r="AJ18" i="15"/>
  <c r="AJ16" i="15"/>
  <c r="AJ74" i="15"/>
  <c r="AJ27" i="15"/>
  <c r="D27" i="15"/>
  <c r="AO21" i="15"/>
  <c r="BM43" i="12" l="1"/>
  <c r="BT15" i="15" s="1"/>
  <c r="BS15" i="15"/>
  <c r="BV9" i="15"/>
  <c r="BQ16" i="12"/>
  <c r="BP17" i="12"/>
  <c r="BN3" i="12"/>
  <c r="BP32" i="12"/>
  <c r="BO33" i="12"/>
  <c r="BV11" i="15" s="1"/>
  <c r="BP39" i="12"/>
  <c r="BO40" i="12"/>
  <c r="BV12" i="15" s="1"/>
  <c r="AJ38" i="15"/>
  <c r="AK94" i="12"/>
  <c r="AJ91" i="12"/>
  <c r="AJ49" i="12" s="1"/>
  <c r="AI161" i="12"/>
  <c r="AH215" i="12"/>
  <c r="AH214" i="12" s="1"/>
  <c r="AF46" i="12"/>
  <c r="AF44" i="12" s="1"/>
  <c r="AF65" i="12"/>
  <c r="AF64" i="12" s="1"/>
  <c r="AO17" i="15"/>
  <c r="V221" i="12"/>
  <c r="U219" i="12"/>
  <c r="U218" i="12" s="1"/>
  <c r="U223" i="12" s="1"/>
  <c r="Y232" i="12"/>
  <c r="Y233" i="12" s="1"/>
  <c r="Y245" i="12" s="1"/>
  <c r="Y60" i="12"/>
  <c r="AD207" i="12"/>
  <c r="Y217" i="12"/>
  <c r="X216" i="12"/>
  <c r="X213" i="12" s="1"/>
  <c r="AE230" i="12"/>
  <c r="AE55" i="12"/>
  <c r="AE57" i="12" s="1"/>
  <c r="Z59" i="12"/>
  <c r="Z200" i="12"/>
  <c r="AI45" i="12"/>
  <c r="AP17" i="15" s="1"/>
  <c r="AG77" i="12"/>
  <c r="AH79" i="12"/>
  <c r="AB208" i="12"/>
  <c r="AA206" i="12"/>
  <c r="AK69" i="12"/>
  <c r="AJ67" i="12"/>
  <c r="AJ66" i="12" s="1"/>
  <c r="N248" i="12"/>
  <c r="O244" i="12"/>
  <c r="V87" i="15" s="1"/>
  <c r="AD88" i="15"/>
  <c r="D38" i="15"/>
  <c r="D54" i="15"/>
  <c r="AE32" i="15"/>
  <c r="AE40" i="15" s="1"/>
  <c r="AE76" i="15"/>
  <c r="AE31" i="15"/>
  <c r="AH29" i="15"/>
  <c r="AK18" i="15"/>
  <c r="AK16" i="15"/>
  <c r="AK27" i="15"/>
  <c r="AP21" i="15"/>
  <c r="BR16" i="12" l="1"/>
  <c r="BQ17" i="12"/>
  <c r="BO3" i="12"/>
  <c r="BQ32" i="12"/>
  <c r="BP33" i="12"/>
  <c r="BW11" i="15" s="1"/>
  <c r="BN43" i="12"/>
  <c r="BN228" i="12"/>
  <c r="BU72" i="15" s="1"/>
  <c r="BQ39" i="12"/>
  <c r="BP40" i="12"/>
  <c r="BW12" i="15" s="1"/>
  <c r="BW9" i="15"/>
  <c r="AK38" i="15"/>
  <c r="AL69" i="12"/>
  <c r="AK67" i="12"/>
  <c r="AK66" i="12" s="1"/>
  <c r="Z232" i="12"/>
  <c r="Z233" i="12" s="1"/>
  <c r="Z245" i="12" s="1"/>
  <c r="Z60" i="12"/>
  <c r="AA59" i="12"/>
  <c r="AA200" i="12"/>
  <c r="AE207" i="12"/>
  <c r="AJ161" i="12"/>
  <c r="AI215" i="12"/>
  <c r="AI214" i="12" s="1"/>
  <c r="AC208" i="12"/>
  <c r="AB206" i="12"/>
  <c r="AB59" i="12" s="1"/>
  <c r="AH77" i="12"/>
  <c r="AI79" i="12"/>
  <c r="AJ45" i="12"/>
  <c r="AQ17" i="15" s="1"/>
  <c r="W221" i="12"/>
  <c r="V219" i="12"/>
  <c r="V218" i="12" s="1"/>
  <c r="V223" i="12" s="1"/>
  <c r="AL94" i="12"/>
  <c r="AK91" i="12"/>
  <c r="AK49" i="12" s="1"/>
  <c r="Y216" i="12"/>
  <c r="Y213" i="12" s="1"/>
  <c r="Z217" i="12"/>
  <c r="AF230" i="12"/>
  <c r="AF55" i="12"/>
  <c r="AF57" i="12" s="1"/>
  <c r="AG46" i="12"/>
  <c r="AG44" i="12" s="1"/>
  <c r="AG65" i="12"/>
  <c r="AG64" i="12" s="1"/>
  <c r="O246" i="12"/>
  <c r="AK74" i="15"/>
  <c r="AE77" i="15"/>
  <c r="D29" i="15"/>
  <c r="AH39" i="15"/>
  <c r="AG31" i="15"/>
  <c r="AJ29" i="15"/>
  <c r="AI29" i="15"/>
  <c r="AI39" i="15" s="1"/>
  <c r="AL18" i="15"/>
  <c r="AM18" i="15"/>
  <c r="AL16" i="15"/>
  <c r="AL74" i="15"/>
  <c r="AL27" i="15"/>
  <c r="AQ21" i="15"/>
  <c r="BU15" i="15" l="1"/>
  <c r="AG76" i="15"/>
  <c r="BP3" i="12"/>
  <c r="BR32" i="12"/>
  <c r="BQ33" i="12"/>
  <c r="BX11" i="15" s="1"/>
  <c r="BO228" i="12"/>
  <c r="BV72" i="15" s="1"/>
  <c r="BO43" i="12"/>
  <c r="BX9" i="15"/>
  <c r="BR39" i="12"/>
  <c r="BQ40" i="12"/>
  <c r="BX12" i="15" s="1"/>
  <c r="BS16" i="12"/>
  <c r="BR17" i="12"/>
  <c r="AL38" i="15"/>
  <c r="AJ39" i="15"/>
  <c r="AH46" i="12"/>
  <c r="AH44" i="12" s="1"/>
  <c r="AH65" i="12"/>
  <c r="AH64" i="12" s="1"/>
  <c r="AM94" i="12"/>
  <c r="AN94" i="12" s="1"/>
  <c r="AL91" i="12"/>
  <c r="AL49" i="12" s="1"/>
  <c r="AA232" i="12"/>
  <c r="AA233" i="12" s="1"/>
  <c r="AA245" i="12" s="1"/>
  <c r="AA60" i="12"/>
  <c r="AJ79" i="12"/>
  <c r="AI77" i="12"/>
  <c r="AB232" i="12"/>
  <c r="AB233" i="12" s="1"/>
  <c r="AB245" i="12" s="1"/>
  <c r="AB60" i="12"/>
  <c r="AG230" i="12"/>
  <c r="AG55" i="12"/>
  <c r="AG57" i="12" s="1"/>
  <c r="X221" i="12"/>
  <c r="W219" i="12"/>
  <c r="W218" i="12" s="1"/>
  <c r="W223" i="12" s="1"/>
  <c r="AD208" i="12"/>
  <c r="AC206" i="12"/>
  <c r="AC59" i="12" s="1"/>
  <c r="AF207" i="12"/>
  <c r="V89" i="15"/>
  <c r="C89" i="15" s="1"/>
  <c r="P244" i="12"/>
  <c r="P246" i="12" s="1"/>
  <c r="AK161" i="12"/>
  <c r="AJ215" i="12"/>
  <c r="AJ214" i="12" s="1"/>
  <c r="AK45" i="12"/>
  <c r="AR17" i="15" s="1"/>
  <c r="Z216" i="12"/>
  <c r="Z213" i="12" s="1"/>
  <c r="AA217" i="12"/>
  <c r="AL67" i="12"/>
  <c r="AL66" i="12" s="1"/>
  <c r="AM69" i="12"/>
  <c r="AN69" i="12" s="1"/>
  <c r="O248" i="12"/>
  <c r="AG77" i="15"/>
  <c r="AE88" i="15"/>
  <c r="D39" i="15"/>
  <c r="D56" i="15"/>
  <c r="AG32" i="15"/>
  <c r="AG40" i="15" s="1"/>
  <c r="AH31" i="15"/>
  <c r="AF76" i="15"/>
  <c r="AF31" i="15"/>
  <c r="AK29" i="15"/>
  <c r="AM27" i="15"/>
  <c r="AM38" i="15" s="1"/>
  <c r="AR21" i="15"/>
  <c r="BT16" i="12" l="1"/>
  <c r="BS17" i="12"/>
  <c r="AO69" i="12"/>
  <c r="AN67" i="12"/>
  <c r="AN66" i="12" s="1"/>
  <c r="BS32" i="12"/>
  <c r="BR33" i="12"/>
  <c r="BY11" i="15" s="1"/>
  <c r="BP43" i="12"/>
  <c r="BP228" i="12"/>
  <c r="BW72" i="15" s="1"/>
  <c r="BQ3" i="12"/>
  <c r="BS39" i="12"/>
  <c r="BR40" i="12"/>
  <c r="BY12" i="15" s="1"/>
  <c r="BV15" i="15"/>
  <c r="AO94" i="12"/>
  <c r="AN91" i="12"/>
  <c r="AN49" i="12" s="1"/>
  <c r="BY9" i="15"/>
  <c r="AK39" i="15"/>
  <c r="Q244" i="12"/>
  <c r="Q246" i="12" s="1"/>
  <c r="P248" i="12"/>
  <c r="Y221" i="12"/>
  <c r="X219" i="12"/>
  <c r="X218" i="12" s="1"/>
  <c r="X223" i="12" s="1"/>
  <c r="AK79" i="12"/>
  <c r="AJ77" i="12"/>
  <c r="AB217" i="12"/>
  <c r="AA216" i="12"/>
  <c r="AA213" i="12" s="1"/>
  <c r="AG207" i="12"/>
  <c r="AE208" i="12"/>
  <c r="AD206" i="12"/>
  <c r="AD59" i="12" s="1"/>
  <c r="AM91" i="12"/>
  <c r="AM49" i="12" s="1"/>
  <c r="AL161" i="12"/>
  <c r="AK215" i="12"/>
  <c r="AK214" i="12" s="1"/>
  <c r="W87" i="15"/>
  <c r="D87" i="15" s="1"/>
  <c r="AH230" i="12"/>
  <c r="AH55" i="12"/>
  <c r="AH57" i="12" s="1"/>
  <c r="AL45" i="12"/>
  <c r="AS17" i="15" s="1"/>
  <c r="AM67" i="12"/>
  <c r="AM66" i="12" s="1"/>
  <c r="AC232" i="12"/>
  <c r="AC233" i="12" s="1"/>
  <c r="AC245" i="12" s="1"/>
  <c r="AC60" i="12"/>
  <c r="AI46" i="12"/>
  <c r="AI44" i="12" s="1"/>
  <c r="AI65" i="12"/>
  <c r="AI64" i="12" s="1"/>
  <c r="W89" i="15"/>
  <c r="AF77" i="15"/>
  <c r="AG88" i="15"/>
  <c r="AF32" i="15"/>
  <c r="AF40" i="15" s="1"/>
  <c r="AL29" i="15"/>
  <c r="D31" i="15"/>
  <c r="D58" i="15" s="1"/>
  <c r="AH76" i="15"/>
  <c r="D76" i="15" s="1"/>
  <c r="AN18" i="15"/>
  <c r="AM74" i="15"/>
  <c r="AM16" i="15"/>
  <c r="AO18" i="15"/>
  <c r="AN16" i="15"/>
  <c r="AN74" i="15"/>
  <c r="AN27" i="15"/>
  <c r="AS21" i="15"/>
  <c r="BR3" i="12" l="1"/>
  <c r="BR228" i="12" s="1"/>
  <c r="BY72" i="15" s="1"/>
  <c r="BW15" i="15"/>
  <c r="AP94" i="12"/>
  <c r="AO91" i="12"/>
  <c r="AO49" i="12" s="1"/>
  <c r="AV21" i="15" s="1"/>
  <c r="BU16" i="12"/>
  <c r="BT17" i="12"/>
  <c r="AN45" i="12"/>
  <c r="AP69" i="12"/>
  <c r="AO67" i="12"/>
  <c r="AO66" i="12" s="1"/>
  <c r="BQ228" i="12"/>
  <c r="BX72" i="15" s="1"/>
  <c r="BQ43" i="12"/>
  <c r="BT32" i="12"/>
  <c r="BS33" i="12"/>
  <c r="BZ11" i="15" s="1"/>
  <c r="BT39" i="12"/>
  <c r="BS40" i="12"/>
  <c r="BZ12" i="15" s="1"/>
  <c r="BZ9" i="15"/>
  <c r="AL39" i="15"/>
  <c r="AN38" i="15"/>
  <c r="AI230" i="12"/>
  <c r="AI55" i="12"/>
  <c r="AI57" i="12" s="1"/>
  <c r="AH207" i="12"/>
  <c r="AC217" i="12"/>
  <c r="AB216" i="12"/>
  <c r="AB213" i="12" s="1"/>
  <c r="AJ46" i="12"/>
  <c r="AJ44" i="12" s="1"/>
  <c r="AJ65" i="12"/>
  <c r="AJ64" i="12" s="1"/>
  <c r="AD232" i="12"/>
  <c r="AD233" i="12" s="1"/>
  <c r="AD245" i="12" s="1"/>
  <c r="AD60" i="12"/>
  <c r="R244" i="12"/>
  <c r="R246" i="12" s="1"/>
  <c r="Q248" i="12"/>
  <c r="AL79" i="12"/>
  <c r="AK77" i="12"/>
  <c r="AM45" i="12"/>
  <c r="AT17" i="15" s="1"/>
  <c r="E17" i="15" s="1"/>
  <c r="E44" i="15" s="1"/>
  <c r="AF208" i="12"/>
  <c r="AE206" i="12"/>
  <c r="AE59" i="12" s="1"/>
  <c r="Z221" i="12"/>
  <c r="Y219" i="12"/>
  <c r="Y218" i="12" s="1"/>
  <c r="Y223" i="12" s="1"/>
  <c r="AM161" i="12"/>
  <c r="AN161" i="12" s="1"/>
  <c r="AL215" i="12"/>
  <c r="AL214" i="12" s="1"/>
  <c r="X87" i="15"/>
  <c r="AH77" i="15"/>
  <c r="AF88" i="15"/>
  <c r="AH32" i="15"/>
  <c r="AI31" i="15"/>
  <c r="AJ76" i="15"/>
  <c r="AJ31" i="15"/>
  <c r="AI76" i="15"/>
  <c r="AM29" i="15"/>
  <c r="AO16" i="15"/>
  <c r="AT21" i="15"/>
  <c r="E21" i="15" s="1"/>
  <c r="E48" i="15" s="1"/>
  <c r="BR43" i="12" l="1"/>
  <c r="BY15" i="15" s="1"/>
  <c r="BS3" i="12"/>
  <c r="BS43" i="12" s="1"/>
  <c r="BX15" i="15"/>
  <c r="CA9" i="15"/>
  <c r="BV16" i="12"/>
  <c r="BU17" i="12"/>
  <c r="AQ69" i="12"/>
  <c r="AP67" i="12"/>
  <c r="AP66" i="12" s="1"/>
  <c r="AQ94" i="12"/>
  <c r="AP91" i="12"/>
  <c r="AP49" i="12" s="1"/>
  <c r="AW21" i="15" s="1"/>
  <c r="AO45" i="12"/>
  <c r="BU39" i="12"/>
  <c r="BT40" i="12"/>
  <c r="CA12" i="15" s="1"/>
  <c r="BU32" i="12"/>
  <c r="BT33" i="12"/>
  <c r="CA11" i="15" s="1"/>
  <c r="AO161" i="12"/>
  <c r="AN215" i="12"/>
  <c r="AN214" i="12" s="1"/>
  <c r="AM39" i="15"/>
  <c r="AK76" i="15"/>
  <c r="AE232" i="12"/>
  <c r="AE233" i="12" s="1"/>
  <c r="AE245" i="12" s="1"/>
  <c r="AE60" i="12"/>
  <c r="AD217" i="12"/>
  <c r="AC216" i="12"/>
  <c r="AC213" i="12" s="1"/>
  <c r="AG208" i="12"/>
  <c r="AF206" i="12"/>
  <c r="AF59" i="12" s="1"/>
  <c r="AU17" i="15"/>
  <c r="AJ230" i="12"/>
  <c r="AJ55" i="12"/>
  <c r="AJ57" i="12" s="1"/>
  <c r="AA221" i="12"/>
  <c r="Z219" i="12"/>
  <c r="Z218" i="12" s="1"/>
  <c r="Z223" i="12" s="1"/>
  <c r="AK46" i="12"/>
  <c r="AK44" i="12" s="1"/>
  <c r="AK65" i="12"/>
  <c r="AK64" i="12" s="1"/>
  <c r="AI207" i="12"/>
  <c r="S244" i="12"/>
  <c r="S246" i="12" s="1"/>
  <c r="R248" i="12"/>
  <c r="AM215" i="12"/>
  <c r="AM214" i="12" s="1"/>
  <c r="AM79" i="12"/>
  <c r="AN79" i="12" s="1"/>
  <c r="AL77" i="12"/>
  <c r="AU21" i="15"/>
  <c r="F21" i="15" s="1"/>
  <c r="F48" i="15" s="1"/>
  <c r="D77" i="15"/>
  <c r="X89" i="15"/>
  <c r="AI77" i="15"/>
  <c r="AH88" i="15"/>
  <c r="D88" i="15" s="1"/>
  <c r="AJ77" i="15"/>
  <c r="AK77" i="15"/>
  <c r="D32" i="15"/>
  <c r="AH40" i="15"/>
  <c r="AI32" i="15"/>
  <c r="AI40" i="15" s="1"/>
  <c r="AK31" i="15"/>
  <c r="AJ32" i="15"/>
  <c r="AN29" i="15"/>
  <c r="AN39" i="15" s="1"/>
  <c r="AO27" i="15"/>
  <c r="AO74" i="15"/>
  <c r="AP18" i="15"/>
  <c r="AQ18" i="15"/>
  <c r="AP16" i="15"/>
  <c r="AP74" i="15"/>
  <c r="AP27" i="15"/>
  <c r="AP38" i="15" s="1"/>
  <c r="BS228" i="12" l="1"/>
  <c r="BZ72" i="15" s="1"/>
  <c r="AP45" i="12"/>
  <c r="BV39" i="12"/>
  <c r="BU40" i="12"/>
  <c r="CB12" i="15" s="1"/>
  <c r="AR69" i="12"/>
  <c r="AQ67" i="12"/>
  <c r="AQ66" i="12" s="1"/>
  <c r="BW16" i="12"/>
  <c r="BW17" i="12" s="1"/>
  <c r="BV17" i="12"/>
  <c r="AO79" i="12"/>
  <c r="AN77" i="12"/>
  <c r="BV32" i="12"/>
  <c r="BU33" i="12"/>
  <c r="CB11" i="15" s="1"/>
  <c r="BT3" i="12"/>
  <c r="CB9" i="15"/>
  <c r="G21" i="15"/>
  <c r="G48" i="15" s="1"/>
  <c r="AV17" i="15"/>
  <c r="G17" i="15" s="1"/>
  <c r="G44" i="15" s="1"/>
  <c r="BZ15" i="15"/>
  <c r="H21" i="15"/>
  <c r="H48" i="15" s="1"/>
  <c r="AR94" i="12"/>
  <c r="AQ91" i="12"/>
  <c r="AQ49" i="12" s="1"/>
  <c r="AX21" i="15" s="1"/>
  <c r="AO215" i="12"/>
  <c r="AO214" i="12" s="1"/>
  <c r="AP161" i="12"/>
  <c r="D93" i="15"/>
  <c r="D94" i="15" s="1"/>
  <c r="AO38" i="15"/>
  <c r="F17" i="15"/>
  <c r="F44" i="15" s="1"/>
  <c r="AJ40" i="15"/>
  <c r="AL76" i="15"/>
  <c r="S248" i="12"/>
  <c r="T244" i="12"/>
  <c r="T246" i="12" s="1"/>
  <c r="AH208" i="12"/>
  <c r="AG206" i="12"/>
  <c r="AG59" i="12" s="1"/>
  <c r="AF232" i="12"/>
  <c r="AF233" i="12" s="1"/>
  <c r="AF245" i="12" s="1"/>
  <c r="AF60" i="12"/>
  <c r="AL46" i="12"/>
  <c r="AL44" i="12" s="1"/>
  <c r="AL65" i="12"/>
  <c r="AL64" i="12" s="1"/>
  <c r="AD216" i="12"/>
  <c r="AD213" i="12" s="1"/>
  <c r="AE217" i="12"/>
  <c r="AK230" i="12"/>
  <c r="AK55" i="12"/>
  <c r="AK57" i="12" s="1"/>
  <c r="AJ207" i="12"/>
  <c r="AM77" i="12"/>
  <c r="AB221" i="12"/>
  <c r="AA219" i="12"/>
  <c r="AA218" i="12" s="1"/>
  <c r="AA223" i="12" s="1"/>
  <c r="Y87" i="15"/>
  <c r="AL77" i="15"/>
  <c r="AJ88" i="15"/>
  <c r="AK88" i="15"/>
  <c r="AI88" i="15"/>
  <c r="D40" i="15"/>
  <c r="D59" i="15"/>
  <c r="AK32" i="15"/>
  <c r="AL31" i="15"/>
  <c r="AQ27" i="15"/>
  <c r="AQ38" i="15" s="1"/>
  <c r="AR18" i="15"/>
  <c r="CC9" i="15" l="1"/>
  <c r="AR91" i="12"/>
  <c r="AR49" i="12" s="1"/>
  <c r="AY21" i="15" s="1"/>
  <c r="AS94" i="12"/>
  <c r="BU3" i="12"/>
  <c r="CD9" i="15"/>
  <c r="AQ45" i="12"/>
  <c r="BT228" i="12"/>
  <c r="CA72" i="15" s="1"/>
  <c r="BT43" i="12"/>
  <c r="AS69" i="12"/>
  <c r="AR67" i="12"/>
  <c r="AR66" i="12" s="1"/>
  <c r="BW32" i="12"/>
  <c r="BW33" i="12" s="1"/>
  <c r="CD11" i="15" s="1"/>
  <c r="BV33" i="12"/>
  <c r="CC11" i="15" s="1"/>
  <c r="BW39" i="12"/>
  <c r="BW40" i="12" s="1"/>
  <c r="CD12" i="15" s="1"/>
  <c r="BV40" i="12"/>
  <c r="CC12" i="15" s="1"/>
  <c r="AN46" i="12"/>
  <c r="AN44" i="12" s="1"/>
  <c r="AN65" i="12"/>
  <c r="AN64" i="12" s="1"/>
  <c r="AP79" i="12"/>
  <c r="AO77" i="12"/>
  <c r="AW17" i="15"/>
  <c r="H17" i="15" s="1"/>
  <c r="H44" i="15" s="1"/>
  <c r="AP215" i="12"/>
  <c r="AP214" i="12" s="1"/>
  <c r="AQ161" i="12"/>
  <c r="AK40" i="15"/>
  <c r="AE216" i="12"/>
  <c r="AE213" i="12" s="1"/>
  <c r="AF217" i="12"/>
  <c r="AG232" i="12"/>
  <c r="AG233" i="12" s="1"/>
  <c r="AG245" i="12" s="1"/>
  <c r="AG60" i="12"/>
  <c r="AC221" i="12"/>
  <c r="AB219" i="12"/>
  <c r="AI208" i="12"/>
  <c r="AH206" i="12"/>
  <c r="AH59" i="12" s="1"/>
  <c r="AM46" i="12"/>
  <c r="AM44" i="12" s="1"/>
  <c r="AM65" i="12"/>
  <c r="AM64" i="12" s="1"/>
  <c r="AL230" i="12"/>
  <c r="AL55" i="12"/>
  <c r="AL57" i="12" s="1"/>
  <c r="U244" i="12"/>
  <c r="U246" i="12" s="1"/>
  <c r="T248" i="12"/>
  <c r="AK207" i="12"/>
  <c r="D108" i="15"/>
  <c r="Y89" i="15"/>
  <c r="AL88" i="15"/>
  <c r="AM32" i="15"/>
  <c r="AM40" i="15" s="1"/>
  <c r="AL32" i="15"/>
  <c r="AM31" i="15"/>
  <c r="AM76" i="15"/>
  <c r="AO29" i="15"/>
  <c r="AP29" i="15"/>
  <c r="AP39" i="15" s="1"/>
  <c r="AQ74" i="15"/>
  <c r="AQ16" i="15"/>
  <c r="AR16" i="15"/>
  <c r="AS18" i="15"/>
  <c r="BW3" i="12" l="1"/>
  <c r="BW43" i="12" s="1"/>
  <c r="AO46" i="12"/>
  <c r="AO65" i="12"/>
  <c r="AO64" i="12" s="1"/>
  <c r="AR45" i="12"/>
  <c r="BU228" i="12"/>
  <c r="CB72" i="15" s="1"/>
  <c r="BU43" i="12"/>
  <c r="AQ79" i="12"/>
  <c r="AP77" i="12"/>
  <c r="AS67" i="12"/>
  <c r="AS66" i="12" s="1"/>
  <c r="AT69" i="12"/>
  <c r="AS91" i="12"/>
  <c r="AS49" i="12" s="1"/>
  <c r="AZ21" i="15" s="1"/>
  <c r="AT94" i="12"/>
  <c r="CA15" i="15"/>
  <c r="AN230" i="12"/>
  <c r="AN55" i="12"/>
  <c r="AN57" i="12" s="1"/>
  <c r="AN207" i="12" s="1"/>
  <c r="BV3" i="12"/>
  <c r="AX17" i="15"/>
  <c r="AR161" i="12"/>
  <c r="AQ215" i="12"/>
  <c r="AQ214" i="12" s="1"/>
  <c r="AO39" i="15"/>
  <c r="AL40" i="15"/>
  <c r="AL207" i="12"/>
  <c r="AH232" i="12"/>
  <c r="AH233" i="12" s="1"/>
  <c r="AH245" i="12" s="1"/>
  <c r="AH60" i="12"/>
  <c r="AJ208" i="12"/>
  <c r="AI206" i="12"/>
  <c r="AI59" i="12" s="1"/>
  <c r="AG217" i="12"/>
  <c r="AF216" i="12"/>
  <c r="AF213" i="12" s="1"/>
  <c r="AM230" i="12"/>
  <c r="AM55" i="12"/>
  <c r="AM57" i="12" s="1"/>
  <c r="AB200" i="12"/>
  <c r="AB218" i="12"/>
  <c r="AB223" i="12" s="1"/>
  <c r="V244" i="12"/>
  <c r="V246" i="12" s="1"/>
  <c r="U248" i="12"/>
  <c r="AD221" i="12"/>
  <c r="AC219" i="12"/>
  <c r="D109" i="15"/>
  <c r="Z87" i="15"/>
  <c r="AM77" i="15"/>
  <c r="AN31" i="15"/>
  <c r="AN76" i="15"/>
  <c r="AQ29" i="15"/>
  <c r="AQ39" i="15" s="1"/>
  <c r="AR27" i="15"/>
  <c r="AR38" i="15" s="1"/>
  <c r="AR74" i="15"/>
  <c r="AS27" i="15"/>
  <c r="AS38" i="15" s="1"/>
  <c r="AT18" i="15"/>
  <c r="E18" i="15" s="1"/>
  <c r="E45" i="15" s="1"/>
  <c r="BW228" i="12" l="1"/>
  <c r="CD72" i="15" s="1"/>
  <c r="AR79" i="12"/>
  <c r="AQ77" i="12"/>
  <c r="CB15" i="15"/>
  <c r="AU94" i="12"/>
  <c r="AT91" i="12"/>
  <c r="AT49" i="12" s="1"/>
  <c r="BA21" i="15" s="1"/>
  <c r="AY17" i="15"/>
  <c r="AP46" i="12"/>
  <c r="AP65" i="12"/>
  <c r="AP64" i="12" s="1"/>
  <c r="CD15" i="15"/>
  <c r="AU69" i="12"/>
  <c r="AT67" i="12"/>
  <c r="AT66" i="12" s="1"/>
  <c r="BV228" i="12"/>
  <c r="CC72" i="15" s="1"/>
  <c r="BV43" i="12"/>
  <c r="AS45" i="12"/>
  <c r="AV18" i="15"/>
  <c r="AO44" i="12"/>
  <c r="AS161" i="12"/>
  <c r="AR215" i="12"/>
  <c r="AR214" i="12" s="1"/>
  <c r="AC218" i="12"/>
  <c r="AC223" i="12" s="1"/>
  <c r="AC200" i="12"/>
  <c r="AE221" i="12"/>
  <c r="AD219" i="12"/>
  <c r="AG216" i="12"/>
  <c r="AG213" i="12" s="1"/>
  <c r="AH217" i="12"/>
  <c r="AM207" i="12"/>
  <c r="AU74" i="15"/>
  <c r="AI232" i="12"/>
  <c r="AI233" i="12" s="1"/>
  <c r="AI245" i="12" s="1"/>
  <c r="AI60" i="12"/>
  <c r="W244" i="12"/>
  <c r="W246" i="12" s="1"/>
  <c r="V248" i="12"/>
  <c r="AK208" i="12"/>
  <c r="AJ206" i="12"/>
  <c r="AJ59" i="12" s="1"/>
  <c r="Z89" i="15"/>
  <c r="AN77" i="15"/>
  <c r="AM88" i="15"/>
  <c r="AN32" i="15"/>
  <c r="AU18" i="15"/>
  <c r="F18" i="15" s="1"/>
  <c r="F45" i="15" s="1"/>
  <c r="AS74" i="15"/>
  <c r="AS16" i="15"/>
  <c r="AT27" i="15"/>
  <c r="AT38" i="15" s="1"/>
  <c r="AU16" i="15"/>
  <c r="AW18" i="15" l="1"/>
  <c r="H18" i="15" s="1"/>
  <c r="H45" i="15" s="1"/>
  <c r="AP44" i="12"/>
  <c r="CC15" i="15"/>
  <c r="AT45" i="12"/>
  <c r="AV69" i="12"/>
  <c r="AU67" i="12"/>
  <c r="AU66" i="12" s="1"/>
  <c r="AV94" i="12"/>
  <c r="AU91" i="12"/>
  <c r="AU49" i="12" s="1"/>
  <c r="BB21" i="15" s="1"/>
  <c r="AO230" i="12"/>
  <c r="AV74" i="15" s="1"/>
  <c r="AV16" i="15"/>
  <c r="AO55" i="12"/>
  <c r="G18" i="15"/>
  <c r="G45" i="15" s="1"/>
  <c r="AZ17" i="15"/>
  <c r="AQ46" i="12"/>
  <c r="AQ65" i="12"/>
  <c r="AQ64" i="12" s="1"/>
  <c r="AS79" i="12"/>
  <c r="AR77" i="12"/>
  <c r="AT161" i="12"/>
  <c r="AS215" i="12"/>
  <c r="AS214" i="12" s="1"/>
  <c r="E74" i="15"/>
  <c r="AN40" i="15"/>
  <c r="AU27" i="15"/>
  <c r="AH216" i="12"/>
  <c r="AH213" i="12" s="1"/>
  <c r="AI217" i="12"/>
  <c r="AJ232" i="12"/>
  <c r="AJ233" i="12" s="1"/>
  <c r="AJ245" i="12" s="1"/>
  <c r="AJ60" i="12"/>
  <c r="AD218" i="12"/>
  <c r="AD223" i="12" s="1"/>
  <c r="AD200" i="12"/>
  <c r="AL208" i="12"/>
  <c r="AK206" i="12"/>
  <c r="AK59" i="12" s="1"/>
  <c r="AF221" i="12"/>
  <c r="AE219" i="12"/>
  <c r="W248" i="12"/>
  <c r="X244" i="12"/>
  <c r="X246" i="12" s="1"/>
  <c r="AA87" i="15"/>
  <c r="AN88" i="15"/>
  <c r="AR29" i="15"/>
  <c r="AR39" i="15" s="1"/>
  <c r="AO76" i="15"/>
  <c r="AO31" i="15"/>
  <c r="AP31" i="15"/>
  <c r="AP76" i="15"/>
  <c r="AP32" i="15"/>
  <c r="AP40" i="15" s="1"/>
  <c r="AS29" i="15"/>
  <c r="AS39" i="15" s="1"/>
  <c r="AT16" i="15"/>
  <c r="E16" i="15" s="1"/>
  <c r="E43" i="15" s="1"/>
  <c r="B62" i="15" s="1"/>
  <c r="AW69" i="12" l="1"/>
  <c r="AV67" i="12"/>
  <c r="AV66" i="12" s="1"/>
  <c r="AO57" i="12"/>
  <c r="AV27" i="15"/>
  <c r="AV38" i="15" s="1"/>
  <c r="AU45" i="12"/>
  <c r="BA17" i="15"/>
  <c r="AR46" i="12"/>
  <c r="AR65" i="12"/>
  <c r="AR64" i="12" s="1"/>
  <c r="AS77" i="12"/>
  <c r="AT79" i="12"/>
  <c r="AP230" i="12"/>
  <c r="AW74" i="15" s="1"/>
  <c r="AW16" i="15"/>
  <c r="H16" i="15" s="1"/>
  <c r="H43" i="15" s="1"/>
  <c r="AP55" i="12"/>
  <c r="AX18" i="15"/>
  <c r="AQ44" i="12"/>
  <c r="AW94" i="12"/>
  <c r="AV91" i="12"/>
  <c r="AV49" i="12" s="1"/>
  <c r="BC21" i="15" s="1"/>
  <c r="AT215" i="12"/>
  <c r="AT214" i="12" s="1"/>
  <c r="AU161" i="12"/>
  <c r="AU38" i="15"/>
  <c r="F27" i="15"/>
  <c r="G16" i="15"/>
  <c r="G43" i="15" s="1"/>
  <c r="F16" i="15"/>
  <c r="F43" i="15" s="1"/>
  <c r="AE200" i="12"/>
  <c r="AE218" i="12"/>
  <c r="AE223" i="12" s="1"/>
  <c r="AG221" i="12"/>
  <c r="AF219" i="12"/>
  <c r="AK232" i="12"/>
  <c r="AK233" i="12" s="1"/>
  <c r="AK245" i="12" s="1"/>
  <c r="AK60" i="12"/>
  <c r="AM208" i="12"/>
  <c r="AN208" i="12" s="1"/>
  <c r="AL206" i="12"/>
  <c r="AL59" i="12" s="1"/>
  <c r="Y244" i="12"/>
  <c r="Y246" i="12" s="1"/>
  <c r="X248" i="12"/>
  <c r="AJ217" i="12"/>
  <c r="AI216" i="12"/>
  <c r="AI213" i="12" s="1"/>
  <c r="AA89" i="15"/>
  <c r="AT74" i="15"/>
  <c r="AP77" i="15"/>
  <c r="AO77" i="15"/>
  <c r="AO32" i="15"/>
  <c r="AQ31" i="15"/>
  <c r="AQ76" i="15"/>
  <c r="AU29" i="15"/>
  <c r="AT29" i="15"/>
  <c r="AT39" i="15" s="1"/>
  <c r="E27" i="15"/>
  <c r="G27" i="15" l="1"/>
  <c r="G54" i="15" s="1"/>
  <c r="AX94" i="12"/>
  <c r="AW91" i="12"/>
  <c r="AW49" i="12" s="1"/>
  <c r="BD21" i="15" s="1"/>
  <c r="AW67" i="12"/>
  <c r="AW66" i="12" s="1"/>
  <c r="AX69" i="12"/>
  <c r="AP57" i="12"/>
  <c r="AW27" i="15"/>
  <c r="AV45" i="12"/>
  <c r="AX16" i="15"/>
  <c r="AQ230" i="12"/>
  <c r="AX74" i="15" s="1"/>
  <c r="AQ55" i="12"/>
  <c r="AY18" i="15"/>
  <c r="AR44" i="12"/>
  <c r="BB17" i="15"/>
  <c r="AU79" i="12"/>
  <c r="AT77" i="12"/>
  <c r="AS46" i="12"/>
  <c r="AS65" i="12"/>
  <c r="AS64" i="12" s="1"/>
  <c r="AV29" i="15"/>
  <c r="AV39" i="15" s="1"/>
  <c r="AO207" i="12"/>
  <c r="AO208" i="12" s="1"/>
  <c r="AU215" i="12"/>
  <c r="AU214" i="12" s="1"/>
  <c r="AV161" i="12"/>
  <c r="F74" i="15"/>
  <c r="H74" i="15"/>
  <c r="G74" i="15"/>
  <c r="F54" i="15"/>
  <c r="F38" i="15"/>
  <c r="AO40" i="15"/>
  <c r="AU39" i="15"/>
  <c r="F29" i="15"/>
  <c r="AN206" i="12"/>
  <c r="AM206" i="12"/>
  <c r="AM59" i="12" s="1"/>
  <c r="AK217" i="12"/>
  <c r="AJ216" i="12"/>
  <c r="AJ213" i="12" s="1"/>
  <c r="Z244" i="12"/>
  <c r="Z246" i="12" s="1"/>
  <c r="Y248" i="12"/>
  <c r="AL232" i="12"/>
  <c r="AL233" i="12" s="1"/>
  <c r="AL245" i="12" s="1"/>
  <c r="AL60" i="12"/>
  <c r="AF200" i="12"/>
  <c r="AF218" i="12"/>
  <c r="AF223" i="12" s="1"/>
  <c r="AH221" i="12"/>
  <c r="AG219" i="12"/>
  <c r="AB87" i="15"/>
  <c r="AQ77" i="15"/>
  <c r="AO88" i="15"/>
  <c r="AP88" i="15"/>
  <c r="E38" i="15"/>
  <c r="E54" i="15"/>
  <c r="AQ32" i="15"/>
  <c r="AQ40" i="15" s="1"/>
  <c r="E29" i="15"/>
  <c r="G38" i="15" l="1"/>
  <c r="G29" i="15"/>
  <c r="G56" i="15" s="1"/>
  <c r="BC17" i="15"/>
  <c r="AW38" i="15"/>
  <c r="H27" i="15"/>
  <c r="AV79" i="12"/>
  <c r="AU77" i="12"/>
  <c r="AY16" i="15"/>
  <c r="AR230" i="12"/>
  <c r="AY74" i="15" s="1"/>
  <c r="AR55" i="12"/>
  <c r="AW29" i="15"/>
  <c r="AW39" i="15" s="1"/>
  <c r="AP207" i="12"/>
  <c r="AP208" i="12" s="1"/>
  <c r="AZ18" i="15"/>
  <c r="AS44" i="12"/>
  <c r="AX67" i="12"/>
  <c r="AX66" i="12" s="1"/>
  <c r="AY69" i="12"/>
  <c r="AQ57" i="12"/>
  <c r="AX27" i="15"/>
  <c r="AX38" i="15" s="1"/>
  <c r="AW45" i="12"/>
  <c r="AT46" i="12"/>
  <c r="AT65" i="12"/>
  <c r="AT64" i="12" s="1"/>
  <c r="AY94" i="12"/>
  <c r="AX91" i="12"/>
  <c r="AX49" i="12" s="1"/>
  <c r="BE21" i="15" s="1"/>
  <c r="AV215" i="12"/>
  <c r="AV214" i="12" s="1"/>
  <c r="AW161" i="12"/>
  <c r="F56" i="15"/>
  <c r="F39" i="15"/>
  <c r="AN59" i="12"/>
  <c r="AN200" i="12"/>
  <c r="AO206" i="12"/>
  <c r="Z248" i="12"/>
  <c r="AA244" i="12"/>
  <c r="AA246" i="12" s="1"/>
  <c r="AL217" i="12"/>
  <c r="AK216" i="12"/>
  <c r="AK213" i="12" s="1"/>
  <c r="AI221" i="12"/>
  <c r="AH219" i="12"/>
  <c r="AM232" i="12"/>
  <c r="AM233" i="12" s="1"/>
  <c r="AM245" i="12" s="1"/>
  <c r="AM60" i="12"/>
  <c r="AG200" i="12"/>
  <c r="AG218" i="12"/>
  <c r="AG223" i="12" s="1"/>
  <c r="AB89" i="15"/>
  <c r="AQ88" i="15"/>
  <c r="E39" i="15"/>
  <c r="E56" i="15"/>
  <c r="AS31" i="15"/>
  <c r="AS76" i="15"/>
  <c r="AR31" i="15"/>
  <c r="AR76" i="15"/>
  <c r="G39" i="15" l="1"/>
  <c r="AX29" i="15"/>
  <c r="AX39" i="15" s="1"/>
  <c r="AQ207" i="12"/>
  <c r="AQ208" i="12" s="1"/>
  <c r="H29" i="15"/>
  <c r="AY91" i="12"/>
  <c r="AY49" i="12" s="1"/>
  <c r="BF21" i="15" s="1"/>
  <c r="AZ94" i="12"/>
  <c r="AY67" i="12"/>
  <c r="AY66" i="12" s="1"/>
  <c r="AZ69" i="12"/>
  <c r="AR57" i="12"/>
  <c r="AY27" i="15"/>
  <c r="AY38" i="15" s="1"/>
  <c r="AX45" i="12"/>
  <c r="AU46" i="12"/>
  <c r="AU65" i="12"/>
  <c r="AU64" i="12" s="1"/>
  <c r="BA18" i="15"/>
  <c r="AT44" i="12"/>
  <c r="AZ16" i="15"/>
  <c r="AS230" i="12"/>
  <c r="AZ74" i="15" s="1"/>
  <c r="AS55" i="12"/>
  <c r="AW79" i="12"/>
  <c r="AV77" i="12"/>
  <c r="H54" i="15"/>
  <c r="H38" i="15"/>
  <c r="BD17" i="15"/>
  <c r="AX161" i="12"/>
  <c r="AW215" i="12"/>
  <c r="AW214" i="12" s="1"/>
  <c r="AN232" i="12"/>
  <c r="AN233" i="12" s="1"/>
  <c r="AN245" i="12" s="1"/>
  <c r="AN60" i="12"/>
  <c r="AO200" i="12"/>
  <c r="AO59" i="12"/>
  <c r="AV31" i="15" s="1"/>
  <c r="AP206" i="12"/>
  <c r="AH200" i="12"/>
  <c r="AH218" i="12"/>
  <c r="AH223" i="12" s="1"/>
  <c r="AA248" i="12"/>
  <c r="AB244" i="12"/>
  <c r="AB246" i="12" s="1"/>
  <c r="AL216" i="12"/>
  <c r="AL213" i="12" s="1"/>
  <c r="AM217" i="12"/>
  <c r="AN217" i="12" s="1"/>
  <c r="AJ221" i="12"/>
  <c r="AI219" i="12"/>
  <c r="E76" i="15"/>
  <c r="AC87" i="15"/>
  <c r="AS77" i="15"/>
  <c r="AR77" i="15"/>
  <c r="AS32" i="15"/>
  <c r="AS40" i="15" s="1"/>
  <c r="AT31" i="15"/>
  <c r="E31" i="15" s="1"/>
  <c r="E58" i="15" s="1"/>
  <c r="B66" i="15" s="1"/>
  <c r="AT76" i="15"/>
  <c r="F76" i="15" s="1"/>
  <c r="AR32" i="15"/>
  <c r="AY29" i="15" l="1"/>
  <c r="AY39" i="15" s="1"/>
  <c r="AR207" i="12"/>
  <c r="AR208" i="12" s="1"/>
  <c r="AT55" i="12"/>
  <c r="AT230" i="12"/>
  <c r="BA74" i="15" s="1"/>
  <c r="BA16" i="15"/>
  <c r="BA69" i="12"/>
  <c r="AZ67" i="12"/>
  <c r="AZ66" i="12" s="1"/>
  <c r="AY45" i="12"/>
  <c r="BA94" i="12"/>
  <c r="AZ91" i="12"/>
  <c r="AZ49" i="12" s="1"/>
  <c r="BG21" i="15" s="1"/>
  <c r="BB18" i="15"/>
  <c r="AU44" i="12"/>
  <c r="AX79" i="12"/>
  <c r="AW77" i="12"/>
  <c r="H39" i="15"/>
  <c r="H56" i="15"/>
  <c r="AS57" i="12"/>
  <c r="AZ27" i="15"/>
  <c r="AZ38" i="15" s="1"/>
  <c r="BE17" i="15"/>
  <c r="AV46" i="12"/>
  <c r="AV65" i="12"/>
  <c r="AV64" i="12" s="1"/>
  <c r="AX215" i="12"/>
  <c r="AX214" i="12" s="1"/>
  <c r="AY161" i="12"/>
  <c r="AR40" i="15"/>
  <c r="AO217" i="12"/>
  <c r="AN216" i="12"/>
  <c r="AN213" i="12" s="1"/>
  <c r="AO232" i="12"/>
  <c r="AO60" i="12"/>
  <c r="AV32" i="15" s="1"/>
  <c r="AP59" i="12"/>
  <c r="AW31" i="15" s="1"/>
  <c r="AP200" i="12"/>
  <c r="AQ206" i="12"/>
  <c r="AI200" i="12"/>
  <c r="AI218" i="12"/>
  <c r="AI223" i="12" s="1"/>
  <c r="AK221" i="12"/>
  <c r="AJ219" i="12"/>
  <c r="AC244" i="12"/>
  <c r="AC246" i="12" s="1"/>
  <c r="AB248" i="12"/>
  <c r="AM216" i="12"/>
  <c r="AM213" i="12" s="1"/>
  <c r="E77" i="15"/>
  <c r="AC89" i="15"/>
  <c r="AR88" i="15"/>
  <c r="AT77" i="15"/>
  <c r="F77" i="15" s="1"/>
  <c r="F93" i="15" s="1"/>
  <c r="AS88" i="15"/>
  <c r="AT32" i="15"/>
  <c r="AU31" i="15"/>
  <c r="F31" i="15" s="1"/>
  <c r="F58" i="15" s="1"/>
  <c r="F94" i="15" l="1"/>
  <c r="AW46" i="12"/>
  <c r="AW65" i="12"/>
  <c r="AW64" i="12" s="1"/>
  <c r="AZ45" i="12"/>
  <c r="BB69" i="12"/>
  <c r="BA67" i="12"/>
  <c r="BA66" i="12" s="1"/>
  <c r="AY79" i="12"/>
  <c r="AX77" i="12"/>
  <c r="BB16" i="15"/>
  <c r="AU230" i="12"/>
  <c r="BB74" i="15" s="1"/>
  <c r="AU55" i="12"/>
  <c r="BC18" i="15"/>
  <c r="AV44" i="12"/>
  <c r="AT57" i="12"/>
  <c r="BA27" i="15"/>
  <c r="BA38" i="15" s="1"/>
  <c r="AZ29" i="15"/>
  <c r="AZ39" i="15" s="1"/>
  <c r="AS207" i="12"/>
  <c r="AS208" i="12" s="1"/>
  <c r="BB94" i="12"/>
  <c r="BA91" i="12"/>
  <c r="BA49" i="12" s="1"/>
  <c r="BH21" i="15" s="1"/>
  <c r="BF17" i="15"/>
  <c r="H31" i="15"/>
  <c r="H58" i="15" s="1"/>
  <c r="AY215" i="12"/>
  <c r="AY214" i="12" s="1"/>
  <c r="AZ161" i="12"/>
  <c r="E93" i="15"/>
  <c r="E94" i="15" s="1"/>
  <c r="AO233" i="12"/>
  <c r="AV76" i="15"/>
  <c r="AV40" i="15"/>
  <c r="G31" i="15"/>
  <c r="G58" i="15" s="1"/>
  <c r="AQ200" i="12"/>
  <c r="AQ59" i="12"/>
  <c r="AX31" i="15" s="1"/>
  <c r="AR206" i="12"/>
  <c r="AP232" i="12"/>
  <c r="AP60" i="12"/>
  <c r="AW32" i="15" s="1"/>
  <c r="AP217" i="12"/>
  <c r="AO216" i="12"/>
  <c r="AO213" i="12" s="1"/>
  <c r="AD244" i="12"/>
  <c r="AD246" i="12" s="1"/>
  <c r="AC248" i="12"/>
  <c r="AJ218" i="12"/>
  <c r="AJ223" i="12" s="1"/>
  <c r="AJ200" i="12"/>
  <c r="AL221" i="12"/>
  <c r="AK219" i="12"/>
  <c r="E88" i="15"/>
  <c r="AD87" i="15"/>
  <c r="AU76" i="15"/>
  <c r="E32" i="15"/>
  <c r="AT40" i="15"/>
  <c r="AU32" i="15"/>
  <c r="AY77" i="12" l="1"/>
  <c r="AZ79" i="12"/>
  <c r="AT207" i="12"/>
  <c r="AT208" i="12" s="1"/>
  <c r="BA29" i="15"/>
  <c r="BA39" i="15" s="1"/>
  <c r="BA45" i="12"/>
  <c r="BC16" i="15"/>
  <c r="AV230" i="12"/>
  <c r="BC74" i="15" s="1"/>
  <c r="AV55" i="12"/>
  <c r="BC69" i="12"/>
  <c r="BB67" i="12"/>
  <c r="BB66" i="12" s="1"/>
  <c r="AU57" i="12"/>
  <c r="BB27" i="15"/>
  <c r="BB38" i="15" s="1"/>
  <c r="BG17" i="15"/>
  <c r="BC94" i="12"/>
  <c r="BB91" i="12"/>
  <c r="BB49" i="12" s="1"/>
  <c r="BI21" i="15" s="1"/>
  <c r="AX46" i="12"/>
  <c r="AX65" i="12"/>
  <c r="AX64" i="12" s="1"/>
  <c r="BD18" i="15"/>
  <c r="AW44" i="12"/>
  <c r="AZ215" i="12"/>
  <c r="AZ214" i="12" s="1"/>
  <c r="BA161" i="12"/>
  <c r="AP233" i="12"/>
  <c r="AW76" i="15"/>
  <c r="AO245" i="12"/>
  <c r="AV88" i="15" s="1"/>
  <c r="AV77" i="15"/>
  <c r="G76" i="15"/>
  <c r="H76" i="15"/>
  <c r="AU40" i="15"/>
  <c r="F32" i="15"/>
  <c r="G32" i="15"/>
  <c r="AW40" i="15"/>
  <c r="H32" i="15"/>
  <c r="AQ217" i="12"/>
  <c r="AP216" i="12"/>
  <c r="AP213" i="12" s="1"/>
  <c r="AR59" i="12"/>
  <c r="AY31" i="15" s="1"/>
  <c r="AR200" i="12"/>
  <c r="AS206" i="12"/>
  <c r="AQ232" i="12"/>
  <c r="AQ60" i="12"/>
  <c r="AX32" i="15" s="1"/>
  <c r="AX40" i="15" s="1"/>
  <c r="AM221" i="12"/>
  <c r="AN221" i="12" s="1"/>
  <c r="AL219" i="12"/>
  <c r="AK200" i="12"/>
  <c r="AK218" i="12"/>
  <c r="AK223" i="12" s="1"/>
  <c r="AE244" i="12"/>
  <c r="AE246" i="12" s="1"/>
  <c r="AD248" i="12"/>
  <c r="AT88" i="15"/>
  <c r="F88" i="15" s="1"/>
  <c r="AD89" i="15"/>
  <c r="AU77" i="15"/>
  <c r="AU88" i="15"/>
  <c r="E40" i="15"/>
  <c r="E59" i="15"/>
  <c r="B67" i="15" s="1"/>
  <c r="BD94" i="12" l="1"/>
  <c r="BC91" i="12"/>
  <c r="BC49" i="12" s="1"/>
  <c r="BJ21" i="15" s="1"/>
  <c r="BD16" i="15"/>
  <c r="AW230" i="12"/>
  <c r="BD74" i="15" s="1"/>
  <c r="AW55" i="12"/>
  <c r="BH17" i="15"/>
  <c r="BB29" i="15"/>
  <c r="BB39" i="15" s="1"/>
  <c r="AU207" i="12"/>
  <c r="AU208" i="12" s="1"/>
  <c r="BB45" i="12"/>
  <c r="BA79" i="12"/>
  <c r="AZ77" i="12"/>
  <c r="BE18" i="15"/>
  <c r="AX44" i="12"/>
  <c r="BD69" i="12"/>
  <c r="BC67" i="12"/>
  <c r="BC66" i="12" s="1"/>
  <c r="AV57" i="12"/>
  <c r="BC27" i="15"/>
  <c r="BC38" i="15" s="1"/>
  <c r="AY46" i="12"/>
  <c r="AY65" i="12"/>
  <c r="AY64" i="12" s="1"/>
  <c r="BA215" i="12"/>
  <c r="BA214" i="12" s="1"/>
  <c r="BB161" i="12"/>
  <c r="G88" i="15"/>
  <c r="H88" i="15"/>
  <c r="AQ233" i="12"/>
  <c r="AX76" i="15"/>
  <c r="AP245" i="12"/>
  <c r="AW88" i="15" s="1"/>
  <c r="AW77" i="15"/>
  <c r="G77" i="15"/>
  <c r="G93" i="15" s="1"/>
  <c r="H77" i="15"/>
  <c r="H93" i="15" s="1"/>
  <c r="G59" i="15"/>
  <c r="G40" i="15"/>
  <c r="H59" i="15"/>
  <c r="H40" i="15"/>
  <c r="F59" i="15"/>
  <c r="F40" i="15"/>
  <c r="AS59" i="12"/>
  <c r="AZ31" i="15" s="1"/>
  <c r="AS200" i="12"/>
  <c r="AT206" i="12"/>
  <c r="AR232" i="12"/>
  <c r="AR60" i="12"/>
  <c r="AY32" i="15" s="1"/>
  <c r="AY40" i="15" s="1"/>
  <c r="AO221" i="12"/>
  <c r="AN219" i="12"/>
  <c r="AN218" i="12" s="1"/>
  <c r="AN223" i="12" s="1"/>
  <c r="AQ216" i="12"/>
  <c r="AQ213" i="12" s="1"/>
  <c r="AR217" i="12"/>
  <c r="AE248" i="12"/>
  <c r="AF244" i="12"/>
  <c r="AF246" i="12" s="1"/>
  <c r="AL200" i="12"/>
  <c r="AL218" i="12"/>
  <c r="AL223" i="12" s="1"/>
  <c r="AM219" i="12"/>
  <c r="AE87" i="15"/>
  <c r="E108" i="15"/>
  <c r="C106" i="15" s="1"/>
  <c r="F108" i="15" l="1"/>
  <c r="G108" i="15" s="1"/>
  <c r="H108" i="15" s="1"/>
  <c r="G94" i="15"/>
  <c r="H94" i="15"/>
  <c r="C102" i="15"/>
  <c r="C104" i="15" s="1"/>
  <c r="C103" i="15"/>
  <c r="BE16" i="15"/>
  <c r="AX230" i="12"/>
  <c r="BE74" i="15" s="1"/>
  <c r="AX55" i="12"/>
  <c r="AZ46" i="12"/>
  <c r="AZ65" i="12"/>
  <c r="AZ64" i="12" s="1"/>
  <c r="AW57" i="12"/>
  <c r="BD27" i="15"/>
  <c r="BD38" i="15" s="1"/>
  <c r="BF18" i="15"/>
  <c r="AY44" i="12"/>
  <c r="BB79" i="12"/>
  <c r="BA77" i="12"/>
  <c r="BD67" i="12"/>
  <c r="BD66" i="12" s="1"/>
  <c r="BE69" i="12"/>
  <c r="AV207" i="12"/>
  <c r="AV208" i="12" s="1"/>
  <c r="BC29" i="15"/>
  <c r="BC39" i="15" s="1"/>
  <c r="BI17" i="15"/>
  <c r="BC45" i="12"/>
  <c r="BE94" i="12"/>
  <c r="BD91" i="12"/>
  <c r="BD49" i="12" s="1"/>
  <c r="BK21" i="15" s="1"/>
  <c r="BB215" i="12"/>
  <c r="BB214" i="12" s="1"/>
  <c r="BC161" i="12"/>
  <c r="AR233" i="12"/>
  <c r="AY76" i="15"/>
  <c r="AQ245" i="12"/>
  <c r="AX88" i="15" s="1"/>
  <c r="AX77" i="15"/>
  <c r="AP221" i="12"/>
  <c r="AO219" i="12"/>
  <c r="AO218" i="12" s="1"/>
  <c r="AO223" i="12" s="1"/>
  <c r="AT59" i="12"/>
  <c r="BA31" i="15" s="1"/>
  <c r="AT200" i="12"/>
  <c r="AR216" i="12"/>
  <c r="AR213" i="12" s="1"/>
  <c r="AS217" i="12"/>
  <c r="AU206" i="12"/>
  <c r="AS232" i="12"/>
  <c r="AS60" i="12"/>
  <c r="AZ32" i="15" s="1"/>
  <c r="AZ40" i="15" s="1"/>
  <c r="AM200" i="12"/>
  <c r="AM218" i="12"/>
  <c r="AM223" i="12" s="1"/>
  <c r="AG244" i="12"/>
  <c r="AG246" i="12" s="1"/>
  <c r="AF248" i="12"/>
  <c r="AE89" i="15"/>
  <c r="BD29" i="15" l="1"/>
  <c r="BD39" i="15" s="1"/>
  <c r="AW207" i="12"/>
  <c r="AW208" i="12" s="1"/>
  <c r="BF69" i="12"/>
  <c r="BE67" i="12"/>
  <c r="BE66" i="12" s="1"/>
  <c r="BF94" i="12"/>
  <c r="BE91" i="12"/>
  <c r="BE49" i="12" s="1"/>
  <c r="BL21" i="15" s="1"/>
  <c r="BD45" i="12"/>
  <c r="BG18" i="15"/>
  <c r="AZ44" i="12"/>
  <c r="BA46" i="12"/>
  <c r="BA65" i="12"/>
  <c r="BA64" i="12" s="1"/>
  <c r="AX57" i="12"/>
  <c r="BE27" i="15"/>
  <c r="BE38" i="15" s="1"/>
  <c r="BJ17" i="15"/>
  <c r="BC79" i="12"/>
  <c r="BB77" i="12"/>
  <c r="BF16" i="15"/>
  <c r="AY230" i="12"/>
  <c r="BF74" i="15" s="1"/>
  <c r="AY55" i="12"/>
  <c r="BC215" i="12"/>
  <c r="BC214" i="12" s="1"/>
  <c r="BD161" i="12"/>
  <c r="AR245" i="12"/>
  <c r="AY88" i="15" s="1"/>
  <c r="AY77" i="15"/>
  <c r="AS233" i="12"/>
  <c r="AZ76" i="15"/>
  <c r="AV206" i="12"/>
  <c r="AS216" i="12"/>
  <c r="AS213" i="12" s="1"/>
  <c r="AT217" i="12"/>
  <c r="AQ221" i="12"/>
  <c r="AP219" i="12"/>
  <c r="AP218" i="12" s="1"/>
  <c r="AP223" i="12" s="1"/>
  <c r="AU59" i="12"/>
  <c r="BB31" i="15" s="1"/>
  <c r="AU200" i="12"/>
  <c r="AT232" i="12"/>
  <c r="AT60" i="12"/>
  <c r="BA32" i="15" s="1"/>
  <c r="BA40" i="15" s="1"/>
  <c r="AH244" i="12"/>
  <c r="AH246" i="12" s="1"/>
  <c r="AG248" i="12"/>
  <c r="AF87" i="15"/>
  <c r="E109" i="15"/>
  <c r="G216" i="12"/>
  <c r="G213" i="12" s="1"/>
  <c r="G223" i="12" s="1"/>
  <c r="H216" i="12"/>
  <c r="H213" i="12" s="1"/>
  <c r="H223" i="12" s="1"/>
  <c r="F109" i="15" l="1"/>
  <c r="BK17" i="15"/>
  <c r="AY57" i="12"/>
  <c r="BF27" i="15"/>
  <c r="BF38" i="15" s="1"/>
  <c r="BE29" i="15"/>
  <c r="BE39" i="15" s="1"/>
  <c r="AX207" i="12"/>
  <c r="AX208" i="12" s="1"/>
  <c r="BF91" i="12"/>
  <c r="BF49" i="12" s="1"/>
  <c r="BM21" i="15" s="1"/>
  <c r="BG94" i="12"/>
  <c r="BH18" i="15"/>
  <c r="BA44" i="12"/>
  <c r="BG69" i="12"/>
  <c r="BF67" i="12"/>
  <c r="BF66" i="12" s="1"/>
  <c r="BE45" i="12"/>
  <c r="BB46" i="12"/>
  <c r="BB65" i="12"/>
  <c r="BB64" i="12" s="1"/>
  <c r="AZ230" i="12"/>
  <c r="BG74" i="15" s="1"/>
  <c r="BG16" i="15"/>
  <c r="AZ55" i="12"/>
  <c r="BD79" i="12"/>
  <c r="BC77" i="12"/>
  <c r="BE161" i="12"/>
  <c r="BD215" i="12"/>
  <c r="BD214" i="12" s="1"/>
  <c r="AT233" i="12"/>
  <c r="BA76" i="15"/>
  <c r="AS245" i="12"/>
  <c r="AZ88" i="15" s="1"/>
  <c r="AZ77" i="15"/>
  <c r="AR221" i="12"/>
  <c r="AQ219" i="12"/>
  <c r="AQ218" i="12" s="1"/>
  <c r="AQ223" i="12" s="1"/>
  <c r="AU232" i="12"/>
  <c r="AU60" i="12"/>
  <c r="BB32" i="15" s="1"/>
  <c r="BB40" i="15" s="1"/>
  <c r="AT216" i="12"/>
  <c r="AT213" i="12" s="1"/>
  <c r="AU217" i="12"/>
  <c r="AV59" i="12"/>
  <c r="BC31" i="15" s="1"/>
  <c r="AV200" i="12"/>
  <c r="AW206" i="12"/>
  <c r="AI244" i="12"/>
  <c r="AI246" i="12" s="1"/>
  <c r="AH248" i="12"/>
  <c r="AF89" i="15"/>
  <c r="I216" i="12"/>
  <c r="I213" i="12" s="1"/>
  <c r="I223" i="12" s="1"/>
  <c r="G109" i="15" l="1"/>
  <c r="H109" i="15" s="1"/>
  <c r="C107" i="15"/>
  <c r="BI18" i="15"/>
  <c r="BB44" i="12"/>
  <c r="BC46" i="12"/>
  <c r="BC65" i="12"/>
  <c r="BC64" i="12" s="1"/>
  <c r="BL17" i="15"/>
  <c r="BG91" i="12"/>
  <c r="BG49" i="12" s="1"/>
  <c r="BN21" i="15" s="1"/>
  <c r="BH94" i="12"/>
  <c r="BF45" i="12"/>
  <c r="BE79" i="12"/>
  <c r="BD77" i="12"/>
  <c r="AZ57" i="12"/>
  <c r="BG27" i="15"/>
  <c r="BG38" i="15" s="1"/>
  <c r="BH69" i="12"/>
  <c r="BG67" i="12"/>
  <c r="BG66" i="12" s="1"/>
  <c r="AY207" i="12"/>
  <c r="AY208" i="12" s="1"/>
  <c r="BF29" i="15"/>
  <c r="BF39" i="15" s="1"/>
  <c r="BA230" i="12"/>
  <c r="BH74" i="15" s="1"/>
  <c r="BH16" i="15"/>
  <c r="BA55" i="12"/>
  <c r="BF161" i="12"/>
  <c r="BE215" i="12"/>
  <c r="BE214" i="12" s="1"/>
  <c r="AT245" i="12"/>
  <c r="BA88" i="15" s="1"/>
  <c r="BA77" i="15"/>
  <c r="AU233" i="12"/>
  <c r="BB76" i="15"/>
  <c r="AU216" i="12"/>
  <c r="AU213" i="12" s="1"/>
  <c r="AV217" i="12"/>
  <c r="AV232" i="12"/>
  <c r="AV60" i="12"/>
  <c r="BC32" i="15" s="1"/>
  <c r="BC40" i="15" s="1"/>
  <c r="AW200" i="12"/>
  <c r="AW59" i="12"/>
  <c r="BD31" i="15" s="1"/>
  <c r="AX206" i="12"/>
  <c r="AS221" i="12"/>
  <c r="AR219" i="12"/>
  <c r="AR218" i="12" s="1"/>
  <c r="AR223" i="12" s="1"/>
  <c r="AI248" i="12"/>
  <c r="AJ244" i="12"/>
  <c r="AJ246" i="12" s="1"/>
  <c r="AG87" i="15"/>
  <c r="BH67" i="12" l="1"/>
  <c r="BH66" i="12" s="1"/>
  <c r="BI69" i="12"/>
  <c r="BG45" i="12"/>
  <c r="BA57" i="12"/>
  <c r="BH27" i="15"/>
  <c r="BH38" i="15" s="1"/>
  <c r="BG29" i="15"/>
  <c r="BG39" i="15" s="1"/>
  <c r="AZ207" i="12"/>
  <c r="AZ208" i="12" s="1"/>
  <c r="BH91" i="12"/>
  <c r="BH49" i="12" s="1"/>
  <c r="BO21" i="15" s="1"/>
  <c r="BI94" i="12"/>
  <c r="BF79" i="12"/>
  <c r="BE77" i="12"/>
  <c r="BJ18" i="15"/>
  <c r="BC44" i="12"/>
  <c r="BD46" i="12"/>
  <c r="BD65" i="12"/>
  <c r="BD64" i="12" s="1"/>
  <c r="BM17" i="15"/>
  <c r="BB230" i="12"/>
  <c r="BI74" i="15" s="1"/>
  <c r="BI16" i="15"/>
  <c r="BB55" i="12"/>
  <c r="BG161" i="12"/>
  <c r="BF215" i="12"/>
  <c r="BF214" i="12" s="1"/>
  <c r="AV233" i="12"/>
  <c r="BC76" i="15"/>
  <c r="AU245" i="12"/>
  <c r="BB88" i="15" s="1"/>
  <c r="BB77" i="15"/>
  <c r="AY206" i="12"/>
  <c r="AY59" i="12" s="1"/>
  <c r="BF31" i="15" s="1"/>
  <c r="AW217" i="12"/>
  <c r="AV216" i="12"/>
  <c r="AV213" i="12" s="1"/>
  <c r="AW232" i="12"/>
  <c r="AW60" i="12"/>
  <c r="BD32" i="15" s="1"/>
  <c r="BD40" i="15" s="1"/>
  <c r="AT221" i="12"/>
  <c r="AS219" i="12"/>
  <c r="AS218" i="12" s="1"/>
  <c r="AS223" i="12" s="1"/>
  <c r="AX59" i="12"/>
  <c r="BE31" i="15" s="1"/>
  <c r="AX200" i="12"/>
  <c r="AK244" i="12"/>
  <c r="AK246" i="12" s="1"/>
  <c r="AJ248" i="12"/>
  <c r="AG89" i="15"/>
  <c r="BK18" i="15" l="1"/>
  <c r="BD44" i="12"/>
  <c r="BC230" i="12"/>
  <c r="BJ74" i="15" s="1"/>
  <c r="BJ16" i="15"/>
  <c r="BC55" i="12"/>
  <c r="BB57" i="12"/>
  <c r="BI27" i="15"/>
  <c r="BI38" i="15" s="1"/>
  <c r="BA207" i="12"/>
  <c r="BA208" i="12" s="1"/>
  <c r="BH29" i="15"/>
  <c r="BH39" i="15" s="1"/>
  <c r="BE46" i="12"/>
  <c r="BE65" i="12"/>
  <c r="BE64" i="12" s="1"/>
  <c r="BH45" i="12"/>
  <c r="BG79" i="12"/>
  <c r="BF77" i="12"/>
  <c r="BN17" i="15"/>
  <c r="BJ94" i="12"/>
  <c r="BI91" i="12"/>
  <c r="BI49" i="12" s="1"/>
  <c r="BP21" i="15" s="1"/>
  <c r="BJ69" i="12"/>
  <c r="BI67" i="12"/>
  <c r="BI66" i="12" s="1"/>
  <c r="BG215" i="12"/>
  <c r="BG214" i="12" s="1"/>
  <c r="BH161" i="12"/>
  <c r="AV245" i="12"/>
  <c r="BC88" i="15" s="1"/>
  <c r="BC77" i="15"/>
  <c r="AW233" i="12"/>
  <c r="BD76" i="15"/>
  <c r="AY200" i="12"/>
  <c r="AZ206" i="12"/>
  <c r="AY232" i="12"/>
  <c r="AY60" i="12"/>
  <c r="BF32" i="15" s="1"/>
  <c r="BF40" i="15" s="1"/>
  <c r="AX217" i="12"/>
  <c r="AW216" i="12"/>
  <c r="AW213" i="12" s="1"/>
  <c r="AU221" i="12"/>
  <c r="AT219" i="12"/>
  <c r="AT218" i="12" s="1"/>
  <c r="AT223" i="12" s="1"/>
  <c r="AX232" i="12"/>
  <c r="AX60" i="12"/>
  <c r="BE32" i="15" s="1"/>
  <c r="BE40" i="15" s="1"/>
  <c r="AL244" i="12"/>
  <c r="AL246" i="12" s="1"/>
  <c r="AK248" i="12"/>
  <c r="AH87" i="15"/>
  <c r="BF46" i="12" l="1"/>
  <c r="BF65" i="12"/>
  <c r="BF64" i="12" s="1"/>
  <c r="BB207" i="12"/>
  <c r="BB208" i="12" s="1"/>
  <c r="BI29" i="15"/>
  <c r="BI39" i="15" s="1"/>
  <c r="BI45" i="12"/>
  <c r="BO17" i="15"/>
  <c r="BC57" i="12"/>
  <c r="BJ27" i="15"/>
  <c r="BJ38" i="15" s="1"/>
  <c r="BH79" i="12"/>
  <c r="BG77" i="12"/>
  <c r="BK94" i="12"/>
  <c r="BJ91" i="12"/>
  <c r="BJ49" i="12" s="1"/>
  <c r="BQ21" i="15" s="1"/>
  <c r="BL18" i="15"/>
  <c r="BE44" i="12"/>
  <c r="BD230" i="12"/>
  <c r="BK74" i="15" s="1"/>
  <c r="BK16" i="15"/>
  <c r="BD55" i="12"/>
  <c r="BK69" i="12"/>
  <c r="BJ67" i="12"/>
  <c r="BJ66" i="12" s="1"/>
  <c r="BH215" i="12"/>
  <c r="BH214" i="12" s="1"/>
  <c r="BI161" i="12"/>
  <c r="AX233" i="12"/>
  <c r="BE76" i="15"/>
  <c r="AY233" i="12"/>
  <c r="BF76" i="15"/>
  <c r="AW245" i="12"/>
  <c r="BD88" i="15" s="1"/>
  <c r="BD77" i="15"/>
  <c r="BA206" i="12"/>
  <c r="AZ59" i="12"/>
  <c r="BG31" i="15" s="1"/>
  <c r="AZ200" i="12"/>
  <c r="AV221" i="12"/>
  <c r="AU219" i="12"/>
  <c r="AU218" i="12" s="1"/>
  <c r="AU223" i="12" s="1"/>
  <c r="AY217" i="12"/>
  <c r="AX216" i="12"/>
  <c r="AX213" i="12" s="1"/>
  <c r="AM244" i="12"/>
  <c r="AM246" i="12" s="1"/>
  <c r="AN244" i="12" s="1"/>
  <c r="AN246" i="12" s="1"/>
  <c r="AL248" i="12"/>
  <c r="AH89" i="15"/>
  <c r="D89" i="15" s="1"/>
  <c r="BK91" i="12" l="1"/>
  <c r="BK49" i="12" s="1"/>
  <c r="BR21" i="15" s="1"/>
  <c r="BL94" i="12"/>
  <c r="BP17" i="15"/>
  <c r="BG46" i="12"/>
  <c r="BG65" i="12"/>
  <c r="BG64" i="12" s="1"/>
  <c r="BJ45" i="12"/>
  <c r="BH77" i="12"/>
  <c r="BI79" i="12"/>
  <c r="BK67" i="12"/>
  <c r="BK66" i="12" s="1"/>
  <c r="BL69" i="12"/>
  <c r="BD57" i="12"/>
  <c r="BK27" i="15"/>
  <c r="BK38" i="15" s="1"/>
  <c r="BE230" i="12"/>
  <c r="BL74" i="15" s="1"/>
  <c r="BL16" i="15"/>
  <c r="BE55" i="12"/>
  <c r="BC207" i="12"/>
  <c r="BC208" i="12" s="1"/>
  <c r="BJ29" i="15"/>
  <c r="BJ39" i="15" s="1"/>
  <c r="BM18" i="15"/>
  <c r="BF44" i="12"/>
  <c r="BI215" i="12"/>
  <c r="BI214" i="12" s="1"/>
  <c r="BJ161" i="12"/>
  <c r="AY245" i="12"/>
  <c r="BF88" i="15" s="1"/>
  <c r="BF77" i="15"/>
  <c r="AX245" i="12"/>
  <c r="BE88" i="15" s="1"/>
  <c r="BE77" i="15"/>
  <c r="AY216" i="12"/>
  <c r="AY213" i="12" s="1"/>
  <c r="AZ217" i="12"/>
  <c r="AZ232" i="12"/>
  <c r="AZ60" i="12"/>
  <c r="BG32" i="15" s="1"/>
  <c r="BG40" i="15" s="1"/>
  <c r="BA200" i="12"/>
  <c r="BA59" i="12"/>
  <c r="BH31" i="15" s="1"/>
  <c r="BB206" i="12"/>
  <c r="AN248" i="12"/>
  <c r="AO244" i="12"/>
  <c r="AW221" i="12"/>
  <c r="AV219" i="12"/>
  <c r="AV218" i="12" s="1"/>
  <c r="AV223" i="12" s="1"/>
  <c r="AM248" i="12"/>
  <c r="AI87" i="15"/>
  <c r="E87" i="15" s="1"/>
  <c r="BJ79" i="12" l="1"/>
  <c r="BI77" i="12"/>
  <c r="BH46" i="12"/>
  <c r="BH65" i="12"/>
  <c r="BH64" i="12" s="1"/>
  <c r="BE57" i="12"/>
  <c r="BL27" i="15"/>
  <c r="BL38" i="15" s="1"/>
  <c r="BM16" i="15"/>
  <c r="BF230" i="12"/>
  <c r="BM74" i="15" s="1"/>
  <c r="BF55" i="12"/>
  <c r="BK29" i="15"/>
  <c r="BK39" i="15" s="1"/>
  <c r="BD207" i="12"/>
  <c r="BD208" i="12" s="1"/>
  <c r="BN18" i="15"/>
  <c r="BG44" i="12"/>
  <c r="BM69" i="12"/>
  <c r="BL67" i="12"/>
  <c r="BL66" i="12" s="1"/>
  <c r="BM94" i="12"/>
  <c r="BL91" i="12"/>
  <c r="BL49" i="12" s="1"/>
  <c r="BS21" i="15" s="1"/>
  <c r="BQ17" i="15"/>
  <c r="BK45" i="12"/>
  <c r="BJ215" i="12"/>
  <c r="BJ214" i="12" s="1"/>
  <c r="BK161" i="12"/>
  <c r="AO246" i="12"/>
  <c r="AV89" i="15" s="1"/>
  <c r="AV87" i="15"/>
  <c r="AZ233" i="12"/>
  <c r="BG76" i="15"/>
  <c r="BB200" i="12"/>
  <c r="BB59" i="12"/>
  <c r="BI31" i="15" s="1"/>
  <c r="BC206" i="12"/>
  <c r="BA232" i="12"/>
  <c r="BA60" i="12"/>
  <c r="BH32" i="15" s="1"/>
  <c r="BH40" i="15" s="1"/>
  <c r="BA217" i="12"/>
  <c r="AZ216" i="12"/>
  <c r="AZ213" i="12" s="1"/>
  <c r="AX221" i="12"/>
  <c r="AW219" i="12"/>
  <c r="AW218" i="12" s="1"/>
  <c r="AW223" i="12" s="1"/>
  <c r="AI89" i="15"/>
  <c r="BL45" i="12" l="1"/>
  <c r="BN69" i="12"/>
  <c r="BM67" i="12"/>
  <c r="BM66" i="12" s="1"/>
  <c r="BL29" i="15"/>
  <c r="BL39" i="15" s="1"/>
  <c r="BE207" i="12"/>
  <c r="BE208" i="12" s="1"/>
  <c r="BN94" i="12"/>
  <c r="BM91" i="12"/>
  <c r="BM49" i="12" s="1"/>
  <c r="BT21" i="15" s="1"/>
  <c r="BO18" i="15"/>
  <c r="BH44" i="12"/>
  <c r="BN16" i="15"/>
  <c r="BG230" i="12"/>
  <c r="BN74" i="15" s="1"/>
  <c r="BG55" i="12"/>
  <c r="BR17" i="15"/>
  <c r="BI46" i="12"/>
  <c r="BI65" i="12"/>
  <c r="BI64" i="12" s="1"/>
  <c r="BM27" i="15"/>
  <c r="BM38" i="15" s="1"/>
  <c r="BF57" i="12"/>
  <c r="BK79" i="12"/>
  <c r="BJ77" i="12"/>
  <c r="BK215" i="12"/>
  <c r="BK214" i="12" s="1"/>
  <c r="BL161" i="12"/>
  <c r="AO248" i="12"/>
  <c r="AP244" i="12"/>
  <c r="AP246" i="12" s="1"/>
  <c r="BA233" i="12"/>
  <c r="BH76" i="15"/>
  <c r="AZ245" i="12"/>
  <c r="BG88" i="15" s="1"/>
  <c r="BG77" i="15"/>
  <c r="BB217" i="12"/>
  <c r="BA216" i="12"/>
  <c r="BA213" i="12" s="1"/>
  <c r="BC200" i="12"/>
  <c r="BC59" i="12"/>
  <c r="BJ31" i="15" s="1"/>
  <c r="BD206" i="12"/>
  <c r="BB232" i="12"/>
  <c r="BB60" i="12"/>
  <c r="BI32" i="15" s="1"/>
  <c r="BI40" i="15" s="1"/>
  <c r="AY221" i="12"/>
  <c r="AX219" i="12"/>
  <c r="AX218" i="12" s="1"/>
  <c r="AX223" i="12" s="1"/>
  <c r="AJ87" i="15"/>
  <c r="F87" i="15" s="1"/>
  <c r="BO94" i="12" l="1"/>
  <c r="BN91" i="12"/>
  <c r="BN49" i="12" s="1"/>
  <c r="BU21" i="15" s="1"/>
  <c r="BJ46" i="12"/>
  <c r="BJ65" i="12"/>
  <c r="BJ64" i="12" s="1"/>
  <c r="BG57" i="12"/>
  <c r="BN27" i="15"/>
  <c r="BN38" i="15" s="1"/>
  <c r="BK77" i="12"/>
  <c r="BL79" i="12"/>
  <c r="BM45" i="12"/>
  <c r="BP18" i="15"/>
  <c r="BI44" i="12"/>
  <c r="BF207" i="12"/>
  <c r="BF208" i="12" s="1"/>
  <c r="BM29" i="15"/>
  <c r="BM39" i="15" s="1"/>
  <c r="BO69" i="12"/>
  <c r="BN67" i="12"/>
  <c r="BN66" i="12" s="1"/>
  <c r="BO16" i="15"/>
  <c r="BH230" i="12"/>
  <c r="BO74" i="15" s="1"/>
  <c r="BH55" i="12"/>
  <c r="BS17" i="15"/>
  <c r="BM161" i="12"/>
  <c r="BL215" i="12"/>
  <c r="BL214" i="12" s="1"/>
  <c r="AW89" i="15"/>
  <c r="AP248" i="12"/>
  <c r="AW87" i="15"/>
  <c r="AQ244" i="12"/>
  <c r="AQ246" i="12" s="1"/>
  <c r="BB233" i="12"/>
  <c r="BI76" i="15"/>
  <c r="BA245" i="12"/>
  <c r="BH88" i="15" s="1"/>
  <c r="BH77" i="15"/>
  <c r="BD200" i="12"/>
  <c r="BD59" i="12"/>
  <c r="BK31" i="15" s="1"/>
  <c r="BC232" i="12"/>
  <c r="BC60" i="12"/>
  <c r="BJ32" i="15" s="1"/>
  <c r="BJ40" i="15" s="1"/>
  <c r="BE206" i="12"/>
  <c r="AY219" i="12"/>
  <c r="AY218" i="12" s="1"/>
  <c r="AY223" i="12" s="1"/>
  <c r="AZ221" i="12"/>
  <c r="BC217" i="12"/>
  <c r="BB216" i="12"/>
  <c r="BB213" i="12" s="1"/>
  <c r="AJ89" i="15"/>
  <c r="BP69" i="12" l="1"/>
  <c r="BO67" i="12"/>
  <c r="BO66" i="12" s="1"/>
  <c r="BK46" i="12"/>
  <c r="BK65" i="12"/>
  <c r="BK64" i="12" s="1"/>
  <c r="BM79" i="12"/>
  <c r="BL77" i="12"/>
  <c r="BG207" i="12"/>
  <c r="BG208" i="12" s="1"/>
  <c r="BN29" i="15"/>
  <c r="BN39" i="15" s="1"/>
  <c r="BP16" i="15"/>
  <c r="BI230" i="12"/>
  <c r="BP74" i="15" s="1"/>
  <c r="BI55" i="12"/>
  <c r="BN45" i="12"/>
  <c r="BH57" i="12"/>
  <c r="BO27" i="15"/>
  <c r="BO38" i="15" s="1"/>
  <c r="BQ18" i="15"/>
  <c r="BJ44" i="12"/>
  <c r="BT17" i="15"/>
  <c r="BO91" i="12"/>
  <c r="BO49" i="12" s="1"/>
  <c r="BV21" i="15" s="1"/>
  <c r="BP94" i="12"/>
  <c r="BM215" i="12"/>
  <c r="BM214" i="12" s="1"/>
  <c r="BN161" i="12"/>
  <c r="AX89" i="15"/>
  <c r="AQ248" i="12"/>
  <c r="AR244" i="12"/>
  <c r="AR246" i="12" s="1"/>
  <c r="AX87" i="15"/>
  <c r="BC233" i="12"/>
  <c r="BJ76" i="15"/>
  <c r="BB245" i="12"/>
  <c r="BI88" i="15" s="1"/>
  <c r="BI77" i="15"/>
  <c r="BA221" i="12"/>
  <c r="AZ219" i="12"/>
  <c r="AZ218" i="12" s="1"/>
  <c r="AZ223" i="12" s="1"/>
  <c r="BE200" i="12"/>
  <c r="BE59" i="12"/>
  <c r="BL31" i="15" s="1"/>
  <c r="BF206" i="12"/>
  <c r="BC216" i="12"/>
  <c r="BC213" i="12" s="1"/>
  <c r="BD217" i="12"/>
  <c r="BD232" i="12"/>
  <c r="BD60" i="12"/>
  <c r="BK32" i="15" s="1"/>
  <c r="BK40" i="15" s="1"/>
  <c r="AK87" i="15"/>
  <c r="G87" i="15" s="1"/>
  <c r="BO29" i="15" l="1"/>
  <c r="BO39" i="15" s="1"/>
  <c r="BH207" i="12"/>
  <c r="BH208" i="12" s="1"/>
  <c r="BL46" i="12"/>
  <c r="BL65" i="12"/>
  <c r="BL64" i="12" s="1"/>
  <c r="BN79" i="12"/>
  <c r="BM77" i="12"/>
  <c r="BU17" i="15"/>
  <c r="BQ94" i="12"/>
  <c r="BP91" i="12"/>
  <c r="BP49" i="12" s="1"/>
  <c r="BW21" i="15" s="1"/>
  <c r="BI57" i="12"/>
  <c r="BP27" i="15"/>
  <c r="BP38" i="15" s="1"/>
  <c r="BR18" i="15"/>
  <c r="BK44" i="12"/>
  <c r="BO45" i="12"/>
  <c r="BQ16" i="15"/>
  <c r="BJ230" i="12"/>
  <c r="BQ74" i="15" s="1"/>
  <c r="BJ55" i="12"/>
  <c r="BQ69" i="12"/>
  <c r="BP67" i="12"/>
  <c r="BP66" i="12" s="1"/>
  <c r="AY87" i="15"/>
  <c r="AY89" i="15"/>
  <c r="AS244" i="12"/>
  <c r="AS246" i="12" s="1"/>
  <c r="BN215" i="12"/>
  <c r="BN214" i="12" s="1"/>
  <c r="BO161" i="12"/>
  <c r="AR248" i="12"/>
  <c r="BD233" i="12"/>
  <c r="BK76" i="15"/>
  <c r="BC245" i="12"/>
  <c r="BJ88" i="15" s="1"/>
  <c r="BJ77" i="15"/>
  <c r="BF200" i="12"/>
  <c r="BF59" i="12"/>
  <c r="BM31" i="15" s="1"/>
  <c r="BG206" i="12"/>
  <c r="BE232" i="12"/>
  <c r="BE60" i="12"/>
  <c r="BL32" i="15" s="1"/>
  <c r="BL40" i="15" s="1"/>
  <c r="BD216" i="12"/>
  <c r="BD213" i="12" s="1"/>
  <c r="BE217" i="12"/>
  <c r="BB221" i="12"/>
  <c r="BA219" i="12"/>
  <c r="BA218" i="12" s="1"/>
  <c r="BA223" i="12" s="1"/>
  <c r="AK89" i="15"/>
  <c r="BR16" i="15" l="1"/>
  <c r="BK230" i="12"/>
  <c r="BR74" i="15" s="1"/>
  <c r="BK55" i="12"/>
  <c r="BM46" i="12"/>
  <c r="BM65" i="12"/>
  <c r="BM64" i="12" s="1"/>
  <c r="BP45" i="12"/>
  <c r="BO79" i="12"/>
  <c r="BN77" i="12"/>
  <c r="BQ27" i="15"/>
  <c r="BQ38" i="15" s="1"/>
  <c r="BJ57" i="12"/>
  <c r="BP29" i="15"/>
  <c r="BP39" i="15" s="1"/>
  <c r="BI207" i="12"/>
  <c r="BI208" i="12" s="1"/>
  <c r="BS18" i="15"/>
  <c r="BL44" i="12"/>
  <c r="BV17" i="15"/>
  <c r="BR69" i="12"/>
  <c r="BQ67" i="12"/>
  <c r="BQ66" i="12" s="1"/>
  <c r="BR94" i="12"/>
  <c r="BQ91" i="12"/>
  <c r="BQ49" i="12" s="1"/>
  <c r="BX21" i="15" s="1"/>
  <c r="AZ89" i="15"/>
  <c r="AT244" i="12"/>
  <c r="BA87" i="15" s="1"/>
  <c r="AZ87" i="15"/>
  <c r="BP161" i="12"/>
  <c r="BO215" i="12"/>
  <c r="BO214" i="12" s="1"/>
  <c r="AS248" i="12"/>
  <c r="BE233" i="12"/>
  <c r="BL76" i="15"/>
  <c r="BD245" i="12"/>
  <c r="BK88" i="15" s="1"/>
  <c r="BK77" i="15"/>
  <c r="BH206" i="12"/>
  <c r="BG200" i="12"/>
  <c r="BG59" i="12"/>
  <c r="BN31" i="15" s="1"/>
  <c r="BF232" i="12"/>
  <c r="BF60" i="12"/>
  <c r="BM32" i="15" s="1"/>
  <c r="BM40" i="15" s="1"/>
  <c r="BC221" i="12"/>
  <c r="BB219" i="12"/>
  <c r="BB218" i="12" s="1"/>
  <c r="BB223" i="12" s="1"/>
  <c r="BE216" i="12"/>
  <c r="BE213" i="12" s="1"/>
  <c r="BF217" i="12"/>
  <c r="AL87" i="15"/>
  <c r="H87" i="15" s="1"/>
  <c r="BL230" i="12" l="1"/>
  <c r="BS74" i="15" s="1"/>
  <c r="BS16" i="15"/>
  <c r="BL55" i="12"/>
  <c r="BP79" i="12"/>
  <c r="BO77" i="12"/>
  <c r="BW17" i="15"/>
  <c r="BS94" i="12"/>
  <c r="BR91" i="12"/>
  <c r="BR49" i="12" s="1"/>
  <c r="BY21" i="15" s="1"/>
  <c r="BT18" i="15"/>
  <c r="BM44" i="12"/>
  <c r="BQ45" i="12"/>
  <c r="BQ29" i="15"/>
  <c r="BQ39" i="15" s="1"/>
  <c r="BJ207" i="12"/>
  <c r="BJ208" i="12" s="1"/>
  <c r="BR27" i="15"/>
  <c r="BR38" i="15" s="1"/>
  <c r="BK57" i="12"/>
  <c r="BS69" i="12"/>
  <c r="BR67" i="12"/>
  <c r="BR66" i="12" s="1"/>
  <c r="BN46" i="12"/>
  <c r="BN65" i="12"/>
  <c r="BN64" i="12" s="1"/>
  <c r="AT246" i="12"/>
  <c r="BA89" i="15" s="1"/>
  <c r="BQ161" i="12"/>
  <c r="BP215" i="12"/>
  <c r="BP214" i="12" s="1"/>
  <c r="BF233" i="12"/>
  <c r="BM76" i="15"/>
  <c r="BE245" i="12"/>
  <c r="BL88" i="15" s="1"/>
  <c r="BL77" i="15"/>
  <c r="BD221" i="12"/>
  <c r="BC219" i="12"/>
  <c r="BC218" i="12" s="1"/>
  <c r="BC223" i="12" s="1"/>
  <c r="BG232" i="12"/>
  <c r="BG60" i="12"/>
  <c r="BN32" i="15" s="1"/>
  <c r="BN40" i="15" s="1"/>
  <c r="BF216" i="12"/>
  <c r="BF213" i="12" s="1"/>
  <c r="BG217" i="12"/>
  <c r="BH59" i="12"/>
  <c r="BO31" i="15" s="1"/>
  <c r="BH200" i="12"/>
  <c r="BI206" i="12"/>
  <c r="AL89" i="15"/>
  <c r="AU244" i="12" l="1"/>
  <c r="AU246" i="12" s="1"/>
  <c r="AV244" i="12" s="1"/>
  <c r="BX17" i="15"/>
  <c r="BO46" i="12"/>
  <c r="BO65" i="12"/>
  <c r="BO64" i="12" s="1"/>
  <c r="BU18" i="15"/>
  <c r="BN44" i="12"/>
  <c r="BQ79" i="12"/>
  <c r="BP77" i="12"/>
  <c r="BR45" i="12"/>
  <c r="BM230" i="12"/>
  <c r="BT74" i="15" s="1"/>
  <c r="BT16" i="15"/>
  <c r="BM55" i="12"/>
  <c r="BL57" i="12"/>
  <c r="BS27" i="15"/>
  <c r="BS38" i="15" s="1"/>
  <c r="BS91" i="12"/>
  <c r="BS49" i="12" s="1"/>
  <c r="BZ21" i="15" s="1"/>
  <c r="BT94" i="12"/>
  <c r="BT69" i="12"/>
  <c r="BS67" i="12"/>
  <c r="BS66" i="12" s="1"/>
  <c r="BR29" i="15"/>
  <c r="BR39" i="15" s="1"/>
  <c r="BK207" i="12"/>
  <c r="BK208" i="12" s="1"/>
  <c r="AT248" i="12"/>
  <c r="BR161" i="12"/>
  <c r="BQ215" i="12"/>
  <c r="BQ214" i="12" s="1"/>
  <c r="BG233" i="12"/>
  <c r="BN76" i="15"/>
  <c r="BF245" i="12"/>
  <c r="BM88" i="15" s="1"/>
  <c r="BM77" i="15"/>
  <c r="BH232" i="12"/>
  <c r="BH60" i="12"/>
  <c r="BO32" i="15" s="1"/>
  <c r="BO40" i="15" s="1"/>
  <c r="BG216" i="12"/>
  <c r="BG213" i="12" s="1"/>
  <c r="BH217" i="12"/>
  <c r="BI200" i="12"/>
  <c r="BI59" i="12"/>
  <c r="BP31" i="15" s="1"/>
  <c r="BJ206" i="12"/>
  <c r="BE221" i="12"/>
  <c r="BD219" i="12"/>
  <c r="BD218" i="12" s="1"/>
  <c r="BD223" i="12" s="1"/>
  <c r="AM87" i="15"/>
  <c r="BB87" i="15" l="1"/>
  <c r="AU248" i="12"/>
  <c r="BB89" i="15"/>
  <c r="BR79" i="12"/>
  <c r="BQ77" i="12"/>
  <c r="BS29" i="15"/>
  <c r="BS39" i="15" s="1"/>
  <c r="BL207" i="12"/>
  <c r="BL208" i="12" s="1"/>
  <c r="BN230" i="12"/>
  <c r="BU74" i="15" s="1"/>
  <c r="BU16" i="15"/>
  <c r="BN55" i="12"/>
  <c r="BM57" i="12"/>
  <c r="BT27" i="15"/>
  <c r="BT38" i="15" s="1"/>
  <c r="BP46" i="12"/>
  <c r="BP65" i="12"/>
  <c r="BP64" i="12" s="1"/>
  <c r="BS45" i="12"/>
  <c r="BV18" i="15"/>
  <c r="BO44" i="12"/>
  <c r="BT67" i="12"/>
  <c r="BT66" i="12" s="1"/>
  <c r="BU69" i="12"/>
  <c r="BY17" i="15"/>
  <c r="BU94" i="12"/>
  <c r="BT91" i="12"/>
  <c r="BT49" i="12" s="1"/>
  <c r="CA21" i="15" s="1"/>
  <c r="BS161" i="12"/>
  <c r="BR215" i="12"/>
  <c r="BR214" i="12" s="1"/>
  <c r="AV246" i="12"/>
  <c r="BC87" i="15"/>
  <c r="BH233" i="12"/>
  <c r="BO76" i="15"/>
  <c r="BG245" i="12"/>
  <c r="BN88" i="15" s="1"/>
  <c r="BN77" i="15"/>
  <c r="BK206" i="12"/>
  <c r="BK200" i="12" s="1"/>
  <c r="BI232" i="12"/>
  <c r="BI60" i="12"/>
  <c r="BP32" i="15" s="1"/>
  <c r="BP40" i="15" s="1"/>
  <c r="BI217" i="12"/>
  <c r="BH216" i="12"/>
  <c r="BH213" i="12" s="1"/>
  <c r="BF221" i="12"/>
  <c r="BE219" i="12"/>
  <c r="BE218" i="12" s="1"/>
  <c r="BE223" i="12" s="1"/>
  <c r="BJ200" i="12"/>
  <c r="BJ59" i="12"/>
  <c r="BQ31" i="15" s="1"/>
  <c r="AM89" i="15"/>
  <c r="BV16" i="15" l="1"/>
  <c r="BO230" i="12"/>
  <c r="BV74" i="15" s="1"/>
  <c r="BO55" i="12"/>
  <c r="BZ17" i="15"/>
  <c r="BT29" i="15"/>
  <c r="BT39" i="15" s="1"/>
  <c r="BM207" i="12"/>
  <c r="BM208" i="12" s="1"/>
  <c r="BU91" i="12"/>
  <c r="BU49" i="12" s="1"/>
  <c r="CB21" i="15" s="1"/>
  <c r="BV94" i="12"/>
  <c r="BT45" i="12"/>
  <c r="BW18" i="15"/>
  <c r="BP44" i="12"/>
  <c r="BQ46" i="12"/>
  <c r="BQ65" i="12"/>
  <c r="BQ64" i="12" s="1"/>
  <c r="BN57" i="12"/>
  <c r="BU27" i="15"/>
  <c r="BU38" i="15" s="1"/>
  <c r="BV69" i="12"/>
  <c r="BU67" i="12"/>
  <c r="BU66" i="12" s="1"/>
  <c r="BR77" i="12"/>
  <c r="BS79" i="12"/>
  <c r="BT161" i="12"/>
  <c r="BS215" i="12"/>
  <c r="BS214" i="12" s="1"/>
  <c r="BC89" i="15"/>
  <c r="AV248" i="12"/>
  <c r="AW244" i="12"/>
  <c r="BI233" i="12"/>
  <c r="BP76" i="15"/>
  <c r="BH245" i="12"/>
  <c r="BO88" i="15" s="1"/>
  <c r="BO77" i="15"/>
  <c r="BK59" i="12"/>
  <c r="BR31" i="15" s="1"/>
  <c r="BL206" i="12"/>
  <c r="BG221" i="12"/>
  <c r="BF219" i="12"/>
  <c r="BF218" i="12" s="1"/>
  <c r="BF223" i="12" s="1"/>
  <c r="BJ217" i="12"/>
  <c r="BI216" i="12"/>
  <c r="BI213" i="12" s="1"/>
  <c r="BJ232" i="12"/>
  <c r="BJ60" i="12"/>
  <c r="BQ32" i="15" s="1"/>
  <c r="BQ40" i="15" s="1"/>
  <c r="AN87" i="15"/>
  <c r="BX18" i="15" l="1"/>
  <c r="BQ44" i="12"/>
  <c r="BW16" i="15"/>
  <c r="BP230" i="12"/>
  <c r="BW74" i="15" s="1"/>
  <c r="BP55" i="12"/>
  <c r="BR46" i="12"/>
  <c r="BR65" i="12"/>
  <c r="BR64" i="12" s="1"/>
  <c r="BS77" i="12"/>
  <c r="BT79" i="12"/>
  <c r="BU45" i="12"/>
  <c r="BV27" i="15"/>
  <c r="BV38" i="15" s="1"/>
  <c r="BO57" i="12"/>
  <c r="BV67" i="12"/>
  <c r="BV66" i="12" s="1"/>
  <c r="BW69" i="12"/>
  <c r="BW67" i="12" s="1"/>
  <c r="BW66" i="12" s="1"/>
  <c r="CA17" i="15"/>
  <c r="BU29" i="15"/>
  <c r="BU39" i="15" s="1"/>
  <c r="BN207" i="12"/>
  <c r="BN208" i="12" s="1"/>
  <c r="BW94" i="12"/>
  <c r="BW91" i="12" s="1"/>
  <c r="BW49" i="12" s="1"/>
  <c r="CD21" i="15" s="1"/>
  <c r="BV91" i="12"/>
  <c r="BV49" i="12" s="1"/>
  <c r="CC21" i="15" s="1"/>
  <c r="BT215" i="12"/>
  <c r="BT214" i="12" s="1"/>
  <c r="BU161" i="12"/>
  <c r="AW246" i="12"/>
  <c r="BD87" i="15"/>
  <c r="BJ233" i="12"/>
  <c r="BQ76" i="15"/>
  <c r="BI245" i="12"/>
  <c r="BP88" i="15" s="1"/>
  <c r="BP77" i="15"/>
  <c r="BK60" i="12"/>
  <c r="BR32" i="15" s="1"/>
  <c r="BR40" i="15" s="1"/>
  <c r="BK232" i="12"/>
  <c r="BL59" i="12"/>
  <c r="BS31" i="15" s="1"/>
  <c r="BL200" i="12"/>
  <c r="BM206" i="12"/>
  <c r="BK217" i="12"/>
  <c r="BJ216" i="12"/>
  <c r="BJ213" i="12" s="1"/>
  <c r="BH221" i="12"/>
  <c r="BG219" i="12"/>
  <c r="BG218" i="12" s="1"/>
  <c r="BG223" i="12" s="1"/>
  <c r="AN89" i="15"/>
  <c r="BW45" i="12" l="1"/>
  <c r="BV45" i="12"/>
  <c r="BY18" i="15"/>
  <c r="BR44" i="12"/>
  <c r="BV29" i="15"/>
  <c r="BV39" i="15" s="1"/>
  <c r="BO207" i="12"/>
  <c r="BO208" i="12" s="1"/>
  <c r="BW27" i="15"/>
  <c r="BW38" i="15" s="1"/>
  <c r="BP57" i="12"/>
  <c r="BS46" i="12"/>
  <c r="BS65" i="12"/>
  <c r="BS64" i="12" s="1"/>
  <c r="CB17" i="15"/>
  <c r="BX16" i="15"/>
  <c r="BQ230" i="12"/>
  <c r="BX74" i="15" s="1"/>
  <c r="BQ55" i="12"/>
  <c r="BU79" i="12"/>
  <c r="BT77" i="12"/>
  <c r="BU215" i="12"/>
  <c r="BU214" i="12" s="1"/>
  <c r="BV161" i="12"/>
  <c r="BD89" i="15"/>
  <c r="AX244" i="12"/>
  <c r="AW248" i="12"/>
  <c r="BK233" i="12"/>
  <c r="BR76" i="15"/>
  <c r="BJ245" i="12"/>
  <c r="BQ88" i="15" s="1"/>
  <c r="BQ77" i="15"/>
  <c r="BM200" i="12"/>
  <c r="BM59" i="12"/>
  <c r="BT31" i="15" s="1"/>
  <c r="BK216" i="12"/>
  <c r="BK213" i="12" s="1"/>
  <c r="BL217" i="12"/>
  <c r="BN206" i="12"/>
  <c r="BL232" i="12"/>
  <c r="BL60" i="12"/>
  <c r="BS32" i="15" s="1"/>
  <c r="BS40" i="15" s="1"/>
  <c r="BI221" i="12"/>
  <c r="BH219" i="12"/>
  <c r="BH218" i="12" s="1"/>
  <c r="BH223" i="12" s="1"/>
  <c r="AO87" i="15"/>
  <c r="BY16" i="15" l="1"/>
  <c r="BR230" i="12"/>
  <c r="BY74" i="15" s="1"/>
  <c r="BR55" i="12"/>
  <c r="CC17" i="15"/>
  <c r="BT46" i="12"/>
  <c r="BT65" i="12"/>
  <c r="BT64" i="12" s="1"/>
  <c r="BZ18" i="15"/>
  <c r="BS44" i="12"/>
  <c r="BV79" i="12"/>
  <c r="BU77" i="12"/>
  <c r="BW29" i="15"/>
  <c r="BW39" i="15" s="1"/>
  <c r="BP207" i="12"/>
  <c r="BP208" i="12" s="1"/>
  <c r="BQ57" i="12"/>
  <c r="BX27" i="15"/>
  <c r="BX38" i="15" s="1"/>
  <c r="CD17" i="15"/>
  <c r="BV215" i="12"/>
  <c r="BV214" i="12" s="1"/>
  <c r="BW161" i="12"/>
  <c r="BW215" i="12" s="1"/>
  <c r="BW214" i="12" s="1"/>
  <c r="AX246" i="12"/>
  <c r="BE87" i="15"/>
  <c r="BL233" i="12"/>
  <c r="BS76" i="15"/>
  <c r="BK245" i="12"/>
  <c r="BR88" i="15" s="1"/>
  <c r="BR77" i="15"/>
  <c r="BN200" i="12"/>
  <c r="BN59" i="12"/>
  <c r="BU31" i="15" s="1"/>
  <c r="BO206" i="12"/>
  <c r="BM217" i="12"/>
  <c r="BL216" i="12"/>
  <c r="BL213" i="12" s="1"/>
  <c r="BM232" i="12"/>
  <c r="BM60" i="12"/>
  <c r="BT32" i="15" s="1"/>
  <c r="BT40" i="15" s="1"/>
  <c r="BJ221" i="12"/>
  <c r="BI219" i="12"/>
  <c r="BI218" i="12" s="1"/>
  <c r="BI223" i="12" s="1"/>
  <c r="AO89" i="15"/>
  <c r="BX29" i="15" l="1"/>
  <c r="BX39" i="15" s="1"/>
  <c r="BQ207" i="12"/>
  <c r="BQ208" i="12" s="1"/>
  <c r="CA18" i="15"/>
  <c r="BT44" i="12"/>
  <c r="BU46" i="12"/>
  <c r="BU65" i="12"/>
  <c r="BU64" i="12" s="1"/>
  <c r="BR57" i="12"/>
  <c r="BY27" i="15"/>
  <c r="BY38" i="15" s="1"/>
  <c r="BV77" i="12"/>
  <c r="BW79" i="12"/>
  <c r="BW77" i="12" s="1"/>
  <c r="BZ16" i="15"/>
  <c r="BS230" i="12"/>
  <c r="BZ74" i="15" s="1"/>
  <c r="BS55" i="12"/>
  <c r="BE89" i="15"/>
  <c r="AX248" i="12"/>
  <c r="AY244" i="12"/>
  <c r="BM233" i="12"/>
  <c r="BT76" i="15"/>
  <c r="BL245" i="12"/>
  <c r="BS88" i="15" s="1"/>
  <c r="BS77" i="15"/>
  <c r="BO200" i="12"/>
  <c r="BO59" i="12"/>
  <c r="BV31" i="15" s="1"/>
  <c r="BN217" i="12"/>
  <c r="BM216" i="12"/>
  <c r="BM213" i="12" s="1"/>
  <c r="BP206" i="12"/>
  <c r="BN232" i="12"/>
  <c r="BN60" i="12"/>
  <c r="BU32" i="15" s="1"/>
  <c r="BU40" i="15" s="1"/>
  <c r="BK221" i="12"/>
  <c r="BJ219" i="12"/>
  <c r="BJ218" i="12" s="1"/>
  <c r="BJ223" i="12" s="1"/>
  <c r="AP87" i="15"/>
  <c r="BY29" i="15" l="1"/>
  <c r="BY39" i="15" s="1"/>
  <c r="BR207" i="12"/>
  <c r="BR208" i="12" s="1"/>
  <c r="BZ27" i="15"/>
  <c r="BZ38" i="15" s="1"/>
  <c r="BS57" i="12"/>
  <c r="CB18" i="15"/>
  <c r="BU44" i="12"/>
  <c r="CA16" i="15"/>
  <c r="BT230" i="12"/>
  <c r="CA74" i="15" s="1"/>
  <c r="BT55" i="12"/>
  <c r="BW46" i="12"/>
  <c r="BW65" i="12"/>
  <c r="BW64" i="12" s="1"/>
  <c r="BV46" i="12"/>
  <c r="BV65" i="12"/>
  <c r="BV64" i="12" s="1"/>
  <c r="AY246" i="12"/>
  <c r="BF87" i="15"/>
  <c r="BN233" i="12"/>
  <c r="BU76" i="15"/>
  <c r="BM245" i="12"/>
  <c r="BT88" i="15" s="1"/>
  <c r="BT77" i="15"/>
  <c r="BP59" i="12"/>
  <c r="BW31" i="15" s="1"/>
  <c r="BP200" i="12"/>
  <c r="BQ206" i="12"/>
  <c r="BK219" i="12"/>
  <c r="BK218" i="12" s="1"/>
  <c r="BK223" i="12" s="1"/>
  <c r="BL221" i="12"/>
  <c r="BO217" i="12"/>
  <c r="BN216" i="12"/>
  <c r="BN213" i="12" s="1"/>
  <c r="BO232" i="12"/>
  <c r="BO60" i="12"/>
  <c r="BV32" i="15" s="1"/>
  <c r="BV40" i="15" s="1"/>
  <c r="AP89" i="15"/>
  <c r="CB16" i="15" l="1"/>
  <c r="BU230" i="12"/>
  <c r="CB74" i="15" s="1"/>
  <c r="BU55" i="12"/>
  <c r="CC18" i="15"/>
  <c r="BV44" i="12"/>
  <c r="BZ29" i="15"/>
  <c r="BZ39" i="15" s="1"/>
  <c r="BS207" i="12"/>
  <c r="BS208" i="12" s="1"/>
  <c r="CD18" i="15"/>
  <c r="BW44" i="12"/>
  <c r="BT57" i="12"/>
  <c r="CA27" i="15"/>
  <c r="CA38" i="15" s="1"/>
  <c r="BF89" i="15"/>
  <c r="F89" i="15" s="1"/>
  <c r="AZ244" i="12"/>
  <c r="AY248" i="12"/>
  <c r="BO233" i="12"/>
  <c r="BV76" i="15"/>
  <c r="BN245" i="12"/>
  <c r="BU88" i="15" s="1"/>
  <c r="BU77" i="15"/>
  <c r="BO216" i="12"/>
  <c r="BO213" i="12" s="1"/>
  <c r="BP217" i="12"/>
  <c r="BM221" i="12"/>
  <c r="BL219" i="12"/>
  <c r="BL218" i="12" s="1"/>
  <c r="BL223" i="12" s="1"/>
  <c r="BR206" i="12"/>
  <c r="BQ59" i="12"/>
  <c r="BX31" i="15" s="1"/>
  <c r="BQ200" i="12"/>
  <c r="BP232" i="12"/>
  <c r="BP60" i="12"/>
  <c r="BW32" i="15" s="1"/>
  <c r="BW40" i="15" s="1"/>
  <c r="AQ87" i="15"/>
  <c r="CC16" i="15" l="1"/>
  <c r="BV230" i="12"/>
  <c r="CC74" i="15" s="1"/>
  <c r="BV55" i="12"/>
  <c r="BU57" i="12"/>
  <c r="CB27" i="15"/>
  <c r="CB38" i="15" s="1"/>
  <c r="CA29" i="15"/>
  <c r="CA39" i="15" s="1"/>
  <c r="BT207" i="12"/>
  <c r="BT208" i="12" s="1"/>
  <c r="CD16" i="15"/>
  <c r="BW230" i="12"/>
  <c r="CD74" i="15" s="1"/>
  <c r="BW55" i="12"/>
  <c r="AZ246" i="12"/>
  <c r="BG87" i="15"/>
  <c r="BP233" i="12"/>
  <c r="BW76" i="15"/>
  <c r="BO245" i="12"/>
  <c r="BV88" i="15" s="1"/>
  <c r="BV77" i="15"/>
  <c r="BR200" i="12"/>
  <c r="BR59" i="12"/>
  <c r="BY31" i="15" s="1"/>
  <c r="BS206" i="12"/>
  <c r="BN221" i="12"/>
  <c r="BM219" i="12"/>
  <c r="BM218" i="12" s="1"/>
  <c r="BM223" i="12" s="1"/>
  <c r="BQ232" i="12"/>
  <c r="BQ60" i="12"/>
  <c r="BX32" i="15" s="1"/>
  <c r="BX40" i="15" s="1"/>
  <c r="BP216" i="12"/>
  <c r="BP213" i="12" s="1"/>
  <c r="BQ217" i="12"/>
  <c r="AQ89" i="15"/>
  <c r="CD27" i="15" l="1"/>
  <c r="CD38" i="15" s="1"/>
  <c r="BW57" i="12"/>
  <c r="CB29" i="15"/>
  <c r="CB39" i="15" s="1"/>
  <c r="BU207" i="12"/>
  <c r="BU208" i="12" s="1"/>
  <c r="BV57" i="12"/>
  <c r="CC27" i="15"/>
  <c r="CC38" i="15" s="1"/>
  <c r="BG89" i="15"/>
  <c r="BA244" i="12"/>
  <c r="AZ248" i="12"/>
  <c r="BP245" i="12"/>
  <c r="BW88" i="15" s="1"/>
  <c r="BW77" i="15"/>
  <c r="BQ233" i="12"/>
  <c r="BX76" i="15"/>
  <c r="BO221" i="12"/>
  <c r="BN219" i="12"/>
  <c r="BN218" i="12" s="1"/>
  <c r="BN223" i="12" s="1"/>
  <c r="BS200" i="12"/>
  <c r="BS59" i="12"/>
  <c r="BZ31" i="15" s="1"/>
  <c r="BT206" i="12"/>
  <c r="BQ216" i="12"/>
  <c r="BQ213" i="12" s="1"/>
  <c r="BR217" i="12"/>
  <c r="BR232" i="12"/>
  <c r="BR60" i="12"/>
  <c r="BY32" i="15" s="1"/>
  <c r="BY40" i="15" s="1"/>
  <c r="AR87" i="15"/>
  <c r="CC29" i="15" l="1"/>
  <c r="CC39" i="15" s="1"/>
  <c r="BV207" i="12"/>
  <c r="BV208" i="12" s="1"/>
  <c r="CD29" i="15"/>
  <c r="CD39" i="15" s="1"/>
  <c r="BW207" i="12"/>
  <c r="BA246" i="12"/>
  <c r="BH87" i="15"/>
  <c r="BR233" i="12"/>
  <c r="BY76" i="15"/>
  <c r="BQ245" i="12"/>
  <c r="BX88" i="15" s="1"/>
  <c r="BX77" i="15"/>
  <c r="BT59" i="12"/>
  <c r="CA31" i="15" s="1"/>
  <c r="BT200" i="12"/>
  <c r="BU206" i="12"/>
  <c r="BS232" i="12"/>
  <c r="BS60" i="12"/>
  <c r="BZ32" i="15" s="1"/>
  <c r="BZ40" i="15" s="1"/>
  <c r="BR216" i="12"/>
  <c r="BR213" i="12" s="1"/>
  <c r="BS217" i="12"/>
  <c r="BP221" i="12"/>
  <c r="BO219" i="12"/>
  <c r="BO218" i="12" s="1"/>
  <c r="BO223" i="12" s="1"/>
  <c r="AR89" i="15"/>
  <c r="BH89" i="15" l="1"/>
  <c r="BA248" i="12"/>
  <c r="BB244" i="12"/>
  <c r="BS233" i="12"/>
  <c r="BZ76" i="15"/>
  <c r="BR245" i="12"/>
  <c r="BY88" i="15" s="1"/>
  <c r="BY77" i="15"/>
  <c r="BT232" i="12"/>
  <c r="BT60" i="12"/>
  <c r="CA32" i="15" s="1"/>
  <c r="CA40" i="15" s="1"/>
  <c r="BS216" i="12"/>
  <c r="BS213" i="12" s="1"/>
  <c r="BT217" i="12"/>
  <c r="BU200" i="12"/>
  <c r="BU59" i="12"/>
  <c r="CB31" i="15" s="1"/>
  <c r="BW208" i="12"/>
  <c r="BW206" i="12" s="1"/>
  <c r="BV206" i="12"/>
  <c r="BQ221" i="12"/>
  <c r="BP219" i="12"/>
  <c r="BP218" i="12" s="1"/>
  <c r="BP223" i="12" s="1"/>
  <c r="AS87" i="15"/>
  <c r="BB246" i="12" l="1"/>
  <c r="BI87" i="15"/>
  <c r="BT233" i="12"/>
  <c r="CA76" i="15"/>
  <c r="BS245" i="12"/>
  <c r="BZ88" i="15" s="1"/>
  <c r="BZ77" i="15"/>
  <c r="BW200" i="12"/>
  <c r="BW59" i="12"/>
  <c r="CD31" i="15" s="1"/>
  <c r="BU232" i="12"/>
  <c r="BU60" i="12"/>
  <c r="CB32" i="15" s="1"/>
  <c r="CB40" i="15" s="1"/>
  <c r="BU217" i="12"/>
  <c r="BT216" i="12"/>
  <c r="BT213" i="12" s="1"/>
  <c r="BR221" i="12"/>
  <c r="BQ219" i="12"/>
  <c r="BQ218" i="12" s="1"/>
  <c r="BQ223" i="12" s="1"/>
  <c r="BV200" i="12"/>
  <c r="BV59" i="12"/>
  <c r="CC31" i="15" s="1"/>
  <c r="AS89" i="15"/>
  <c r="BI89" i="15" l="1"/>
  <c r="BC244" i="12"/>
  <c r="BB248" i="12"/>
  <c r="BU233" i="12"/>
  <c r="CB76" i="15"/>
  <c r="BT245" i="12"/>
  <c r="CA88" i="15" s="1"/>
  <c r="CA77" i="15"/>
  <c r="BS221" i="12"/>
  <c r="BR219" i="12"/>
  <c r="BR218" i="12" s="1"/>
  <c r="BR223" i="12" s="1"/>
  <c r="BV217" i="12"/>
  <c r="BU216" i="12"/>
  <c r="BU213" i="12" s="1"/>
  <c r="BV232" i="12"/>
  <c r="BV60" i="12"/>
  <c r="CC32" i="15" s="1"/>
  <c r="CC40" i="15" s="1"/>
  <c r="BW232" i="12"/>
  <c r="BW60" i="12"/>
  <c r="CD32" i="15" s="1"/>
  <c r="CD40" i="15" s="1"/>
  <c r="AT87" i="15"/>
  <c r="BC246" i="12" l="1"/>
  <c r="BJ87" i="15"/>
  <c r="BW233" i="12"/>
  <c r="CD76" i="15"/>
  <c r="BV233" i="12"/>
  <c r="CC76" i="15"/>
  <c r="BU245" i="12"/>
  <c r="CB88" i="15" s="1"/>
  <c r="CB77" i="15"/>
  <c r="BT221" i="12"/>
  <c r="BS219" i="12"/>
  <c r="BS218" i="12" s="1"/>
  <c r="BS223" i="12" s="1"/>
  <c r="BW217" i="12"/>
  <c r="BW216" i="12" s="1"/>
  <c r="BW213" i="12" s="1"/>
  <c r="BV216" i="12"/>
  <c r="BV213" i="12" s="1"/>
  <c r="AT89" i="15"/>
  <c r="E89" i="15" s="1"/>
  <c r="AU87" i="15"/>
  <c r="BJ89" i="15" l="1"/>
  <c r="BD244" i="12"/>
  <c r="BC248" i="12"/>
  <c r="BV245" i="12"/>
  <c r="CC88" i="15" s="1"/>
  <c r="CC77" i="15"/>
  <c r="BW245" i="12"/>
  <c r="CD88" i="15" s="1"/>
  <c r="CD77" i="15"/>
  <c r="BU221" i="12"/>
  <c r="BT219" i="12"/>
  <c r="BT218" i="12" s="1"/>
  <c r="BT223" i="12" s="1"/>
  <c r="AU89" i="15"/>
  <c r="BD246" i="12" l="1"/>
  <c r="BK87" i="15"/>
  <c r="BV221" i="12"/>
  <c r="BU219" i="12"/>
  <c r="BU218" i="12" s="1"/>
  <c r="BU223" i="12" s="1"/>
  <c r="BK89" i="15" l="1"/>
  <c r="BE244" i="12"/>
  <c r="BD248" i="12"/>
  <c r="BW221" i="12"/>
  <c r="BW219" i="12" s="1"/>
  <c r="BW218" i="12" s="1"/>
  <c r="BW223" i="12" s="1"/>
  <c r="BV219" i="12"/>
  <c r="BV218" i="12" s="1"/>
  <c r="BV223" i="12" s="1"/>
  <c r="BE246" i="12" l="1"/>
  <c r="BL87" i="15"/>
  <c r="BL89" i="15" l="1"/>
  <c r="BE248" i="12"/>
  <c r="BF244" i="12"/>
  <c r="BF246" i="12" l="1"/>
  <c r="BM87" i="15"/>
  <c r="BM89" i="15" l="1"/>
  <c r="BG244" i="12"/>
  <c r="BF248" i="12"/>
  <c r="BG246" i="12" l="1"/>
  <c r="BN87" i="15"/>
  <c r="BN89" i="15" l="1"/>
  <c r="BG248" i="12"/>
  <c r="BH244" i="12"/>
  <c r="BH246" i="12" l="1"/>
  <c r="BO87" i="15"/>
  <c r="BO89" i="15" l="1"/>
  <c r="BH248" i="12"/>
  <c r="BI244" i="12"/>
  <c r="BI246" i="12" l="1"/>
  <c r="BP87" i="15"/>
  <c r="BP89" i="15" l="1"/>
  <c r="BI248" i="12"/>
  <c r="BJ244" i="12"/>
  <c r="BJ246" i="12" l="1"/>
  <c r="BQ87" i="15"/>
  <c r="BQ89" i="15" l="1"/>
  <c r="BK244" i="12"/>
  <c r="BJ248" i="12"/>
  <c r="BK246" i="12" l="1"/>
  <c r="BR87" i="15"/>
  <c r="BR89" i="15" l="1"/>
  <c r="G89" i="15" s="1"/>
  <c r="BL244" i="12"/>
  <c r="BK248" i="12"/>
  <c r="BL246" i="12" l="1"/>
  <c r="BS87" i="15"/>
  <c r="BS89" i="15" l="1"/>
  <c r="BM244" i="12"/>
  <c r="BL248" i="12"/>
  <c r="BM246" i="12" l="1"/>
  <c r="BT87" i="15"/>
  <c r="BT89" i="15" l="1"/>
  <c r="BM248" i="12"/>
  <c r="BN244" i="12"/>
  <c r="BN246" i="12" l="1"/>
  <c r="BU87" i="15"/>
  <c r="BU89" i="15" l="1"/>
  <c r="BN248" i="12"/>
  <c r="BO244" i="12"/>
  <c r="BO246" i="12" l="1"/>
  <c r="BV87" i="15"/>
  <c r="BV89" i="15" l="1"/>
  <c r="BP244" i="12"/>
  <c r="BO248" i="12"/>
  <c r="BP246" i="12" l="1"/>
  <c r="BW87" i="15"/>
  <c r="BW89" i="15" l="1"/>
  <c r="BQ244" i="12"/>
  <c r="BP248" i="12"/>
  <c r="BQ246" i="12" l="1"/>
  <c r="BX87" i="15"/>
  <c r="BX89" i="15" l="1"/>
  <c r="BR244" i="12"/>
  <c r="BQ248" i="12"/>
  <c r="BR246" i="12" l="1"/>
  <c r="BY87" i="15"/>
  <c r="BY89" i="15" l="1"/>
  <c r="BS244" i="12"/>
  <c r="BR248" i="12"/>
  <c r="BS246" i="12" l="1"/>
  <c r="BZ87" i="15"/>
  <c r="BZ89" i="15" l="1"/>
  <c r="BT244" i="12"/>
  <c r="BS248" i="12"/>
  <c r="BT246" i="12" l="1"/>
  <c r="CA87" i="15"/>
  <c r="CA89" i="15" l="1"/>
  <c r="BU244" i="12"/>
  <c r="BT248" i="12"/>
  <c r="BU246" i="12" l="1"/>
  <c r="CB87" i="15"/>
  <c r="CB89" i="15" l="1"/>
  <c r="BU248" i="12"/>
  <c r="BV244" i="12"/>
  <c r="BV246" i="12" l="1"/>
  <c r="CC87" i="15"/>
  <c r="CC89" i="15" l="1"/>
  <c r="BW244" i="12"/>
  <c r="BV248" i="12"/>
  <c r="BW246" i="12" l="1"/>
  <c r="CD87" i="15"/>
  <c r="BW248" i="12" l="1"/>
  <c r="CD89" i="15"/>
  <c r="H89" i="15" s="1"/>
</calcChain>
</file>

<file path=xl/sharedStrings.xml><?xml version="1.0" encoding="utf-8"?>
<sst xmlns="http://schemas.openxmlformats.org/spreadsheetml/2006/main" count="688" uniqueCount="200">
  <si>
    <t>Сайт</t>
  </si>
  <si>
    <t>Капитальные затраты</t>
  </si>
  <si>
    <t>Реклама</t>
  </si>
  <si>
    <t>ЗП водителям</t>
  </si>
  <si>
    <t>Видеорегистраторы</t>
  </si>
  <si>
    <t>GPS-трекеры</t>
  </si>
  <si>
    <t>ГСМ</t>
  </si>
  <si>
    <t>Аренда машиномест</t>
  </si>
  <si>
    <t>Техническое обслуживание</t>
  </si>
  <si>
    <t>ФОТ</t>
  </si>
  <si>
    <t>Показатель</t>
  </si>
  <si>
    <t>Стоимость услуг</t>
  </si>
  <si>
    <t>Выручка</t>
  </si>
  <si>
    <t>Mercedes-Benz Sprinter 3.5 MT, 2014</t>
  </si>
  <si>
    <t>Toyota Land Cruiser 100 4.7 AT, 2006</t>
  </si>
  <si>
    <t>Hyundai Grand Starex Urban Exclusive 2.5 AT, 2019</t>
  </si>
  <si>
    <t>Авито</t>
  </si>
  <si>
    <t>ВК</t>
  </si>
  <si>
    <t>Контекстная</t>
  </si>
  <si>
    <t>Таргетинговая реклама</t>
  </si>
  <si>
    <t>количество водителей</t>
  </si>
  <si>
    <t>Покрышки</t>
  </si>
  <si>
    <t>Количество авто</t>
  </si>
  <si>
    <t>ЗП Исполнительному директору</t>
  </si>
  <si>
    <t>ОСАГО</t>
  </si>
  <si>
    <t>КАСКО</t>
  </si>
  <si>
    <t>ЗП SMM-специалисту</t>
  </si>
  <si>
    <t>общий пробег, км/мес</t>
  </si>
  <si>
    <t>цена на бензин АИ-92, руб/л</t>
  </si>
  <si>
    <t>расходы на бензин, руб/мес</t>
  </si>
  <si>
    <t>средний расход бензина, л/100 км</t>
  </si>
  <si>
    <t>расходы на масла: моторное и кпп, руб/мес</t>
  </si>
  <si>
    <t>Транспортный налог</t>
  </si>
  <si>
    <t>ЗП Маркетологу, менеджеру по продажам</t>
  </si>
  <si>
    <t>средний пробег, км/день</t>
  </si>
  <si>
    <t>зп 1 Водителю</t>
  </si>
  <si>
    <t>Дней в месяце</t>
  </si>
  <si>
    <t>ОТЧЕТ О ФИНАНСОВЫХ РЕЗУЛЬТАТАХ</t>
  </si>
  <si>
    <t>Базовый</t>
  </si>
  <si>
    <t>Оптимистичный</t>
  </si>
  <si>
    <t>Пессимистичный</t>
  </si>
  <si>
    <t>Прицеп легковой Тундра 1300 х 2500</t>
  </si>
  <si>
    <t>Страховки (ОСАГО, КАСКО)</t>
  </si>
  <si>
    <t>EBITDA</t>
  </si>
  <si>
    <t>Сигнализация</t>
  </si>
  <si>
    <t>Химчистка</t>
  </si>
  <si>
    <t>Рентабельность EBITDA</t>
  </si>
  <si>
    <t>Аутсорс бухгалтерия</t>
  </si>
  <si>
    <t>Lexus LX570, 2013</t>
  </si>
  <si>
    <t>Чистая приведенная стоимость, NPV</t>
  </si>
  <si>
    <t>Внутренняя норма доходности, IRR</t>
  </si>
  <si>
    <t>Ставка дисконтирования</t>
  </si>
  <si>
    <t>Индекс доходности, PI</t>
  </si>
  <si>
    <t>шт.</t>
  </si>
  <si>
    <t>Нагрузка на автомобили без учета сезонности</t>
  </si>
  <si>
    <t>Микроавтобусы</t>
  </si>
  <si>
    <t>Легковые автомобили</t>
  </si>
  <si>
    <t>руб.</t>
  </si>
  <si>
    <t>%</t>
  </si>
  <si>
    <t>Дни простоя/ТО</t>
  </si>
  <si>
    <t>дни</t>
  </si>
  <si>
    <t>Дни продаж с учетом сезонности (1 авто)</t>
  </si>
  <si>
    <t>Дни простоя/ТО (1 авто)</t>
  </si>
  <si>
    <t>Нагрузка с учетом сезонности</t>
  </si>
  <si>
    <t>Расходы</t>
  </si>
  <si>
    <t>Авто Toyota Land Cruiser 100 4.7 AT, 2006</t>
  </si>
  <si>
    <t>Микроавтобус Mercedes-Benz Sprinter 3.5 MT, 2014</t>
  </si>
  <si>
    <t>Микроавтобус Hyundai Grand Starex Urban Exclusive 2.5 AT, 2019</t>
  </si>
  <si>
    <t>Оборудование для обслуживания</t>
  </si>
  <si>
    <t>Горюче-смазочные материалы</t>
  </si>
  <si>
    <t>Стоимость 1 машиноместа</t>
  </si>
  <si>
    <t>Автомойка</t>
  </si>
  <si>
    <t>Переменные расходы</t>
  </si>
  <si>
    <t>Постоянные расходы</t>
  </si>
  <si>
    <t>Текущие затраты</t>
  </si>
  <si>
    <t>амортизация</t>
  </si>
  <si>
    <t>остаточная стоимость</t>
  </si>
  <si>
    <t>Амортизация</t>
  </si>
  <si>
    <t>Чистая прибыль</t>
  </si>
  <si>
    <t>Параметр</t>
  </si>
  <si>
    <t>Значение</t>
  </si>
  <si>
    <t>Начальная стоимость продажи 1 день</t>
  </si>
  <si>
    <t>Прирост стоимости за период</t>
  </si>
  <si>
    <t xml:space="preserve">Период прироста </t>
  </si>
  <si>
    <t>мес.</t>
  </si>
  <si>
    <t>Сдвиг месяца прироста (1=январь)</t>
  </si>
  <si>
    <t>Сценарий 1</t>
  </si>
  <si>
    <t>Сценарий 2</t>
  </si>
  <si>
    <t>Сценарий 3</t>
  </si>
  <si>
    <t>Выбранный сценарий</t>
  </si>
  <si>
    <t>Сценарий 4</t>
  </si>
  <si>
    <t>Сценарий 5</t>
  </si>
  <si>
    <t>Сценарий 6</t>
  </si>
  <si>
    <t>пользовательский</t>
  </si>
  <si>
    <t>Авто Lexus LX570, 2013</t>
  </si>
  <si>
    <t>Нагрузка с учетом сезонности по месяцам</t>
  </si>
  <si>
    <t>Показатели выручки</t>
  </si>
  <si>
    <t>Стоимость услуг (1 день)</t>
  </si>
  <si>
    <t>Ед. изм.</t>
  </si>
  <si>
    <t>Машиноместа</t>
  </si>
  <si>
    <t>чел.</t>
  </si>
  <si>
    <t>ЗП 1 водителю</t>
  </si>
  <si>
    <t xml:space="preserve">Стоимость 1 химчистки </t>
  </si>
  <si>
    <t>Стоимость 1 мойки</t>
  </si>
  <si>
    <t>Прирост зп стоимости за период</t>
  </si>
  <si>
    <t>размер оплаты помесячный</t>
  </si>
  <si>
    <t>Количество моек в месяц</t>
  </si>
  <si>
    <t>Количество моек в месяц (1 авто)</t>
  </si>
  <si>
    <t>ТО-1</t>
  </si>
  <si>
    <t>ТО-2</t>
  </si>
  <si>
    <t>продажи с учетом сезонности (1 авто)</t>
  </si>
  <si>
    <t>км.</t>
  </si>
  <si>
    <t>прирост зп стоимости за период</t>
  </si>
  <si>
    <t xml:space="preserve">период прироста </t>
  </si>
  <si>
    <t>сдвиг месяца прироста (1=январь)</t>
  </si>
  <si>
    <t>пройдено 100 км/мес</t>
  </si>
  <si>
    <t>расход топлива, литров</t>
  </si>
  <si>
    <t>пробег 100 км/мес</t>
  </si>
  <si>
    <t>расход топлива в мес, л</t>
  </si>
  <si>
    <t>км/день</t>
  </si>
  <si>
    <t>км/мес</t>
  </si>
  <si>
    <t>л/100 км</t>
  </si>
  <si>
    <t>руб/л</t>
  </si>
  <si>
    <t>руб/мес</t>
  </si>
  <si>
    <t>100км/мес</t>
  </si>
  <si>
    <t>л/мес</t>
  </si>
  <si>
    <t>Прицепы легкове Тундра 1300 х 2500</t>
  </si>
  <si>
    <t>стоимость одного</t>
  </si>
  <si>
    <t>количество</t>
  </si>
  <si>
    <t>амортизация всех прицепов</t>
  </si>
  <si>
    <t>остаточная стоимость всех прицепов</t>
  </si>
  <si>
    <t>стоимость 1 шт</t>
  </si>
  <si>
    <t>амортизация всех единиц</t>
  </si>
  <si>
    <t>Стоимость 1 комплекта для 1 авто</t>
  </si>
  <si>
    <t>Стоимость ОСАГО</t>
  </si>
  <si>
    <t>Стоимость КАСКО</t>
  </si>
  <si>
    <t>Налоги</t>
  </si>
  <si>
    <t>Налог на прибыль (УСН)</t>
  </si>
  <si>
    <t>Прибыль до налогов</t>
  </si>
  <si>
    <t>Налоговая ставка</t>
  </si>
  <si>
    <t>срок полезного использования</t>
  </si>
  <si>
    <t>Режим налогообложения - УСН 15% (Доходы-расходы)</t>
  </si>
  <si>
    <t>УСН 15% (доходы-расходы)</t>
  </si>
  <si>
    <t>EBIT / прибыль до налогооблажения</t>
  </si>
  <si>
    <t xml:space="preserve">Налог на прибыль </t>
  </si>
  <si>
    <t>Количество продаж с учетом сезонности (1 авто)</t>
  </si>
  <si>
    <t>Выручка в разрезе 1 авто</t>
  </si>
  <si>
    <t>Отчет о финансовых результатах</t>
  </si>
  <si>
    <t>тыс. руб</t>
  </si>
  <si>
    <t>Итого</t>
  </si>
  <si>
    <t>Активы</t>
  </si>
  <si>
    <t>Внеоборотные активы</t>
  </si>
  <si>
    <t>Оборотные активы</t>
  </si>
  <si>
    <t>Капитал и резервы</t>
  </si>
  <si>
    <t>Нераспределенная прибыль</t>
  </si>
  <si>
    <t>Пассивы</t>
  </si>
  <si>
    <t>Основные средства</t>
  </si>
  <si>
    <t>Денежные средства</t>
  </si>
  <si>
    <t>Бухгалтерский баланс</t>
  </si>
  <si>
    <t>Проверка</t>
  </si>
  <si>
    <t>Отчет о движении денежных средств</t>
  </si>
  <si>
    <t>Операционная деятельность</t>
  </si>
  <si>
    <t>Денежные средства от покупателей</t>
  </si>
  <si>
    <t>Денежные средства на переменные расходы</t>
  </si>
  <si>
    <t>Денежные средства на постоянные расходы</t>
  </si>
  <si>
    <t>Уплаченный транспортный налог</t>
  </si>
  <si>
    <t>Уплаченный налог на прибыль</t>
  </si>
  <si>
    <t>Чистое движение средств от операционной деятельности</t>
  </si>
  <si>
    <t>Инвестиционная деятельность</t>
  </si>
  <si>
    <t>Покупка основных средств</t>
  </si>
  <si>
    <t>Чистое движение средств от инвестиционной деятельности</t>
  </si>
  <si>
    <t>Финансовая деятельность</t>
  </si>
  <si>
    <t>Чистое движение средств от финансовой деятельности</t>
  </si>
  <si>
    <t>Средства на счетах на начало периода</t>
  </si>
  <si>
    <t>Средства на счетах на конец периода</t>
  </si>
  <si>
    <t>Итого движение денежных средств за период</t>
  </si>
  <si>
    <t>Привлечение капитала</t>
  </si>
  <si>
    <t>Прибыль до налогов накопленным итогом</t>
  </si>
  <si>
    <t>Добавочный капитал</t>
  </si>
  <si>
    <t>Проверка (расхождение несущественное)</t>
  </si>
  <si>
    <t>Показатели эффективности</t>
  </si>
  <si>
    <t>Рентабельность операционной прибыли (EBIT)</t>
  </si>
  <si>
    <t>Маржа от выручки</t>
  </si>
  <si>
    <t>Налог на прибыль</t>
  </si>
  <si>
    <t>*данные за 2027 г.</t>
  </si>
  <si>
    <t>Оценка инвестиционной привлекательности проекта</t>
  </si>
  <si>
    <t>Потоки по инвестиционному проекту</t>
  </si>
  <si>
    <t>Дисконтированные потоки</t>
  </si>
  <si>
    <t>Расчет ставки дисконтирования по модели Шарпа (CAPM)</t>
  </si>
  <si>
    <t>коэфициент бета для отрасли (транспортные услуги)</t>
  </si>
  <si>
    <t>доходность рынка</t>
  </si>
  <si>
    <t>безрисковая ставка (Rf)</t>
  </si>
  <si>
    <t>Потенциальное количество продаж без учета сезонности (1 стандартное авто)</t>
  </si>
  <si>
    <t>Кумулятивный недисконтированный денежный поток</t>
  </si>
  <si>
    <t>Кумулятивный дисконтированный денежный поток</t>
  </si>
  <si>
    <t>(ОФЗ РФ 10 лет)</t>
  </si>
  <si>
    <t>лет</t>
  </si>
  <si>
    <t>Маржинальность</t>
  </si>
  <si>
    <t>Срок окупаемости</t>
  </si>
  <si>
    <t>Срок окупаемости дисконтированный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</si>
</sst>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₽&quot;;[Red]\-#,##0\ &quot;₽&quot;"/>
    <numFmt numFmtId="8" formatCode="#,##0.00\ &quot;₽&quot;;[Red]\-#,##0.00\ &quot;₽&quot;"/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8"/>
      <color theme="0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theme="9" tint="-0.24994659260841701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b/>
      <sz val="8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8"/>
      <color theme="9" tint="-0.24994659260841701"/>
      <name val="Arial"/>
      <family val="2"/>
      <charset val="204"/>
    </font>
    <font>
      <i/>
      <sz val="8"/>
      <color theme="1" tint="0.34998626667073579"/>
      <name val="Arial"/>
      <family val="2"/>
      <charset val="204"/>
    </font>
    <font>
      <b/>
      <sz val="8"/>
      <color theme="8"/>
      <name val="Arial"/>
      <family val="2"/>
      <charset val="204"/>
    </font>
    <font>
      <b/>
      <sz val="8"/>
      <color theme="1" tint="0.499984740745262"/>
      <name val="Arial"/>
      <family val="2"/>
      <charset val="204"/>
    </font>
    <font>
      <b/>
      <sz val="8"/>
      <color rgb="FF0070C0"/>
      <name val="Arial"/>
      <family val="2"/>
      <charset val="204"/>
    </font>
    <font>
      <b/>
      <i/>
      <sz val="8"/>
      <color theme="9" tint="-0.24994659260841701"/>
      <name val="Arial"/>
      <family val="2"/>
      <charset val="204"/>
    </font>
    <font>
      <b/>
      <i/>
      <sz val="8"/>
      <color theme="0"/>
      <name val="Arial"/>
      <family val="2"/>
      <charset val="204"/>
    </font>
    <font>
      <b/>
      <sz val="8"/>
      <color theme="5" tint="-0.249977111117893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164" fontId="14" fillId="0" borderId="0"/>
  </cellStyleXfs>
  <cellXfs count="158">
    <xf numFmtId="0" fontId="0" fillId="0" borderId="0" xfId="0"/>
    <xf numFmtId="0" fontId="2" fillId="0" borderId="0" xfId="0" applyFont="1"/>
    <xf numFmtId="9" fontId="2" fillId="0" borderId="0" xfId="2" applyFont="1"/>
    <xf numFmtId="9" fontId="5" fillId="0" borderId="0" xfId="2" applyFont="1"/>
    <xf numFmtId="164" fontId="2" fillId="0" borderId="0" xfId="1" applyNumberFormat="1" applyFont="1" applyBorder="1"/>
    <xf numFmtId="164" fontId="2" fillId="0" borderId="0" xfId="1" applyNumberFormat="1" applyFont="1"/>
    <xf numFmtId="164" fontId="2" fillId="0" borderId="0" xfId="1" applyNumberFormat="1" applyFont="1" applyAlignment="1">
      <alignment horizontal="left"/>
    </xf>
    <xf numFmtId="164" fontId="2" fillId="0" borderId="1" xfId="1" applyNumberFormat="1" applyFont="1" applyBorder="1"/>
    <xf numFmtId="164" fontId="4" fillId="0" borderId="0" xfId="1" applyNumberFormat="1" applyFont="1"/>
    <xf numFmtId="164" fontId="2" fillId="0" borderId="0" xfId="1" applyNumberFormat="1" applyFont="1" applyAlignment="1">
      <alignment horizontal="center"/>
    </xf>
    <xf numFmtId="164" fontId="4" fillId="0" borderId="0" xfId="1" applyNumberFormat="1" applyFont="1" applyBorder="1"/>
    <xf numFmtId="164" fontId="2" fillId="0" borderId="0" xfId="1" applyNumberFormat="1" applyFont="1" applyFill="1"/>
    <xf numFmtId="164" fontId="2" fillId="0" borderId="0" xfId="1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164" fontId="4" fillId="0" borderId="0" xfId="1" applyNumberFormat="1" applyFont="1" applyFill="1"/>
    <xf numFmtId="164" fontId="2" fillId="0" borderId="0" xfId="1" applyNumberFormat="1" applyFont="1" applyFill="1" applyAlignment="1">
      <alignment horizontal="left" vertical="center"/>
    </xf>
    <xf numFmtId="164" fontId="4" fillId="2" borderId="0" xfId="1" applyNumberFormat="1" applyFont="1" applyFill="1"/>
    <xf numFmtId="0" fontId="4" fillId="2" borderId="0" xfId="0" applyFont="1" applyFill="1"/>
    <xf numFmtId="164" fontId="2" fillId="2" borderId="0" xfId="1" applyNumberFormat="1" applyFont="1" applyFill="1"/>
    <xf numFmtId="164" fontId="4" fillId="0" borderId="0" xfId="1" applyNumberFormat="1" applyFont="1" applyFill="1" applyBorder="1"/>
    <xf numFmtId="164" fontId="2" fillId="0" borderId="0" xfId="1" applyNumberFormat="1" applyFont="1" applyFill="1" applyBorder="1"/>
    <xf numFmtId="0" fontId="6" fillId="0" borderId="0" xfId="0" applyFont="1"/>
    <xf numFmtId="164" fontId="6" fillId="0" borderId="0" xfId="1" applyNumberFormat="1" applyFont="1"/>
    <xf numFmtId="164" fontId="6" fillId="0" borderId="0" xfId="1" applyNumberFormat="1" applyFont="1" applyBorder="1"/>
    <xf numFmtId="17" fontId="7" fillId="4" borderId="0" xfId="1" applyNumberFormat="1" applyFont="1" applyFill="1" applyBorder="1" applyAlignment="1">
      <alignment horizontal="center"/>
    </xf>
    <xf numFmtId="164" fontId="7" fillId="4" borderId="0" xfId="1" applyNumberFormat="1" applyFont="1" applyFill="1"/>
    <xf numFmtId="164" fontId="3" fillId="4" borderId="0" xfId="1" applyNumberFormat="1" applyFont="1" applyFill="1" applyAlignment="1">
      <alignment horizontal="center"/>
    </xf>
    <xf numFmtId="164" fontId="3" fillId="4" borderId="0" xfId="1" applyNumberFormat="1" applyFont="1" applyFill="1"/>
    <xf numFmtId="164" fontId="4" fillId="5" borderId="0" xfId="1" applyNumberFormat="1" applyFont="1" applyFill="1"/>
    <xf numFmtId="164" fontId="2" fillId="5" borderId="0" xfId="1" applyNumberFormat="1" applyFont="1" applyFill="1"/>
    <xf numFmtId="164" fontId="6" fillId="0" borderId="0" xfId="1" applyNumberFormat="1" applyFont="1" applyAlignment="1">
      <alignment horizontal="left"/>
    </xf>
    <xf numFmtId="164" fontId="6" fillId="0" borderId="0" xfId="1" applyNumberFormat="1" applyFont="1" applyAlignment="1">
      <alignment horizontal="center"/>
    </xf>
    <xf numFmtId="164" fontId="5" fillId="0" borderId="0" xfId="1" applyNumberFormat="1" applyFont="1"/>
    <xf numFmtId="164" fontId="4" fillId="0" borderId="0" xfId="1" applyNumberFormat="1" applyFont="1" applyAlignment="1">
      <alignment horizontal="center"/>
    </xf>
    <xf numFmtId="164" fontId="8" fillId="5" borderId="0" xfId="1" applyNumberFormat="1" applyFont="1" applyFill="1"/>
    <xf numFmtId="164" fontId="3" fillId="5" borderId="0" xfId="1" applyNumberFormat="1" applyFont="1" applyFill="1" applyAlignment="1">
      <alignment horizontal="center"/>
    </xf>
    <xf numFmtId="164" fontId="3" fillId="5" borderId="0" xfId="1" applyNumberFormat="1" applyFont="1" applyFill="1"/>
    <xf numFmtId="164" fontId="7" fillId="0" borderId="0" xfId="1" applyNumberFormat="1" applyFont="1" applyFill="1" applyBorder="1" applyAlignment="1">
      <alignment horizontal="center"/>
    </xf>
    <xf numFmtId="164" fontId="3" fillId="0" borderId="0" xfId="1" applyNumberFormat="1" applyFont="1" applyFill="1"/>
    <xf numFmtId="164" fontId="6" fillId="0" borderId="0" xfId="1" applyNumberFormat="1" applyFont="1" applyFill="1"/>
    <xf numFmtId="9" fontId="5" fillId="0" borderId="0" xfId="2" applyFont="1" applyFill="1"/>
    <xf numFmtId="9" fontId="2" fillId="0" borderId="0" xfId="2" applyFont="1" applyFill="1"/>
    <xf numFmtId="164" fontId="5" fillId="0" borderId="0" xfId="1" applyNumberFormat="1" applyFont="1" applyBorder="1"/>
    <xf numFmtId="164" fontId="4" fillId="6" borderId="0" xfId="1" applyNumberFormat="1" applyFont="1" applyFill="1"/>
    <xf numFmtId="164" fontId="2" fillId="6" borderId="0" xfId="1" applyNumberFormat="1" applyFont="1" applyFill="1"/>
    <xf numFmtId="164" fontId="4" fillId="7" borderId="0" xfId="1" applyNumberFormat="1" applyFont="1" applyFill="1"/>
    <xf numFmtId="164" fontId="2" fillId="7" borderId="0" xfId="1" applyNumberFormat="1" applyFont="1" applyFill="1"/>
    <xf numFmtId="164" fontId="2" fillId="0" borderId="0" xfId="1" applyNumberFormat="1" applyFont="1" applyFill="1" applyAlignment="1">
      <alignment horizontal="left" indent="2"/>
    </xf>
    <xf numFmtId="164" fontId="6" fillId="2" borderId="0" xfId="1" applyNumberFormat="1" applyFont="1" applyFill="1"/>
    <xf numFmtId="164" fontId="2" fillId="2" borderId="0" xfId="1" applyNumberFormat="1" applyFont="1" applyFill="1" applyAlignment="1">
      <alignment horizontal="center"/>
    </xf>
    <xf numFmtId="164" fontId="5" fillId="2" borderId="0" xfId="1" applyNumberFormat="1" applyFont="1" applyFill="1"/>
    <xf numFmtId="164" fontId="2" fillId="2" borderId="0" xfId="1" applyNumberFormat="1" applyFont="1" applyFill="1" applyAlignment="1">
      <alignment horizontal="left"/>
    </xf>
    <xf numFmtId="164" fontId="4" fillId="2" borderId="0" xfId="1" applyNumberFormat="1" applyFont="1" applyFill="1" applyAlignment="1">
      <alignment horizontal="center"/>
    </xf>
    <xf numFmtId="164" fontId="2" fillId="2" borderId="0" xfId="1" applyNumberFormat="1" applyFont="1" applyFill="1" applyBorder="1"/>
    <xf numFmtId="164" fontId="4" fillId="8" borderId="0" xfId="1" applyNumberFormat="1" applyFont="1" applyFill="1" applyAlignment="1">
      <alignment horizontal="center"/>
    </xf>
    <xf numFmtId="164" fontId="5" fillId="0" borderId="0" xfId="1" applyNumberFormat="1" applyFont="1" applyFill="1" applyAlignment="1">
      <alignment horizontal="left"/>
    </xf>
    <xf numFmtId="164" fontId="2" fillId="0" borderId="0" xfId="1" applyNumberFormat="1" applyFont="1" applyAlignment="1">
      <alignment horizontal="left" indent="2"/>
    </xf>
    <xf numFmtId="164" fontId="6" fillId="0" borderId="0" xfId="1" applyNumberFormat="1" applyFont="1" applyAlignment="1">
      <alignment horizontal="left" indent="2"/>
    </xf>
    <xf numFmtId="0" fontId="2" fillId="0" borderId="0" xfId="0" applyFont="1" applyAlignment="1">
      <alignment horizontal="left" indent="2"/>
    </xf>
    <xf numFmtId="164" fontId="9" fillId="0" borderId="0" xfId="1" applyNumberFormat="1" applyFont="1" applyFill="1" applyAlignment="1">
      <alignment horizontal="right"/>
    </xf>
    <xf numFmtId="0" fontId="9" fillId="0" borderId="0" xfId="0" applyFont="1" applyAlignment="1">
      <alignment horizontal="right"/>
    </xf>
    <xf numFmtId="164" fontId="10" fillId="0" borderId="0" xfId="1" applyNumberFormat="1" applyFont="1"/>
    <xf numFmtId="164" fontId="6" fillId="0" borderId="0" xfId="1" applyNumberFormat="1" applyFont="1" applyBorder="1" applyAlignment="1">
      <alignment horizontal="left" indent="2"/>
    </xf>
    <xf numFmtId="0" fontId="2" fillId="2" borderId="0" xfId="0" applyFont="1" applyFill="1"/>
    <xf numFmtId="164" fontId="7" fillId="9" borderId="0" xfId="1" applyNumberFormat="1" applyFont="1" applyFill="1"/>
    <xf numFmtId="164" fontId="2" fillId="10" borderId="0" xfId="1" applyNumberFormat="1" applyFont="1" applyFill="1"/>
    <xf numFmtId="164" fontId="11" fillId="10" borderId="0" xfId="1" applyNumberFormat="1" applyFont="1" applyFill="1"/>
    <xf numFmtId="9" fontId="12" fillId="0" borderId="0" xfId="2" applyFont="1" applyFill="1"/>
    <xf numFmtId="9" fontId="13" fillId="0" borderId="0" xfId="2" applyFont="1"/>
    <xf numFmtId="164" fontId="2" fillId="0" borderId="0" xfId="1" applyNumberFormat="1" applyFont="1" applyFill="1" applyAlignment="1">
      <alignment horizontal="center"/>
    </xf>
    <xf numFmtId="164" fontId="5" fillId="0" borderId="0" xfId="1" applyNumberFormat="1" applyFont="1" applyFill="1"/>
    <xf numFmtId="164" fontId="5" fillId="0" borderId="0" xfId="1" applyNumberFormat="1" applyFont="1" applyFill="1" applyBorder="1"/>
    <xf numFmtId="164" fontId="7" fillId="9" borderId="0" xfId="1" applyNumberFormat="1" applyFont="1" applyFill="1" applyAlignment="1">
      <alignment horizontal="center"/>
    </xf>
    <xf numFmtId="164" fontId="2" fillId="10" borderId="0" xfId="1" applyNumberFormat="1" applyFont="1" applyFill="1" applyAlignment="1">
      <alignment horizontal="center"/>
    </xf>
    <xf numFmtId="164" fontId="9" fillId="0" borderId="0" xfId="1" applyNumberFormat="1" applyFont="1" applyAlignment="1">
      <alignment horizontal="right"/>
    </xf>
    <xf numFmtId="164" fontId="12" fillId="0" borderId="0" xfId="1" applyNumberFormat="1" applyFont="1" applyFill="1" applyBorder="1"/>
    <xf numFmtId="164" fontId="12" fillId="0" borderId="0" xfId="1" applyNumberFormat="1" applyFont="1" applyFill="1" applyAlignment="1">
      <alignment horizontal="left"/>
    </xf>
    <xf numFmtId="164" fontId="5" fillId="2" borderId="0" xfId="1" applyNumberFormat="1" applyFont="1" applyFill="1" applyAlignment="1">
      <alignment horizontal="left"/>
    </xf>
    <xf numFmtId="164" fontId="4" fillId="2" borderId="0" xfId="1" applyNumberFormat="1" applyFont="1" applyFill="1" applyAlignment="1">
      <alignment horizontal="left"/>
    </xf>
    <xf numFmtId="164" fontId="12" fillId="0" borderId="0" xfId="1" applyNumberFormat="1" applyFont="1"/>
    <xf numFmtId="164" fontId="2" fillId="0" borderId="0" xfId="1" applyNumberFormat="1" applyFont="1" applyFill="1" applyAlignment="1">
      <alignment horizontal="left" indent="1"/>
    </xf>
    <xf numFmtId="164" fontId="12" fillId="0" borderId="0" xfId="1" applyNumberFormat="1" applyFont="1" applyFill="1"/>
    <xf numFmtId="164" fontId="2" fillId="5" borderId="0" xfId="1" applyNumberFormat="1" applyFont="1" applyFill="1" applyAlignment="1">
      <alignment horizontal="center"/>
    </xf>
    <xf numFmtId="164" fontId="2" fillId="7" borderId="0" xfId="1" applyNumberFormat="1" applyFont="1" applyFill="1" applyAlignment="1">
      <alignment horizontal="center"/>
    </xf>
    <xf numFmtId="164" fontId="2" fillId="6" borderId="0" xfId="1" applyNumberFormat="1" applyFont="1" applyFill="1" applyAlignment="1">
      <alignment horizontal="center"/>
    </xf>
    <xf numFmtId="164" fontId="4" fillId="8" borderId="0" xfId="1" applyNumberFormat="1" applyFont="1" applyFill="1" applyAlignment="1">
      <alignment horizontal="left"/>
    </xf>
    <xf numFmtId="164" fontId="4" fillId="8" borderId="0" xfId="1" applyNumberFormat="1" applyFont="1" applyFill="1"/>
    <xf numFmtId="164" fontId="12" fillId="0" borderId="0" xfId="1" applyNumberFormat="1" applyFont="1" applyBorder="1"/>
    <xf numFmtId="164" fontId="14" fillId="0" borderId="0" xfId="4"/>
    <xf numFmtId="164" fontId="12" fillId="2" borderId="0" xfId="1" applyNumberFormat="1" applyFont="1" applyFill="1"/>
    <xf numFmtId="164" fontId="4" fillId="2" borderId="0" xfId="1" applyNumberFormat="1" applyFont="1" applyFill="1" applyBorder="1"/>
    <xf numFmtId="164" fontId="12" fillId="2" borderId="0" xfId="1" applyNumberFormat="1" applyFont="1" applyFill="1" applyBorder="1"/>
    <xf numFmtId="164" fontId="6" fillId="0" borderId="0" xfId="1" applyNumberFormat="1" applyFont="1" applyBorder="1" applyAlignment="1">
      <alignment horizontal="left"/>
    </xf>
    <xf numFmtId="164" fontId="2" fillId="0" borderId="0" xfId="1" applyNumberFormat="1" applyFont="1" applyFill="1" applyBorder="1" applyAlignment="1">
      <alignment horizontal="left" indent="2"/>
    </xf>
    <xf numFmtId="164" fontId="2" fillId="0" borderId="0" xfId="1" applyNumberFormat="1" applyFont="1" applyAlignment="1">
      <alignment horizontal="left" vertical="center" indent="2"/>
    </xf>
    <xf numFmtId="164" fontId="15" fillId="0" borderId="0" xfId="1" applyNumberFormat="1" applyFont="1"/>
    <xf numFmtId="164" fontId="6" fillId="0" borderId="0" xfId="1" applyNumberFormat="1" applyFont="1" applyFill="1" applyBorder="1"/>
    <xf numFmtId="9" fontId="5" fillId="3" borderId="0" xfId="2" applyFont="1" applyFill="1"/>
    <xf numFmtId="164" fontId="5" fillId="3" borderId="0" xfId="1" applyNumberFormat="1" applyFont="1" applyFill="1"/>
    <xf numFmtId="0" fontId="5" fillId="3" borderId="0" xfId="3" applyFill="1"/>
    <xf numFmtId="9" fontId="5" fillId="11" borderId="0" xfId="2" applyFont="1" applyFill="1"/>
    <xf numFmtId="164" fontId="5" fillId="11" borderId="0" xfId="1" applyNumberFormat="1" applyFont="1" applyFill="1"/>
    <xf numFmtId="0" fontId="5" fillId="11" borderId="0" xfId="3" applyFill="1"/>
    <xf numFmtId="9" fontId="5" fillId="2" borderId="0" xfId="2" applyFont="1" applyFill="1"/>
    <xf numFmtId="0" fontId="5" fillId="2" borderId="0" xfId="3" applyFill="1"/>
    <xf numFmtId="0" fontId="5" fillId="0" borderId="0" xfId="3"/>
    <xf numFmtId="164" fontId="7" fillId="12" borderId="0" xfId="1" applyNumberFormat="1" applyFont="1" applyFill="1"/>
    <xf numFmtId="164" fontId="16" fillId="12" borderId="0" xfId="1" applyNumberFormat="1" applyFont="1" applyFill="1"/>
    <xf numFmtId="164" fontId="2" fillId="12" borderId="0" xfId="1" applyNumberFormat="1" applyFont="1" applyFill="1" applyAlignment="1">
      <alignment horizontal="center"/>
    </xf>
    <xf numFmtId="0" fontId="2" fillId="0" borderId="0" xfId="3" applyFont="1"/>
    <xf numFmtId="164" fontId="3" fillId="0" borderId="0" xfId="1" applyNumberFormat="1" applyFont="1" applyFill="1" applyAlignment="1">
      <alignment horizontal="center"/>
    </xf>
    <xf numFmtId="17" fontId="7" fillId="0" borderId="0" xfId="1" applyNumberFormat="1" applyFont="1" applyFill="1" applyBorder="1" applyAlignment="1">
      <alignment horizontal="center"/>
    </xf>
    <xf numFmtId="0" fontId="7" fillId="4" borderId="0" xfId="1" applyNumberFormat="1" applyFont="1" applyFill="1" applyBorder="1" applyAlignment="1">
      <alignment horizontal="center"/>
    </xf>
    <xf numFmtId="164" fontId="4" fillId="0" borderId="1" xfId="1" applyNumberFormat="1" applyFont="1" applyBorder="1"/>
    <xf numFmtId="164" fontId="2" fillId="0" borderId="1" xfId="1" applyNumberFormat="1" applyFont="1" applyBorder="1" applyAlignment="1">
      <alignment horizontal="left" indent="2"/>
    </xf>
    <xf numFmtId="164" fontId="2" fillId="11" borderId="0" xfId="1" applyNumberFormat="1" applyFont="1" applyFill="1"/>
    <xf numFmtId="164" fontId="2" fillId="3" borderId="0" xfId="1" applyNumberFormat="1" applyFont="1" applyFill="1"/>
    <xf numFmtId="164" fontId="9" fillId="0" borderId="0" xfId="1" applyNumberFormat="1" applyFont="1" applyFill="1"/>
    <xf numFmtId="164" fontId="9" fillId="0" borderId="0" xfId="1" applyNumberFormat="1" applyFont="1" applyFill="1" applyAlignment="1">
      <alignment horizontal="center"/>
    </xf>
    <xf numFmtId="164" fontId="15" fillId="0" borderId="0" xfId="1" applyNumberFormat="1" applyFont="1" applyFill="1"/>
    <xf numFmtId="164" fontId="4" fillId="0" borderId="0" xfId="1" applyNumberFormat="1" applyFont="1" applyFill="1" applyAlignment="1">
      <alignment horizontal="center"/>
    </xf>
    <xf numFmtId="43" fontId="2" fillId="0" borderId="0" xfId="1" applyFont="1" applyFill="1"/>
    <xf numFmtId="0" fontId="2" fillId="0" borderId="0" xfId="0" applyFont="1" applyAlignment="1">
      <alignment horizontal="center"/>
    </xf>
    <xf numFmtId="9" fontId="4" fillId="0" borderId="1" xfId="2" applyFont="1" applyBorder="1"/>
    <xf numFmtId="9" fontId="2" fillId="0" borderId="1" xfId="2" applyFont="1" applyBorder="1"/>
    <xf numFmtId="0" fontId="4" fillId="0" borderId="0" xfId="0" applyFont="1"/>
    <xf numFmtId="0" fontId="6" fillId="0" borderId="0" xfId="0" applyFont="1" applyAlignment="1">
      <alignment horizontal="left" indent="1"/>
    </xf>
    <xf numFmtId="9" fontId="2" fillId="0" borderId="0" xfId="0" applyNumberFormat="1" applyFont="1"/>
    <xf numFmtId="164" fontId="2" fillId="0" borderId="0" xfId="1" applyNumberFormat="1" applyFont="1" applyBorder="1" applyAlignment="1">
      <alignment horizontal="center"/>
    </xf>
    <xf numFmtId="164" fontId="2" fillId="0" borderId="1" xfId="1" applyNumberFormat="1" applyFont="1" applyFill="1" applyBorder="1"/>
    <xf numFmtId="164" fontId="4" fillId="0" borderId="1" xfId="1" applyNumberFormat="1" applyFont="1" applyFill="1" applyBorder="1"/>
    <xf numFmtId="9" fontId="4" fillId="0" borderId="0" xfId="0" applyNumberFormat="1" applyFont="1"/>
    <xf numFmtId="164" fontId="2" fillId="0" borderId="0" xfId="0" applyNumberFormat="1" applyFont="1"/>
    <xf numFmtId="164" fontId="4" fillId="0" borderId="0" xfId="0" applyNumberFormat="1" applyFont="1"/>
    <xf numFmtId="0" fontId="6" fillId="0" borderId="1" xfId="0" applyFont="1" applyBorder="1"/>
    <xf numFmtId="0" fontId="2" fillId="0" borderId="1" xfId="0" applyFont="1" applyBorder="1" applyAlignment="1">
      <alignment horizontal="center"/>
    </xf>
    <xf numFmtId="9" fontId="2" fillId="0" borderId="1" xfId="2" applyFont="1" applyFill="1" applyBorder="1"/>
    <xf numFmtId="0" fontId="9" fillId="0" borderId="1" xfId="0" applyFont="1" applyBorder="1"/>
    <xf numFmtId="0" fontId="4" fillId="0" borderId="1" xfId="0" applyFont="1" applyBorder="1" applyAlignment="1">
      <alignment horizontal="center"/>
    </xf>
    <xf numFmtId="9" fontId="4" fillId="0" borderId="1" xfId="2" applyFont="1" applyFill="1" applyBorder="1"/>
    <xf numFmtId="166" fontId="4" fillId="0" borderId="0" xfId="0" applyNumberFormat="1" applyFont="1"/>
    <xf numFmtId="164" fontId="6" fillId="0" borderId="0" xfId="0" applyNumberFormat="1" applyFont="1"/>
    <xf numFmtId="164" fontId="7" fillId="14" borderId="0" xfId="1" applyNumberFormat="1" applyFont="1" applyFill="1"/>
    <xf numFmtId="164" fontId="3" fillId="14" borderId="0" xfId="1" applyNumberFormat="1" applyFont="1" applyFill="1" applyAlignment="1">
      <alignment horizontal="center"/>
    </xf>
    <xf numFmtId="164" fontId="3" fillId="14" borderId="0" xfId="1" applyNumberFormat="1" applyFont="1" applyFill="1"/>
    <xf numFmtId="0" fontId="4" fillId="11" borderId="0" xfId="0" applyFont="1" applyFill="1"/>
    <xf numFmtId="8" fontId="4" fillId="11" borderId="0" xfId="0" applyNumberFormat="1" applyFont="1" applyFill="1"/>
    <xf numFmtId="6" fontId="4" fillId="11" borderId="0" xfId="0" applyNumberFormat="1" applyFont="1" applyFill="1"/>
    <xf numFmtId="9" fontId="4" fillId="11" borderId="0" xfId="0" applyNumberFormat="1" applyFont="1" applyFill="1"/>
    <xf numFmtId="43" fontId="4" fillId="11" borderId="0" xfId="1" applyFont="1" applyFill="1"/>
    <xf numFmtId="166" fontId="4" fillId="11" borderId="0" xfId="0" applyNumberFormat="1" applyFont="1" applyFill="1"/>
    <xf numFmtId="165" fontId="4" fillId="11" borderId="0" xfId="1" applyNumberFormat="1" applyFont="1" applyFill="1"/>
    <xf numFmtId="164" fontId="2" fillId="12" borderId="0" xfId="1" applyNumberFormat="1" applyFont="1" applyFill="1"/>
    <xf numFmtId="164" fontId="4" fillId="12" borderId="0" xfId="1" applyNumberFormat="1" applyFont="1" applyFill="1"/>
    <xf numFmtId="164" fontId="8" fillId="13" borderId="2" xfId="1" applyNumberFormat="1" applyFont="1" applyFill="1" applyBorder="1"/>
    <xf numFmtId="164" fontId="2" fillId="15" borderId="0" xfId="1" applyNumberFormat="1" applyFont="1" applyFill="1"/>
    <xf numFmtId="164" fontId="2" fillId="15" borderId="0" xfId="1" applyNumberFormat="1" applyFont="1" applyFill="1" applyAlignment="1">
      <alignment horizontal="center"/>
    </xf>
    <xf numFmtId="164" fontId="17" fillId="0" borderId="0" xfId="1" applyNumberFormat="1" applyFont="1"/>
  </cellXfs>
  <cellStyles count="5">
    <cellStyle name="Вводные данные" xfId="3" xr:uid="{1AE53012-AF87-48A6-9DDB-31E64DAED4DC}"/>
    <cellStyle name="Обычный" xfId="0" builtinId="0"/>
    <cellStyle name="Процентный" xfId="2" builtinId="5"/>
    <cellStyle name="Стиль 1" xfId="4" xr:uid="{59217C9A-C444-4CE5-A320-01FBFE6F3794}"/>
    <cellStyle name="Финансовый" xfId="1" builtinId="3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title pos="t" align="ctr" overlay="0">
      <cx:tx>
        <cx:txData>
          <cx:v>Структура расходов, 2027 г.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ru-RU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Структура расходов, 2027 г.</a:t>
          </a:r>
        </a:p>
      </cx:txPr>
    </cx:title>
    <cx:plotArea>
      <cx:plotAreaRegion>
        <cx:series layoutId="waterfall" uniqueId="{8809D47A-7A5B-427A-B606-28AD917CA71F}" formatIdx="0">
          <cx:dataLabels pos="outEnd">
            <cx:visibility seriesName="0" categoryName="0" value="1"/>
          </cx:dataLabels>
          <cx:dataId val="0"/>
          <cx:layoutPr>
            <cx:subtotals>
              <cx:idx val="6"/>
            </cx:subtotals>
          </cx:layoutPr>
        </cx:series>
      </cx:plotAreaRegion>
      <cx:axis id="0">
        <cx:catScaling/>
        <cx:tickLabels/>
      </cx:axis>
      <cx:axis id="1">
        <cx:valScaling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283765</xdr:colOff>
      <xdr:row>41</xdr:row>
      <xdr:rowOff>0</xdr:rowOff>
    </xdr:from>
    <xdr:to>
      <xdr:col>16</xdr:col>
      <xdr:colOff>371597</xdr:colOff>
      <xdr:row>61</xdr:row>
      <xdr:rowOff>7636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Диаграмма 1">
              <a:extLst>
                <a:ext uri="{FF2B5EF4-FFF2-40B4-BE49-F238E27FC236}">
                  <a16:creationId xmlns:a16="http://schemas.microsoft.com/office/drawing/2014/main" id="{AC36634D-D658-3593-0D43-25D97F3041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506541" y="5479576"/>
              <a:ext cx="5226214" cy="273036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диаграмма недоступна в вашей версии Excel.
Изменение этой фигуры или сохранение книги в другом формате приведет к остаточному повреждению диаграммы.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EFCAF-AAF1-490D-9720-A32EE5B0E18D}">
  <dimension ref="A1:CE111"/>
  <sheetViews>
    <sheetView showGridLines="0" tabSelected="1" zoomScale="85" workbookViewId="0">
      <pane xSplit="1" ySplit="1" topLeftCell="B84" activePane="bottomRight" state="frozen"/>
      <selection pane="topRight" activeCell="B1" sqref="B1"/>
      <selection pane="bottomLeft" activeCell="A2" sqref="A2"/>
      <selection pane="bottomRight" activeCell="C97" sqref="C97"/>
    </sheetView>
  </sheetViews>
  <sheetFormatPr defaultRowHeight="10.25" outlineLevelRow="1" x14ac:dyDescent="0.2"/>
  <cols>
    <col min="1" max="1" width="46.8984375" style="5" customWidth="1"/>
    <col min="2" max="2" width="8.3984375" style="5" customWidth="1"/>
    <col min="3" max="3" width="12.69921875" style="5" customWidth="1"/>
    <col min="4" max="8" width="10.5" style="5" customWidth="1"/>
    <col min="9" max="9" width="8.796875" style="5"/>
    <col min="10" max="10" width="4.8984375" style="5" customWidth="1"/>
    <col min="11" max="11" width="10.69921875" style="5" customWidth="1"/>
    <col min="12" max="13" width="8.796875" style="5"/>
    <col min="14" max="47" width="11.09765625" style="5" customWidth="1"/>
    <col min="48" max="82" width="12" style="5" customWidth="1"/>
    <col min="83" max="16384" width="8.796875" style="5"/>
  </cols>
  <sheetData>
    <row r="1" spans="1:83" s="38" customFormat="1" ht="10.75" x14ac:dyDescent="0.25">
      <c r="A1" s="25" t="s">
        <v>10</v>
      </c>
      <c r="B1" s="26"/>
      <c r="C1" s="112">
        <v>2025</v>
      </c>
      <c r="D1" s="112">
        <v>2026</v>
      </c>
      <c r="E1" s="112">
        <v>2027</v>
      </c>
      <c r="F1" s="112">
        <v>2028</v>
      </c>
      <c r="G1" s="112">
        <v>2029</v>
      </c>
      <c r="H1" s="112">
        <v>2030</v>
      </c>
      <c r="I1" s="112" t="s">
        <v>149</v>
      </c>
      <c r="J1" s="112"/>
      <c r="K1" s="24">
        <v>45658</v>
      </c>
      <c r="L1" s="24">
        <v>45689</v>
      </c>
      <c r="M1" s="24">
        <v>45717</v>
      </c>
      <c r="N1" s="24">
        <v>45748</v>
      </c>
      <c r="O1" s="24">
        <v>45778</v>
      </c>
      <c r="P1" s="24">
        <v>45809</v>
      </c>
      <c r="Q1" s="24">
        <v>45839</v>
      </c>
      <c r="R1" s="24">
        <v>45870</v>
      </c>
      <c r="S1" s="24">
        <v>45901</v>
      </c>
      <c r="T1" s="24">
        <v>45931</v>
      </c>
      <c r="U1" s="24">
        <v>45962</v>
      </c>
      <c r="V1" s="24">
        <v>45992</v>
      </c>
      <c r="W1" s="24">
        <v>46023</v>
      </c>
      <c r="X1" s="24">
        <v>46054</v>
      </c>
      <c r="Y1" s="24">
        <v>46082</v>
      </c>
      <c r="Z1" s="24">
        <v>46113</v>
      </c>
      <c r="AA1" s="24">
        <v>46143</v>
      </c>
      <c r="AB1" s="24">
        <v>46174</v>
      </c>
      <c r="AC1" s="24">
        <v>46204</v>
      </c>
      <c r="AD1" s="24">
        <v>46235</v>
      </c>
      <c r="AE1" s="24">
        <v>46266</v>
      </c>
      <c r="AF1" s="24">
        <v>46296</v>
      </c>
      <c r="AG1" s="24">
        <v>46327</v>
      </c>
      <c r="AH1" s="24">
        <v>46357</v>
      </c>
      <c r="AI1" s="24">
        <v>46388</v>
      </c>
      <c r="AJ1" s="24">
        <v>46419</v>
      </c>
      <c r="AK1" s="24">
        <v>46447</v>
      </c>
      <c r="AL1" s="24">
        <v>46478</v>
      </c>
      <c r="AM1" s="24">
        <v>46508</v>
      </c>
      <c r="AN1" s="24">
        <v>46539</v>
      </c>
      <c r="AO1" s="24">
        <v>46569</v>
      </c>
      <c r="AP1" s="24">
        <v>46600</v>
      </c>
      <c r="AQ1" s="24">
        <v>46631</v>
      </c>
      <c r="AR1" s="24">
        <v>46661</v>
      </c>
      <c r="AS1" s="24">
        <v>46692</v>
      </c>
      <c r="AT1" s="24">
        <v>46722</v>
      </c>
      <c r="AU1" s="24">
        <v>46753</v>
      </c>
      <c r="AV1" s="24">
        <v>46784</v>
      </c>
      <c r="AW1" s="24">
        <v>46813</v>
      </c>
      <c r="AX1" s="24">
        <v>46844</v>
      </c>
      <c r="AY1" s="24">
        <v>46874</v>
      </c>
      <c r="AZ1" s="24">
        <v>46905</v>
      </c>
      <c r="BA1" s="24">
        <v>46935</v>
      </c>
      <c r="BB1" s="24">
        <v>46966</v>
      </c>
      <c r="BC1" s="24">
        <v>46997</v>
      </c>
      <c r="BD1" s="24">
        <v>47027</v>
      </c>
      <c r="BE1" s="24">
        <v>47058</v>
      </c>
      <c r="BF1" s="24">
        <v>47088</v>
      </c>
      <c r="BG1" s="24">
        <v>47119</v>
      </c>
      <c r="BH1" s="24">
        <v>47150</v>
      </c>
      <c r="BI1" s="24">
        <v>47178</v>
      </c>
      <c r="BJ1" s="24">
        <v>47209</v>
      </c>
      <c r="BK1" s="24">
        <v>47239</v>
      </c>
      <c r="BL1" s="24">
        <v>47270</v>
      </c>
      <c r="BM1" s="24">
        <v>47300</v>
      </c>
      <c r="BN1" s="24">
        <v>47331</v>
      </c>
      <c r="BO1" s="24">
        <v>47362</v>
      </c>
      <c r="BP1" s="24">
        <v>47392</v>
      </c>
      <c r="BQ1" s="24">
        <v>47423</v>
      </c>
      <c r="BR1" s="24">
        <v>47453</v>
      </c>
      <c r="BS1" s="24">
        <v>47484</v>
      </c>
      <c r="BT1" s="24">
        <v>47515</v>
      </c>
      <c r="BU1" s="24">
        <v>47543</v>
      </c>
      <c r="BV1" s="24">
        <v>47574</v>
      </c>
      <c r="BW1" s="24">
        <v>47604</v>
      </c>
      <c r="BX1" s="24">
        <v>47635</v>
      </c>
      <c r="BY1" s="24">
        <v>47665</v>
      </c>
      <c r="BZ1" s="24">
        <v>47696</v>
      </c>
      <c r="CA1" s="24">
        <v>47727</v>
      </c>
      <c r="CB1" s="24">
        <v>47757</v>
      </c>
      <c r="CC1" s="24">
        <v>47788</v>
      </c>
      <c r="CD1" s="24">
        <v>47818</v>
      </c>
      <c r="CE1" s="37"/>
    </row>
    <row r="2" spans="1:83" s="38" customFormat="1" ht="10.75" x14ac:dyDescent="0.25">
      <c r="A2" s="8" t="s">
        <v>145</v>
      </c>
      <c r="B2" s="110"/>
      <c r="C2" s="110"/>
      <c r="D2" s="110"/>
      <c r="E2" s="110"/>
      <c r="F2" s="110"/>
      <c r="G2" s="110"/>
      <c r="H2" s="110"/>
      <c r="I2" s="110"/>
      <c r="J2" s="110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</row>
    <row r="3" spans="1:83" ht="10.75" x14ac:dyDescent="0.25">
      <c r="A3" s="7" t="s">
        <v>66</v>
      </c>
      <c r="B3" s="7" t="s">
        <v>53</v>
      </c>
      <c r="C3" s="7">
        <f ca="1">SUM(N3:V3)</f>
        <v>125.55000000000001</v>
      </c>
      <c r="D3" s="7">
        <f ca="1">SUM(W3:AH3)</f>
        <v>161.82000000000002</v>
      </c>
      <c r="E3" s="7">
        <f ca="1">SUM(AH3:AT3)</f>
        <v>170.19000000000003</v>
      </c>
      <c r="F3" s="7">
        <f t="shared" ref="F3:H6" ca="1" si="0">SUM(AI3:AU3)</f>
        <v>175.77</v>
      </c>
      <c r="G3" s="7">
        <f t="shared" ca="1" si="0"/>
        <v>172.98000000000005</v>
      </c>
      <c r="H3" s="7">
        <f t="shared" ca="1" si="0"/>
        <v>172.98</v>
      </c>
      <c r="I3" s="8">
        <f ca="1">SUM(C3:E3)</f>
        <v>457.56000000000006</v>
      </c>
      <c r="J3" s="8"/>
      <c r="K3" s="7">
        <v>0</v>
      </c>
      <c r="L3" s="7">
        <v>0</v>
      </c>
      <c r="M3" s="7">
        <v>0</v>
      </c>
      <c r="N3" s="7">
        <f ca="1">Расчеты!G15</f>
        <v>5.580000000000001</v>
      </c>
      <c r="O3" s="7">
        <f ca="1">Расчеты!H15</f>
        <v>19.53</v>
      </c>
      <c r="P3" s="7">
        <f ca="1">Расчеты!I15</f>
        <v>22.320000000000004</v>
      </c>
      <c r="Q3" s="7">
        <f ca="1">Расчеты!J15</f>
        <v>25.110000000000003</v>
      </c>
      <c r="R3" s="7">
        <f ca="1">Расчеты!K15</f>
        <v>22.320000000000004</v>
      </c>
      <c r="S3" s="7">
        <f ca="1">Расчеты!L15</f>
        <v>11.160000000000002</v>
      </c>
      <c r="T3" s="7">
        <f ca="1">Расчеты!M15</f>
        <v>5.580000000000001</v>
      </c>
      <c r="U3" s="7">
        <f ca="1">Расчеты!N15</f>
        <v>5.580000000000001</v>
      </c>
      <c r="V3" s="7">
        <f ca="1">Расчеты!O15</f>
        <v>8.370000000000001</v>
      </c>
      <c r="W3" s="7">
        <f ca="1">Расчеты!P15</f>
        <v>13.950000000000001</v>
      </c>
      <c r="X3" s="7">
        <f ca="1">Расчеты!Q15</f>
        <v>11.160000000000002</v>
      </c>
      <c r="Y3" s="7">
        <f ca="1">Расчеты!R15</f>
        <v>11.160000000000002</v>
      </c>
      <c r="Z3" s="7">
        <f ca="1">Расчеты!S15</f>
        <v>5.580000000000001</v>
      </c>
      <c r="AA3" s="7">
        <f ca="1">Расчеты!T15</f>
        <v>19.53</v>
      </c>
      <c r="AB3" s="7">
        <f ca="1">Расчеты!U15</f>
        <v>22.320000000000004</v>
      </c>
      <c r="AC3" s="7">
        <f ca="1">Расчеты!V15</f>
        <v>25.110000000000003</v>
      </c>
      <c r="AD3" s="7">
        <f ca="1">Расчеты!W15</f>
        <v>22.320000000000004</v>
      </c>
      <c r="AE3" s="7">
        <f ca="1">Расчеты!X15</f>
        <v>11.160000000000002</v>
      </c>
      <c r="AF3" s="7">
        <f ca="1">Расчеты!Y15</f>
        <v>5.580000000000001</v>
      </c>
      <c r="AG3" s="7">
        <f ca="1">Расчеты!Z15</f>
        <v>5.580000000000001</v>
      </c>
      <c r="AH3" s="7">
        <f ca="1">Расчеты!AA15</f>
        <v>8.370000000000001</v>
      </c>
      <c r="AI3" s="7">
        <f ca="1">Расчеты!AB15</f>
        <v>13.950000000000001</v>
      </c>
      <c r="AJ3" s="7">
        <f ca="1">Расчеты!AC15</f>
        <v>11.160000000000002</v>
      </c>
      <c r="AK3" s="7">
        <f ca="1">Расчеты!AD15</f>
        <v>11.160000000000002</v>
      </c>
      <c r="AL3" s="7">
        <f ca="1">Расчеты!AE15</f>
        <v>5.580000000000001</v>
      </c>
      <c r="AM3" s="7">
        <f ca="1">Расчеты!AF15</f>
        <v>19.53</v>
      </c>
      <c r="AN3" s="7">
        <f ca="1">Расчеты!AG15</f>
        <v>22.320000000000004</v>
      </c>
      <c r="AO3" s="7">
        <f ca="1">Расчеты!AH15</f>
        <v>25.110000000000003</v>
      </c>
      <c r="AP3" s="7">
        <f ca="1">Расчеты!AI15</f>
        <v>22.320000000000004</v>
      </c>
      <c r="AQ3" s="7">
        <f ca="1">Расчеты!AJ15</f>
        <v>11.160000000000002</v>
      </c>
      <c r="AR3" s="7">
        <f ca="1">Расчеты!AK15</f>
        <v>5.580000000000001</v>
      </c>
      <c r="AS3" s="7">
        <f ca="1">Расчеты!AL15</f>
        <v>5.580000000000001</v>
      </c>
      <c r="AT3" s="7">
        <f ca="1">Расчеты!AM15</f>
        <v>8.370000000000001</v>
      </c>
      <c r="AU3" s="7">
        <f ca="1">Расчеты!AN15</f>
        <v>13.950000000000001</v>
      </c>
      <c r="AV3" s="7">
        <f ca="1">Расчеты!AO15</f>
        <v>11.160000000000002</v>
      </c>
      <c r="AW3" s="7">
        <f ca="1">Расчеты!AP15</f>
        <v>11.160000000000002</v>
      </c>
      <c r="AX3" s="7">
        <f ca="1">Расчеты!AQ15</f>
        <v>5.580000000000001</v>
      </c>
      <c r="AY3" s="7">
        <f ca="1">Расчеты!AR15</f>
        <v>19.53</v>
      </c>
      <c r="AZ3" s="7">
        <f ca="1">Расчеты!AS15</f>
        <v>22.320000000000004</v>
      </c>
      <c r="BA3" s="7">
        <f ca="1">Расчеты!AT15</f>
        <v>25.110000000000003</v>
      </c>
      <c r="BB3" s="7">
        <f ca="1">Расчеты!AU15</f>
        <v>22.320000000000004</v>
      </c>
      <c r="BC3" s="7">
        <f ca="1">Расчеты!AV15</f>
        <v>11.160000000000002</v>
      </c>
      <c r="BD3" s="7">
        <f ca="1">Расчеты!AW15</f>
        <v>5.580000000000001</v>
      </c>
      <c r="BE3" s="7">
        <f ca="1">Расчеты!AX15</f>
        <v>5.580000000000001</v>
      </c>
      <c r="BF3" s="7">
        <f ca="1">Расчеты!AY15</f>
        <v>8.370000000000001</v>
      </c>
      <c r="BG3" s="7">
        <f ca="1">Расчеты!AZ15</f>
        <v>13.950000000000001</v>
      </c>
      <c r="BH3" s="7">
        <f ca="1">Расчеты!BA15</f>
        <v>11.160000000000002</v>
      </c>
      <c r="BI3" s="7">
        <f ca="1">Расчеты!BB15</f>
        <v>11.160000000000002</v>
      </c>
      <c r="BJ3" s="7">
        <f ca="1">Расчеты!BC15</f>
        <v>5.580000000000001</v>
      </c>
      <c r="BK3" s="7">
        <f ca="1">Расчеты!BD15</f>
        <v>19.53</v>
      </c>
      <c r="BL3" s="7">
        <f ca="1">Расчеты!BE15</f>
        <v>22.320000000000004</v>
      </c>
      <c r="BM3" s="7">
        <f ca="1">Расчеты!BF15</f>
        <v>25.110000000000003</v>
      </c>
      <c r="BN3" s="7">
        <f ca="1">Расчеты!BG15</f>
        <v>22.320000000000004</v>
      </c>
      <c r="BO3" s="7">
        <f ca="1">Расчеты!BH15</f>
        <v>11.160000000000002</v>
      </c>
      <c r="BP3" s="7">
        <f ca="1">Расчеты!BI15</f>
        <v>5.580000000000001</v>
      </c>
      <c r="BQ3" s="7">
        <f ca="1">Расчеты!BJ15</f>
        <v>5.580000000000001</v>
      </c>
      <c r="BR3" s="7">
        <f ca="1">Расчеты!BK15</f>
        <v>8.370000000000001</v>
      </c>
      <c r="BS3" s="7">
        <f ca="1">Расчеты!BL15</f>
        <v>13.950000000000001</v>
      </c>
      <c r="BT3" s="7">
        <f ca="1">Расчеты!BM15</f>
        <v>11.160000000000002</v>
      </c>
      <c r="BU3" s="7">
        <f ca="1">Расчеты!BN15</f>
        <v>11.160000000000002</v>
      </c>
      <c r="BV3" s="7">
        <f ca="1">Расчеты!BO15</f>
        <v>5.580000000000001</v>
      </c>
      <c r="BW3" s="7">
        <f ca="1">Расчеты!BP15</f>
        <v>19.53</v>
      </c>
      <c r="BX3" s="7">
        <f ca="1">Расчеты!BQ15</f>
        <v>22.320000000000004</v>
      </c>
      <c r="BY3" s="7">
        <f ca="1">Расчеты!BR15</f>
        <v>25.110000000000003</v>
      </c>
      <c r="BZ3" s="7">
        <f ca="1">Расчеты!BS15</f>
        <v>22.320000000000004</v>
      </c>
      <c r="CA3" s="7">
        <f ca="1">Расчеты!BT15</f>
        <v>11.160000000000002</v>
      </c>
      <c r="CB3" s="7">
        <f ca="1">Расчеты!BU15</f>
        <v>5.580000000000001</v>
      </c>
      <c r="CC3" s="7">
        <f ca="1">Расчеты!BV15</f>
        <v>5.580000000000001</v>
      </c>
      <c r="CD3" s="7">
        <f ca="1">Расчеты!BW15</f>
        <v>8.370000000000001</v>
      </c>
    </row>
    <row r="4" spans="1:83" ht="10.75" x14ac:dyDescent="0.25">
      <c r="A4" s="7" t="s">
        <v>67</v>
      </c>
      <c r="B4" s="7" t="s">
        <v>53</v>
      </c>
      <c r="C4" s="7">
        <f t="shared" ref="C4:C6" ca="1" si="1">SUM(N4:V4)</f>
        <v>139.50000000000003</v>
      </c>
      <c r="D4" s="7">
        <f t="shared" ref="D4:D6" ca="1" si="2">SUM(W4:AH4)</f>
        <v>184.14</v>
      </c>
      <c r="E4" s="7">
        <f ca="1">SUM(AH4:AT4)</f>
        <v>192.51</v>
      </c>
      <c r="F4" s="7">
        <f t="shared" ca="1" si="0"/>
        <v>200.88</v>
      </c>
      <c r="G4" s="7">
        <f t="shared" ca="1" si="0"/>
        <v>198.09</v>
      </c>
      <c r="H4" s="7">
        <f t="shared" ca="1" si="0"/>
        <v>198.09</v>
      </c>
      <c r="I4" s="8">
        <f ca="1">SUM(C4:E4)</f>
        <v>516.15</v>
      </c>
      <c r="J4" s="8"/>
      <c r="K4" s="7">
        <v>0</v>
      </c>
      <c r="L4" s="7">
        <v>0</v>
      </c>
      <c r="M4" s="7">
        <v>0</v>
      </c>
      <c r="N4" s="7">
        <f ca="1">Расчеты!G22</f>
        <v>5.580000000000001</v>
      </c>
      <c r="O4" s="7">
        <f ca="1">Расчеты!H22</f>
        <v>19.53</v>
      </c>
      <c r="P4" s="7">
        <f ca="1">Расчеты!I22</f>
        <v>22.320000000000004</v>
      </c>
      <c r="Q4" s="7">
        <f ca="1">Расчеты!J22</f>
        <v>25.110000000000003</v>
      </c>
      <c r="R4" s="7">
        <f ca="1">Расчеты!K22</f>
        <v>22.320000000000004</v>
      </c>
      <c r="S4" s="7">
        <f ca="1">Расчеты!L22</f>
        <v>13.950000000000001</v>
      </c>
      <c r="T4" s="7">
        <f ca="1">Расчеты!M22</f>
        <v>11.160000000000002</v>
      </c>
      <c r="U4" s="7">
        <f ca="1">Расчеты!N22</f>
        <v>11.160000000000002</v>
      </c>
      <c r="V4" s="7">
        <f ca="1">Расчеты!O22</f>
        <v>8.370000000000001</v>
      </c>
      <c r="W4" s="7">
        <f ca="1">Расчеты!P22</f>
        <v>16.740000000000002</v>
      </c>
      <c r="X4" s="7">
        <f ca="1">Расчеты!Q22</f>
        <v>13.950000000000001</v>
      </c>
      <c r="Y4" s="7">
        <f ca="1">Расчеты!R22</f>
        <v>13.950000000000001</v>
      </c>
      <c r="Z4" s="7">
        <f ca="1">Расчеты!S22</f>
        <v>5.580000000000001</v>
      </c>
      <c r="AA4" s="7">
        <f ca="1">Расчеты!T22</f>
        <v>19.53</v>
      </c>
      <c r="AB4" s="7">
        <f ca="1">Расчеты!U22</f>
        <v>22.320000000000004</v>
      </c>
      <c r="AC4" s="7">
        <f ca="1">Расчеты!V22</f>
        <v>25.110000000000003</v>
      </c>
      <c r="AD4" s="7">
        <f ca="1">Расчеты!W22</f>
        <v>22.320000000000004</v>
      </c>
      <c r="AE4" s="7">
        <f ca="1">Расчеты!X22</f>
        <v>13.950000000000001</v>
      </c>
      <c r="AF4" s="7">
        <f ca="1">Расчеты!Y22</f>
        <v>11.160000000000002</v>
      </c>
      <c r="AG4" s="7">
        <f ca="1">Расчеты!Z22</f>
        <v>11.160000000000002</v>
      </c>
      <c r="AH4" s="7">
        <f ca="1">Расчеты!AA22</f>
        <v>8.370000000000001</v>
      </c>
      <c r="AI4" s="7">
        <f ca="1">Расчеты!AB22</f>
        <v>16.740000000000002</v>
      </c>
      <c r="AJ4" s="7">
        <f ca="1">Расчеты!AC22</f>
        <v>13.950000000000001</v>
      </c>
      <c r="AK4" s="7">
        <f ca="1">Расчеты!AD22</f>
        <v>13.950000000000001</v>
      </c>
      <c r="AL4" s="7">
        <f ca="1">Расчеты!AE22</f>
        <v>5.580000000000001</v>
      </c>
      <c r="AM4" s="7">
        <f ca="1">Расчеты!AF22</f>
        <v>19.53</v>
      </c>
      <c r="AN4" s="7">
        <f ca="1">Расчеты!AG22</f>
        <v>22.320000000000004</v>
      </c>
      <c r="AO4" s="7">
        <f ca="1">Расчеты!AH22</f>
        <v>25.110000000000003</v>
      </c>
      <c r="AP4" s="7">
        <f ca="1">Расчеты!AI22</f>
        <v>22.320000000000004</v>
      </c>
      <c r="AQ4" s="7">
        <f ca="1">Расчеты!AJ22</f>
        <v>13.950000000000001</v>
      </c>
      <c r="AR4" s="7">
        <f ca="1">Расчеты!AK22</f>
        <v>11.160000000000002</v>
      </c>
      <c r="AS4" s="7">
        <f ca="1">Расчеты!AL22</f>
        <v>11.160000000000002</v>
      </c>
      <c r="AT4" s="7">
        <f ca="1">Расчеты!AM22</f>
        <v>8.370000000000001</v>
      </c>
      <c r="AU4" s="7">
        <f ca="1">Расчеты!AN22</f>
        <v>16.740000000000002</v>
      </c>
      <c r="AV4" s="7">
        <f ca="1">Расчеты!AO22</f>
        <v>13.950000000000001</v>
      </c>
      <c r="AW4" s="7">
        <f ca="1">Расчеты!AP22</f>
        <v>13.950000000000001</v>
      </c>
      <c r="AX4" s="7">
        <f ca="1">Расчеты!AQ22</f>
        <v>5.580000000000001</v>
      </c>
      <c r="AY4" s="7">
        <f ca="1">Расчеты!AR22</f>
        <v>19.53</v>
      </c>
      <c r="AZ4" s="7">
        <f ca="1">Расчеты!AS22</f>
        <v>22.320000000000004</v>
      </c>
      <c r="BA4" s="7">
        <f ca="1">Расчеты!AT22</f>
        <v>25.110000000000003</v>
      </c>
      <c r="BB4" s="7">
        <f ca="1">Расчеты!AU22</f>
        <v>22.320000000000004</v>
      </c>
      <c r="BC4" s="7">
        <f ca="1">Расчеты!AV22</f>
        <v>13.950000000000001</v>
      </c>
      <c r="BD4" s="7">
        <f ca="1">Расчеты!AW22</f>
        <v>11.160000000000002</v>
      </c>
      <c r="BE4" s="7">
        <f ca="1">Расчеты!AX22</f>
        <v>11.160000000000002</v>
      </c>
      <c r="BF4" s="7">
        <f ca="1">Расчеты!AY22</f>
        <v>8.370000000000001</v>
      </c>
      <c r="BG4" s="7">
        <f ca="1">Расчеты!AZ22</f>
        <v>16.740000000000002</v>
      </c>
      <c r="BH4" s="7">
        <f ca="1">Расчеты!BA22</f>
        <v>13.950000000000001</v>
      </c>
      <c r="BI4" s="7">
        <f ca="1">Расчеты!BB22</f>
        <v>13.950000000000001</v>
      </c>
      <c r="BJ4" s="7">
        <f ca="1">Расчеты!BC22</f>
        <v>5.580000000000001</v>
      </c>
      <c r="BK4" s="7">
        <f ca="1">Расчеты!BD22</f>
        <v>19.53</v>
      </c>
      <c r="BL4" s="7">
        <f ca="1">Расчеты!BE22</f>
        <v>22.320000000000004</v>
      </c>
      <c r="BM4" s="7">
        <f ca="1">Расчеты!BF22</f>
        <v>25.110000000000003</v>
      </c>
      <c r="BN4" s="7">
        <f ca="1">Расчеты!BG22</f>
        <v>22.320000000000004</v>
      </c>
      <c r="BO4" s="7">
        <f ca="1">Расчеты!BH22</f>
        <v>13.950000000000001</v>
      </c>
      <c r="BP4" s="7">
        <f ca="1">Расчеты!BI22</f>
        <v>11.160000000000002</v>
      </c>
      <c r="BQ4" s="7">
        <f ca="1">Расчеты!BJ22</f>
        <v>11.160000000000002</v>
      </c>
      <c r="BR4" s="7">
        <f ca="1">Расчеты!BK22</f>
        <v>8.370000000000001</v>
      </c>
      <c r="BS4" s="7">
        <f ca="1">Расчеты!BL22</f>
        <v>16.740000000000002</v>
      </c>
      <c r="BT4" s="7">
        <f ca="1">Расчеты!BM22</f>
        <v>13.950000000000001</v>
      </c>
      <c r="BU4" s="7">
        <f ca="1">Расчеты!BN22</f>
        <v>13.950000000000001</v>
      </c>
      <c r="BV4" s="7">
        <f ca="1">Расчеты!BO22</f>
        <v>5.580000000000001</v>
      </c>
      <c r="BW4" s="7">
        <f ca="1">Расчеты!BP22</f>
        <v>19.53</v>
      </c>
      <c r="BX4" s="7">
        <f ca="1">Расчеты!BQ22</f>
        <v>22.320000000000004</v>
      </c>
      <c r="BY4" s="7">
        <f ca="1">Расчеты!BR22</f>
        <v>25.110000000000003</v>
      </c>
      <c r="BZ4" s="7">
        <f ca="1">Расчеты!BS22</f>
        <v>22.320000000000004</v>
      </c>
      <c r="CA4" s="7">
        <f ca="1">Расчеты!BT22</f>
        <v>13.950000000000001</v>
      </c>
      <c r="CB4" s="7">
        <f ca="1">Расчеты!BU22</f>
        <v>11.160000000000002</v>
      </c>
      <c r="CC4" s="7">
        <f ca="1">Расчеты!BV22</f>
        <v>11.160000000000002</v>
      </c>
      <c r="CD4" s="7">
        <f ca="1">Расчеты!BW22</f>
        <v>8.370000000000001</v>
      </c>
    </row>
    <row r="5" spans="1:83" ht="10.75" x14ac:dyDescent="0.25">
      <c r="A5" s="7" t="s">
        <v>94</v>
      </c>
      <c r="B5" s="7" t="s">
        <v>53</v>
      </c>
      <c r="C5" s="7">
        <f t="shared" ca="1" si="1"/>
        <v>142.29000000000002</v>
      </c>
      <c r="D5" s="7">
        <f t="shared" ca="1" si="2"/>
        <v>186.92999999999998</v>
      </c>
      <c r="E5" s="7">
        <f ca="1">SUM(AH5:AT5)</f>
        <v>195.29999999999998</v>
      </c>
      <c r="F5" s="7">
        <f t="shared" ca="1" si="0"/>
        <v>203.67</v>
      </c>
      <c r="G5" s="7">
        <f t="shared" ca="1" si="0"/>
        <v>200.88</v>
      </c>
      <c r="H5" s="7">
        <f t="shared" ca="1" si="0"/>
        <v>200.88</v>
      </c>
      <c r="I5" s="8">
        <f ca="1">SUM(C5:E5)</f>
        <v>524.52</v>
      </c>
      <c r="J5" s="8"/>
      <c r="K5" s="7">
        <v>0</v>
      </c>
      <c r="L5" s="7">
        <v>0</v>
      </c>
      <c r="M5" s="7">
        <v>0</v>
      </c>
      <c r="N5" s="7">
        <f ca="1">Расчеты!G31</f>
        <v>5.580000000000001</v>
      </c>
      <c r="O5" s="7">
        <f ca="1">Расчеты!H31</f>
        <v>19.53</v>
      </c>
      <c r="P5" s="7">
        <f ca="1">Расчеты!I31</f>
        <v>25.110000000000003</v>
      </c>
      <c r="Q5" s="7">
        <f ca="1">Расчеты!J31</f>
        <v>25.110000000000003</v>
      </c>
      <c r="R5" s="7">
        <f ca="1">Расчеты!K31</f>
        <v>22.320000000000004</v>
      </c>
      <c r="S5" s="7">
        <f ca="1">Расчеты!L31</f>
        <v>13.950000000000001</v>
      </c>
      <c r="T5" s="7">
        <f ca="1">Расчеты!M31</f>
        <v>11.160000000000002</v>
      </c>
      <c r="U5" s="7">
        <f ca="1">Расчеты!N31</f>
        <v>11.160000000000002</v>
      </c>
      <c r="V5" s="7">
        <f ca="1">Расчеты!O31</f>
        <v>8.370000000000001</v>
      </c>
      <c r="W5" s="7">
        <f ca="1">Расчеты!P31</f>
        <v>16.740000000000002</v>
      </c>
      <c r="X5" s="7">
        <f ca="1">Расчеты!Q31</f>
        <v>13.950000000000001</v>
      </c>
      <c r="Y5" s="7">
        <f ca="1">Расчеты!R31</f>
        <v>13.950000000000001</v>
      </c>
      <c r="Z5" s="7">
        <f ca="1">Расчеты!S31</f>
        <v>5.580000000000001</v>
      </c>
      <c r="AA5" s="7">
        <f ca="1">Расчеты!T31</f>
        <v>19.53</v>
      </c>
      <c r="AB5" s="7">
        <f ca="1">Расчеты!U31</f>
        <v>25.110000000000003</v>
      </c>
      <c r="AC5" s="7">
        <f ca="1">Расчеты!V31</f>
        <v>25.110000000000003</v>
      </c>
      <c r="AD5" s="7">
        <f ca="1">Расчеты!W31</f>
        <v>22.320000000000004</v>
      </c>
      <c r="AE5" s="7">
        <f ca="1">Расчеты!X31</f>
        <v>13.950000000000001</v>
      </c>
      <c r="AF5" s="7">
        <f ca="1">Расчеты!Y31</f>
        <v>11.160000000000002</v>
      </c>
      <c r="AG5" s="7">
        <f ca="1">Расчеты!Z31</f>
        <v>11.160000000000002</v>
      </c>
      <c r="AH5" s="7">
        <f ca="1">Расчеты!AA31</f>
        <v>8.370000000000001</v>
      </c>
      <c r="AI5" s="7">
        <f ca="1">Расчеты!AB31</f>
        <v>16.740000000000002</v>
      </c>
      <c r="AJ5" s="7">
        <f ca="1">Расчеты!AC31</f>
        <v>13.950000000000001</v>
      </c>
      <c r="AK5" s="7">
        <f ca="1">Расчеты!AD31</f>
        <v>13.950000000000001</v>
      </c>
      <c r="AL5" s="7">
        <f ca="1">Расчеты!AE31</f>
        <v>5.580000000000001</v>
      </c>
      <c r="AM5" s="7">
        <f ca="1">Расчеты!AF31</f>
        <v>19.53</v>
      </c>
      <c r="AN5" s="7">
        <f ca="1">Расчеты!AG31</f>
        <v>25.110000000000003</v>
      </c>
      <c r="AO5" s="7">
        <f ca="1">Расчеты!AH31</f>
        <v>25.110000000000003</v>
      </c>
      <c r="AP5" s="7">
        <f ca="1">Расчеты!AI31</f>
        <v>22.320000000000004</v>
      </c>
      <c r="AQ5" s="7">
        <f ca="1">Расчеты!AJ31</f>
        <v>13.950000000000001</v>
      </c>
      <c r="AR5" s="7">
        <f ca="1">Расчеты!AK31</f>
        <v>11.160000000000002</v>
      </c>
      <c r="AS5" s="7">
        <f ca="1">Расчеты!AL31</f>
        <v>11.160000000000002</v>
      </c>
      <c r="AT5" s="7">
        <f ca="1">Расчеты!AM31</f>
        <v>8.370000000000001</v>
      </c>
      <c r="AU5" s="7">
        <f ca="1">Расчеты!AN31</f>
        <v>16.740000000000002</v>
      </c>
      <c r="AV5" s="7">
        <f ca="1">Расчеты!AO31</f>
        <v>13.950000000000001</v>
      </c>
      <c r="AW5" s="7">
        <f ca="1">Расчеты!AP31</f>
        <v>13.950000000000001</v>
      </c>
      <c r="AX5" s="7">
        <f ca="1">Расчеты!AQ31</f>
        <v>5.580000000000001</v>
      </c>
      <c r="AY5" s="7">
        <f ca="1">Расчеты!AR31</f>
        <v>19.53</v>
      </c>
      <c r="AZ5" s="7">
        <f ca="1">Расчеты!AS31</f>
        <v>25.110000000000003</v>
      </c>
      <c r="BA5" s="7">
        <f ca="1">Расчеты!AT31</f>
        <v>25.110000000000003</v>
      </c>
      <c r="BB5" s="7">
        <f ca="1">Расчеты!AU31</f>
        <v>22.320000000000004</v>
      </c>
      <c r="BC5" s="7">
        <f ca="1">Расчеты!AV31</f>
        <v>13.950000000000001</v>
      </c>
      <c r="BD5" s="7">
        <f ca="1">Расчеты!AW31</f>
        <v>11.160000000000002</v>
      </c>
      <c r="BE5" s="7">
        <f ca="1">Расчеты!AX31</f>
        <v>11.160000000000002</v>
      </c>
      <c r="BF5" s="7">
        <f ca="1">Расчеты!AY31</f>
        <v>8.370000000000001</v>
      </c>
      <c r="BG5" s="7">
        <f ca="1">Расчеты!AZ31</f>
        <v>16.740000000000002</v>
      </c>
      <c r="BH5" s="7">
        <f ca="1">Расчеты!BA31</f>
        <v>13.950000000000001</v>
      </c>
      <c r="BI5" s="7">
        <f ca="1">Расчеты!BB31</f>
        <v>13.950000000000001</v>
      </c>
      <c r="BJ5" s="7">
        <f ca="1">Расчеты!BC31</f>
        <v>5.580000000000001</v>
      </c>
      <c r="BK5" s="7">
        <f ca="1">Расчеты!BD31</f>
        <v>19.53</v>
      </c>
      <c r="BL5" s="7">
        <f ca="1">Расчеты!BE31</f>
        <v>25.110000000000003</v>
      </c>
      <c r="BM5" s="7">
        <f ca="1">Расчеты!BF31</f>
        <v>25.110000000000003</v>
      </c>
      <c r="BN5" s="7">
        <f ca="1">Расчеты!BG31</f>
        <v>22.320000000000004</v>
      </c>
      <c r="BO5" s="7">
        <f ca="1">Расчеты!BH31</f>
        <v>13.950000000000001</v>
      </c>
      <c r="BP5" s="7">
        <f ca="1">Расчеты!BI31</f>
        <v>11.160000000000002</v>
      </c>
      <c r="BQ5" s="7">
        <f ca="1">Расчеты!BJ31</f>
        <v>11.160000000000002</v>
      </c>
      <c r="BR5" s="7">
        <f ca="1">Расчеты!BK31</f>
        <v>8.370000000000001</v>
      </c>
      <c r="BS5" s="7">
        <f ca="1">Расчеты!BL31</f>
        <v>16.740000000000002</v>
      </c>
      <c r="BT5" s="7">
        <f ca="1">Расчеты!BM31</f>
        <v>13.950000000000001</v>
      </c>
      <c r="BU5" s="7">
        <f ca="1">Расчеты!BN31</f>
        <v>13.950000000000001</v>
      </c>
      <c r="BV5" s="7">
        <f ca="1">Расчеты!BO31</f>
        <v>5.580000000000001</v>
      </c>
      <c r="BW5" s="7">
        <f ca="1">Расчеты!BP31</f>
        <v>19.53</v>
      </c>
      <c r="BX5" s="7">
        <f ca="1">Расчеты!BQ31</f>
        <v>25.110000000000003</v>
      </c>
      <c r="BY5" s="7">
        <f ca="1">Расчеты!BR31</f>
        <v>25.110000000000003</v>
      </c>
      <c r="BZ5" s="7">
        <f ca="1">Расчеты!BS31</f>
        <v>22.320000000000004</v>
      </c>
      <c r="CA5" s="7">
        <f ca="1">Расчеты!BT31</f>
        <v>13.950000000000001</v>
      </c>
      <c r="CB5" s="7">
        <f ca="1">Расчеты!BU31</f>
        <v>11.160000000000002</v>
      </c>
      <c r="CC5" s="7">
        <f ca="1">Расчеты!BV31</f>
        <v>11.160000000000002</v>
      </c>
      <c r="CD5" s="7">
        <f ca="1">Расчеты!BW31</f>
        <v>8.370000000000001</v>
      </c>
    </row>
    <row r="6" spans="1:83" ht="10.75" x14ac:dyDescent="0.25">
      <c r="A6" s="7" t="s">
        <v>65</v>
      </c>
      <c r="B6" s="7" t="s">
        <v>53</v>
      </c>
      <c r="C6" s="7">
        <f t="shared" ca="1" si="1"/>
        <v>117.18000000000002</v>
      </c>
      <c r="D6" s="7">
        <f t="shared" ca="1" si="2"/>
        <v>150.66000000000005</v>
      </c>
      <c r="E6" s="7">
        <f ca="1">SUM(AH6:AT6)</f>
        <v>156.24000000000004</v>
      </c>
      <c r="F6" s="7">
        <f t="shared" ca="1" si="0"/>
        <v>161.82000000000005</v>
      </c>
      <c r="G6" s="7">
        <f t="shared" ca="1" si="0"/>
        <v>161.82000000000002</v>
      </c>
      <c r="H6" s="7">
        <f t="shared" ca="1" si="0"/>
        <v>161.82000000000002</v>
      </c>
      <c r="I6" s="8">
        <f ca="1">SUM(C6:E6)</f>
        <v>424.08000000000015</v>
      </c>
      <c r="J6" s="8"/>
      <c r="K6" s="7">
        <v>0</v>
      </c>
      <c r="L6" s="7">
        <v>0</v>
      </c>
      <c r="M6" s="7">
        <v>0</v>
      </c>
      <c r="N6" s="7">
        <f ca="1">Расчеты!G38</f>
        <v>5.580000000000001</v>
      </c>
      <c r="O6" s="7">
        <f ca="1">Расчеты!H38</f>
        <v>16.740000000000002</v>
      </c>
      <c r="P6" s="7">
        <f ca="1">Расчеты!I38</f>
        <v>19.53</v>
      </c>
      <c r="Q6" s="7">
        <f ca="1">Расчеты!J38</f>
        <v>22.320000000000004</v>
      </c>
      <c r="R6" s="7">
        <f ca="1">Расчеты!K38</f>
        <v>19.53</v>
      </c>
      <c r="S6" s="7">
        <f ca="1">Расчеты!L38</f>
        <v>11.160000000000002</v>
      </c>
      <c r="T6" s="7">
        <f ca="1">Расчеты!M38</f>
        <v>8.370000000000001</v>
      </c>
      <c r="U6" s="7">
        <f ca="1">Расчеты!N38</f>
        <v>8.370000000000001</v>
      </c>
      <c r="V6" s="7">
        <f ca="1">Расчеты!O38</f>
        <v>5.580000000000001</v>
      </c>
      <c r="W6" s="7">
        <f ca="1">Расчеты!P38</f>
        <v>11.160000000000002</v>
      </c>
      <c r="X6" s="7">
        <f ca="1">Расчеты!Q38</f>
        <v>11.160000000000002</v>
      </c>
      <c r="Y6" s="7">
        <f ca="1">Расчеты!R38</f>
        <v>11.160000000000002</v>
      </c>
      <c r="Z6" s="7">
        <f ca="1">Расчеты!S38</f>
        <v>5.580000000000001</v>
      </c>
      <c r="AA6" s="7">
        <f ca="1">Расчеты!T38</f>
        <v>16.740000000000002</v>
      </c>
      <c r="AB6" s="7">
        <f ca="1">Расчеты!U38</f>
        <v>19.53</v>
      </c>
      <c r="AC6" s="7">
        <f ca="1">Расчеты!V38</f>
        <v>22.320000000000004</v>
      </c>
      <c r="AD6" s="7">
        <f ca="1">Расчеты!W38</f>
        <v>19.53</v>
      </c>
      <c r="AE6" s="7">
        <f ca="1">Расчеты!X38</f>
        <v>11.160000000000002</v>
      </c>
      <c r="AF6" s="7">
        <f ca="1">Расчеты!Y38</f>
        <v>8.370000000000001</v>
      </c>
      <c r="AG6" s="7">
        <f ca="1">Расчеты!Z38</f>
        <v>8.370000000000001</v>
      </c>
      <c r="AH6" s="7">
        <f ca="1">Расчеты!AA38</f>
        <v>5.580000000000001</v>
      </c>
      <c r="AI6" s="7">
        <f ca="1">Расчеты!AB38</f>
        <v>11.160000000000002</v>
      </c>
      <c r="AJ6" s="7">
        <f ca="1">Расчеты!AC38</f>
        <v>11.160000000000002</v>
      </c>
      <c r="AK6" s="7">
        <f ca="1">Расчеты!AD38</f>
        <v>11.160000000000002</v>
      </c>
      <c r="AL6" s="7">
        <f ca="1">Расчеты!AE38</f>
        <v>5.580000000000001</v>
      </c>
      <c r="AM6" s="7">
        <f ca="1">Расчеты!AF38</f>
        <v>16.740000000000002</v>
      </c>
      <c r="AN6" s="7">
        <f ca="1">Расчеты!AG38</f>
        <v>19.53</v>
      </c>
      <c r="AO6" s="7">
        <f ca="1">Расчеты!AH38</f>
        <v>22.320000000000004</v>
      </c>
      <c r="AP6" s="7">
        <f ca="1">Расчеты!AI38</f>
        <v>19.53</v>
      </c>
      <c r="AQ6" s="7">
        <f ca="1">Расчеты!AJ38</f>
        <v>11.160000000000002</v>
      </c>
      <c r="AR6" s="7">
        <f ca="1">Расчеты!AK38</f>
        <v>8.370000000000001</v>
      </c>
      <c r="AS6" s="7">
        <f ca="1">Расчеты!AL38</f>
        <v>8.370000000000001</v>
      </c>
      <c r="AT6" s="7">
        <f ca="1">Расчеты!AM38</f>
        <v>5.580000000000001</v>
      </c>
      <c r="AU6" s="7">
        <f ca="1">Расчеты!AN38</f>
        <v>11.160000000000002</v>
      </c>
      <c r="AV6" s="7">
        <f ca="1">Расчеты!AO38</f>
        <v>11.160000000000002</v>
      </c>
      <c r="AW6" s="7">
        <f ca="1">Расчеты!AP38</f>
        <v>11.160000000000002</v>
      </c>
      <c r="AX6" s="7">
        <f ca="1">Расчеты!AQ38</f>
        <v>5.580000000000001</v>
      </c>
      <c r="AY6" s="7">
        <f ca="1">Расчеты!AR38</f>
        <v>16.740000000000002</v>
      </c>
      <c r="AZ6" s="7">
        <f ca="1">Расчеты!AS38</f>
        <v>19.53</v>
      </c>
      <c r="BA6" s="7">
        <f ca="1">Расчеты!AT38</f>
        <v>22.320000000000004</v>
      </c>
      <c r="BB6" s="7">
        <f ca="1">Расчеты!AU38</f>
        <v>19.53</v>
      </c>
      <c r="BC6" s="7">
        <f ca="1">Расчеты!AV38</f>
        <v>11.160000000000002</v>
      </c>
      <c r="BD6" s="7">
        <f ca="1">Расчеты!AW38</f>
        <v>8.370000000000001</v>
      </c>
      <c r="BE6" s="7">
        <f ca="1">Расчеты!AX38</f>
        <v>8.370000000000001</v>
      </c>
      <c r="BF6" s="7">
        <f ca="1">Расчеты!AY38</f>
        <v>5.580000000000001</v>
      </c>
      <c r="BG6" s="7">
        <f ca="1">Расчеты!AZ38</f>
        <v>11.160000000000002</v>
      </c>
      <c r="BH6" s="7">
        <f ca="1">Расчеты!BA38</f>
        <v>11.160000000000002</v>
      </c>
      <c r="BI6" s="7">
        <f ca="1">Расчеты!BB38</f>
        <v>11.160000000000002</v>
      </c>
      <c r="BJ6" s="7">
        <f ca="1">Расчеты!BC38</f>
        <v>5.580000000000001</v>
      </c>
      <c r="BK6" s="7">
        <f ca="1">Расчеты!BD38</f>
        <v>16.740000000000002</v>
      </c>
      <c r="BL6" s="7">
        <f ca="1">Расчеты!BE38</f>
        <v>19.53</v>
      </c>
      <c r="BM6" s="7">
        <f ca="1">Расчеты!BF38</f>
        <v>22.320000000000004</v>
      </c>
      <c r="BN6" s="7">
        <f ca="1">Расчеты!BG38</f>
        <v>19.53</v>
      </c>
      <c r="BO6" s="7">
        <f ca="1">Расчеты!BH38</f>
        <v>11.160000000000002</v>
      </c>
      <c r="BP6" s="7">
        <f ca="1">Расчеты!BI38</f>
        <v>8.370000000000001</v>
      </c>
      <c r="BQ6" s="7">
        <f ca="1">Расчеты!BJ38</f>
        <v>8.370000000000001</v>
      </c>
      <c r="BR6" s="7">
        <f ca="1">Расчеты!BK38</f>
        <v>5.580000000000001</v>
      </c>
      <c r="BS6" s="7">
        <f ca="1">Расчеты!BL38</f>
        <v>11.160000000000002</v>
      </c>
      <c r="BT6" s="7">
        <f ca="1">Расчеты!BM38</f>
        <v>11.160000000000002</v>
      </c>
      <c r="BU6" s="7">
        <f ca="1">Расчеты!BN38</f>
        <v>11.160000000000002</v>
      </c>
      <c r="BV6" s="7">
        <f ca="1">Расчеты!BO38</f>
        <v>5.580000000000001</v>
      </c>
      <c r="BW6" s="7">
        <f ca="1">Расчеты!BP38</f>
        <v>16.740000000000002</v>
      </c>
      <c r="BX6" s="7">
        <f ca="1">Расчеты!BQ38</f>
        <v>19.53</v>
      </c>
      <c r="BY6" s="7">
        <f ca="1">Расчеты!BR38</f>
        <v>22.320000000000004</v>
      </c>
      <c r="BZ6" s="7">
        <f ca="1">Расчеты!BS38</f>
        <v>19.53</v>
      </c>
      <c r="CA6" s="7">
        <f ca="1">Расчеты!BT38</f>
        <v>11.160000000000002</v>
      </c>
      <c r="CB6" s="7">
        <f ca="1">Расчеты!BU38</f>
        <v>8.370000000000001</v>
      </c>
      <c r="CC6" s="7">
        <f ca="1">Расчеты!BV38</f>
        <v>8.370000000000001</v>
      </c>
      <c r="CD6" s="7">
        <f ca="1">Расчеты!BW38</f>
        <v>5.580000000000001</v>
      </c>
    </row>
    <row r="7" spans="1:83" ht="10.75" x14ac:dyDescent="0.25">
      <c r="I7" s="8"/>
    </row>
    <row r="8" spans="1:83" ht="10.75" x14ac:dyDescent="0.25">
      <c r="A8" s="8" t="s">
        <v>146</v>
      </c>
    </row>
    <row r="9" spans="1:83" ht="10.75" x14ac:dyDescent="0.25">
      <c r="A9" s="7" t="s">
        <v>66</v>
      </c>
      <c r="B9" s="7" t="s">
        <v>148</v>
      </c>
      <c r="C9" s="7">
        <f ca="1">(SUM(N9:V9))/1000</f>
        <v>3138.75</v>
      </c>
      <c r="D9" s="7">
        <f ca="1">(SUM(W9:AH9))/1000</f>
        <v>4369.1400000000003</v>
      </c>
      <c r="E9" s="7">
        <f ca="1">(SUM(AI9:AT9))/1000</f>
        <v>4692.7800000000007</v>
      </c>
      <c r="F9" s="7">
        <f t="shared" ref="F9:H12" ca="1" si="3">(SUM(AJ9:AU9))/1000</f>
        <v>4720.68</v>
      </c>
      <c r="G9" s="7">
        <f t="shared" ca="1" si="3"/>
        <v>4743</v>
      </c>
      <c r="H9" s="7">
        <f t="shared" ca="1" si="3"/>
        <v>4765.32</v>
      </c>
      <c r="I9" s="8">
        <f ca="1">SUM(C9:E9)</f>
        <v>12200.670000000002</v>
      </c>
      <c r="J9" s="8"/>
      <c r="K9" s="7">
        <v>0</v>
      </c>
      <c r="L9" s="7">
        <v>0</v>
      </c>
      <c r="M9" s="7">
        <v>0</v>
      </c>
      <c r="N9" s="7">
        <f ca="1">Расчеты!G17</f>
        <v>139500.00000000003</v>
      </c>
      <c r="O9" s="7">
        <f ca="1">Расчеты!H17</f>
        <v>488250</v>
      </c>
      <c r="P9" s="7">
        <f ca="1">Расчеты!I17</f>
        <v>558000.00000000012</v>
      </c>
      <c r="Q9" s="7">
        <f ca="1">Расчеты!J17</f>
        <v>627750.00000000012</v>
      </c>
      <c r="R9" s="7">
        <f ca="1">Расчеты!K17</f>
        <v>558000.00000000012</v>
      </c>
      <c r="S9" s="7">
        <f ca="1">Расчеты!L17</f>
        <v>279000.00000000006</v>
      </c>
      <c r="T9" s="7">
        <f ca="1">Расчеты!M17</f>
        <v>139500.00000000003</v>
      </c>
      <c r="U9" s="7">
        <f ca="1">Расчеты!N17</f>
        <v>139500.00000000003</v>
      </c>
      <c r="V9" s="7">
        <f ca="1">Расчеты!O17</f>
        <v>209250.00000000003</v>
      </c>
      <c r="W9" s="7">
        <f ca="1">Расчеты!P17</f>
        <v>376650</v>
      </c>
      <c r="X9" s="7">
        <f ca="1">Расчеты!Q17</f>
        <v>301320.00000000006</v>
      </c>
      <c r="Y9" s="7">
        <f ca="1">Расчеты!R17</f>
        <v>301320.00000000006</v>
      </c>
      <c r="Z9" s="7">
        <f ca="1">Расчеты!S17</f>
        <v>150660.00000000003</v>
      </c>
      <c r="AA9" s="7">
        <f ca="1">Расчеты!T17</f>
        <v>527310</v>
      </c>
      <c r="AB9" s="7">
        <f ca="1">Расчеты!U17</f>
        <v>602640.00000000012</v>
      </c>
      <c r="AC9" s="7">
        <f ca="1">Расчеты!V17</f>
        <v>677970.00000000012</v>
      </c>
      <c r="AD9" s="7">
        <f ca="1">Расчеты!W17</f>
        <v>602640.00000000012</v>
      </c>
      <c r="AE9" s="7">
        <f ca="1">Расчеты!X17</f>
        <v>301320.00000000006</v>
      </c>
      <c r="AF9" s="7">
        <f ca="1">Расчеты!Y17</f>
        <v>150660.00000000003</v>
      </c>
      <c r="AG9" s="7">
        <f ca="1">Расчеты!Z17</f>
        <v>150660.00000000003</v>
      </c>
      <c r="AH9" s="7">
        <f ca="1">Расчеты!AA17</f>
        <v>225990.00000000003</v>
      </c>
      <c r="AI9" s="7">
        <f ca="1">Расчеты!AB17</f>
        <v>404550.00000000006</v>
      </c>
      <c r="AJ9" s="7">
        <f ca="1">Расчеты!AC17</f>
        <v>323640.00000000006</v>
      </c>
      <c r="AK9" s="7">
        <f ca="1">Расчеты!AD17</f>
        <v>323640.00000000006</v>
      </c>
      <c r="AL9" s="7">
        <f ca="1">Расчеты!AE17</f>
        <v>161820.00000000003</v>
      </c>
      <c r="AM9" s="7">
        <f ca="1">Расчеты!AF17</f>
        <v>566370</v>
      </c>
      <c r="AN9" s="7">
        <f ca="1">Расчеты!AG17</f>
        <v>647280.00000000012</v>
      </c>
      <c r="AO9" s="7">
        <f ca="1">Расчеты!AH17</f>
        <v>728190.00000000012</v>
      </c>
      <c r="AP9" s="7">
        <f ca="1">Расчеты!AI17</f>
        <v>647280.00000000012</v>
      </c>
      <c r="AQ9" s="7">
        <f ca="1">Расчеты!AJ17</f>
        <v>323640.00000000006</v>
      </c>
      <c r="AR9" s="7">
        <f ca="1">Расчеты!AK17</f>
        <v>161820.00000000003</v>
      </c>
      <c r="AS9" s="7">
        <f ca="1">Расчеты!AL17</f>
        <v>161820.00000000003</v>
      </c>
      <c r="AT9" s="7">
        <f ca="1">Расчеты!AM17</f>
        <v>242730.00000000003</v>
      </c>
      <c r="AU9" s="7">
        <f ca="1">Расчеты!AN17</f>
        <v>432450.00000000006</v>
      </c>
      <c r="AV9" s="7">
        <f ca="1">Расчеты!AO17</f>
        <v>345960.00000000006</v>
      </c>
      <c r="AW9" s="7">
        <f ca="1">Расчеты!AP17</f>
        <v>345960.00000000006</v>
      </c>
      <c r="AX9" s="7">
        <f ca="1">Расчеты!AQ17</f>
        <v>172980.00000000003</v>
      </c>
      <c r="AY9" s="7">
        <f ca="1">Расчеты!AR17</f>
        <v>605430</v>
      </c>
      <c r="AZ9" s="7">
        <f ca="1">Расчеты!AS17</f>
        <v>691920.00000000012</v>
      </c>
      <c r="BA9" s="7">
        <f ca="1">Расчеты!AT17</f>
        <v>778410.00000000012</v>
      </c>
      <c r="BB9" s="7">
        <f ca="1">Расчеты!AU17</f>
        <v>691920.00000000012</v>
      </c>
      <c r="BC9" s="7">
        <f ca="1">Расчеты!AV17</f>
        <v>345960.00000000006</v>
      </c>
      <c r="BD9" s="7">
        <f ca="1">Расчеты!AW17</f>
        <v>172980.00000000003</v>
      </c>
      <c r="BE9" s="7">
        <f ca="1">Расчеты!AX17</f>
        <v>172980.00000000003</v>
      </c>
      <c r="BF9" s="7">
        <f ca="1">Расчеты!AY17</f>
        <v>259470.00000000003</v>
      </c>
      <c r="BG9" s="7">
        <f ca="1">Расчеты!AZ17</f>
        <v>460350.00000000006</v>
      </c>
      <c r="BH9" s="7">
        <f ca="1">Расчеты!BA17</f>
        <v>368280.00000000006</v>
      </c>
      <c r="BI9" s="7">
        <f ca="1">Расчеты!BB17</f>
        <v>368280.00000000006</v>
      </c>
      <c r="BJ9" s="7">
        <f ca="1">Расчеты!BC17</f>
        <v>184140.00000000003</v>
      </c>
      <c r="BK9" s="7">
        <f ca="1">Расчеты!BD17</f>
        <v>644490</v>
      </c>
      <c r="BL9" s="7">
        <f ca="1">Расчеты!BE17</f>
        <v>736560.00000000012</v>
      </c>
      <c r="BM9" s="7">
        <f ca="1">Расчеты!BF17</f>
        <v>828630.00000000012</v>
      </c>
      <c r="BN9" s="7">
        <f ca="1">Расчеты!BG17</f>
        <v>736560.00000000012</v>
      </c>
      <c r="BO9" s="7">
        <f ca="1">Расчеты!BH17</f>
        <v>368280.00000000006</v>
      </c>
      <c r="BP9" s="7">
        <f ca="1">Расчеты!BI17</f>
        <v>184140.00000000003</v>
      </c>
      <c r="BQ9" s="7">
        <f ca="1">Расчеты!BJ17</f>
        <v>184140.00000000003</v>
      </c>
      <c r="BR9" s="7">
        <f ca="1">Расчеты!BK17</f>
        <v>276210.00000000006</v>
      </c>
      <c r="BS9" s="7">
        <f ca="1">Расчеты!BL17</f>
        <v>488250.00000000006</v>
      </c>
      <c r="BT9" s="7">
        <f ca="1">Расчеты!BM17</f>
        <v>390600.00000000006</v>
      </c>
      <c r="BU9" s="7">
        <f ca="1">Расчеты!BN17</f>
        <v>390600.00000000006</v>
      </c>
      <c r="BV9" s="7">
        <f ca="1">Расчеты!BO17</f>
        <v>195300.00000000003</v>
      </c>
      <c r="BW9" s="7">
        <f ca="1">Расчеты!BP17</f>
        <v>683550</v>
      </c>
      <c r="BX9" s="7">
        <f ca="1">Расчеты!BQ17</f>
        <v>781200.00000000012</v>
      </c>
      <c r="BY9" s="7">
        <f ca="1">Расчеты!BR17</f>
        <v>878850.00000000012</v>
      </c>
      <c r="BZ9" s="7">
        <f ca="1">Расчеты!BS17</f>
        <v>781200.00000000012</v>
      </c>
      <c r="CA9" s="7">
        <f ca="1">Расчеты!BT17</f>
        <v>390600.00000000006</v>
      </c>
      <c r="CB9" s="7">
        <f ca="1">Расчеты!BU17</f>
        <v>195300.00000000003</v>
      </c>
      <c r="CC9" s="7">
        <f ca="1">Расчеты!BV17</f>
        <v>195300.00000000003</v>
      </c>
      <c r="CD9" s="7">
        <f ca="1">Расчеты!BW17</f>
        <v>292950.00000000006</v>
      </c>
    </row>
    <row r="10" spans="1:83" ht="10.75" x14ac:dyDescent="0.25">
      <c r="A10" s="7" t="s">
        <v>67</v>
      </c>
      <c r="B10" s="7" t="s">
        <v>148</v>
      </c>
      <c r="C10" s="7">
        <f ca="1">(SUM(N10:V10))/1000</f>
        <v>2790</v>
      </c>
      <c r="D10" s="7">
        <f ca="1">(SUM(W10:AH10))/1000</f>
        <v>4051.08</v>
      </c>
      <c r="E10" s="7">
        <f ca="1">(SUM(AI10:AT10))/1000</f>
        <v>4419.3599999999997</v>
      </c>
      <c r="F10" s="7">
        <f t="shared" ca="1" si="3"/>
        <v>4452.84</v>
      </c>
      <c r="G10" s="7">
        <f t="shared" ca="1" si="3"/>
        <v>4480.74</v>
      </c>
      <c r="H10" s="7">
        <f t="shared" ca="1" si="3"/>
        <v>4508.6400000000003</v>
      </c>
      <c r="I10" s="8">
        <f ca="1">SUM(C10:E10)</f>
        <v>11260.439999999999</v>
      </c>
      <c r="J10" s="8"/>
      <c r="K10" s="7">
        <v>0</v>
      </c>
      <c r="L10" s="7">
        <v>0</v>
      </c>
      <c r="M10" s="7">
        <v>0</v>
      </c>
      <c r="N10" s="7">
        <f ca="1">Расчеты!G24</f>
        <v>111600.00000000001</v>
      </c>
      <c r="O10" s="7">
        <f ca="1">Расчеты!H24</f>
        <v>390600</v>
      </c>
      <c r="P10" s="7">
        <f ca="1">Расчеты!I24</f>
        <v>446400.00000000006</v>
      </c>
      <c r="Q10" s="7">
        <f ca="1">Расчеты!J24</f>
        <v>502200.00000000006</v>
      </c>
      <c r="R10" s="7">
        <f ca="1">Расчеты!K24</f>
        <v>446400.00000000006</v>
      </c>
      <c r="S10" s="7">
        <f ca="1">Расчеты!L24</f>
        <v>279000</v>
      </c>
      <c r="T10" s="7">
        <f ca="1">Расчеты!M24</f>
        <v>223200.00000000003</v>
      </c>
      <c r="U10" s="7">
        <f ca="1">Расчеты!N24</f>
        <v>223200.00000000003</v>
      </c>
      <c r="V10" s="7">
        <f ca="1">Расчеты!O24</f>
        <v>167400.00000000003</v>
      </c>
      <c r="W10" s="7">
        <f ca="1">Расчеты!P24</f>
        <v>368280.00000000006</v>
      </c>
      <c r="X10" s="7">
        <f ca="1">Расчеты!Q24</f>
        <v>306900</v>
      </c>
      <c r="Y10" s="7">
        <f ca="1">Расчеты!R24</f>
        <v>306900</v>
      </c>
      <c r="Z10" s="7">
        <f ca="1">Расчеты!S24</f>
        <v>122760.00000000001</v>
      </c>
      <c r="AA10" s="7">
        <f ca="1">Расчеты!T24</f>
        <v>429660</v>
      </c>
      <c r="AB10" s="7">
        <f ca="1">Расчеты!U24</f>
        <v>491040.00000000006</v>
      </c>
      <c r="AC10" s="7">
        <f ca="1">Расчеты!V24</f>
        <v>552420.00000000012</v>
      </c>
      <c r="AD10" s="7">
        <f ca="1">Расчеты!W24</f>
        <v>491040.00000000006</v>
      </c>
      <c r="AE10" s="7">
        <f ca="1">Расчеты!X24</f>
        <v>306900</v>
      </c>
      <c r="AF10" s="7">
        <f ca="1">Расчеты!Y24</f>
        <v>245520.00000000003</v>
      </c>
      <c r="AG10" s="7">
        <f ca="1">Расчеты!Z24</f>
        <v>245520.00000000003</v>
      </c>
      <c r="AH10" s="7">
        <f ca="1">Расчеты!AA24</f>
        <v>184140.00000000003</v>
      </c>
      <c r="AI10" s="7">
        <f ca="1">Расчеты!AB24</f>
        <v>401760.00000000006</v>
      </c>
      <c r="AJ10" s="7">
        <f ca="1">Расчеты!AC24</f>
        <v>334800</v>
      </c>
      <c r="AK10" s="7">
        <f ca="1">Расчеты!AD24</f>
        <v>334800</v>
      </c>
      <c r="AL10" s="7">
        <f ca="1">Расчеты!AE24</f>
        <v>133920.00000000003</v>
      </c>
      <c r="AM10" s="7">
        <f ca="1">Расчеты!AF24</f>
        <v>468720</v>
      </c>
      <c r="AN10" s="7">
        <f ca="1">Расчеты!AG24</f>
        <v>535680.00000000012</v>
      </c>
      <c r="AO10" s="7">
        <f ca="1">Расчеты!AH24</f>
        <v>602640.00000000012</v>
      </c>
      <c r="AP10" s="7">
        <f ca="1">Расчеты!AI24</f>
        <v>535680.00000000012</v>
      </c>
      <c r="AQ10" s="7">
        <f ca="1">Расчеты!AJ24</f>
        <v>334800</v>
      </c>
      <c r="AR10" s="7">
        <f ca="1">Расчеты!AK24</f>
        <v>267840.00000000006</v>
      </c>
      <c r="AS10" s="7">
        <f ca="1">Расчеты!AL24</f>
        <v>267840.00000000006</v>
      </c>
      <c r="AT10" s="7">
        <f ca="1">Расчеты!AM24</f>
        <v>200880.00000000003</v>
      </c>
      <c r="AU10" s="7">
        <f ca="1">Расчеты!AN24</f>
        <v>435240.00000000006</v>
      </c>
      <c r="AV10" s="7">
        <f ca="1">Расчеты!AO24</f>
        <v>362700</v>
      </c>
      <c r="AW10" s="7">
        <f ca="1">Расчеты!AP24</f>
        <v>362700</v>
      </c>
      <c r="AX10" s="7">
        <f ca="1">Расчеты!AQ24</f>
        <v>145080.00000000003</v>
      </c>
      <c r="AY10" s="7">
        <f ca="1">Расчеты!AR24</f>
        <v>507780.00000000006</v>
      </c>
      <c r="AZ10" s="7">
        <f ca="1">Расчеты!AS24</f>
        <v>580320.00000000012</v>
      </c>
      <c r="BA10" s="7">
        <f ca="1">Расчеты!AT24</f>
        <v>652860.00000000012</v>
      </c>
      <c r="BB10" s="7">
        <f ca="1">Расчеты!AU24</f>
        <v>580320.00000000012</v>
      </c>
      <c r="BC10" s="7">
        <f ca="1">Расчеты!AV24</f>
        <v>362700</v>
      </c>
      <c r="BD10" s="7">
        <f ca="1">Расчеты!AW24</f>
        <v>290160.00000000006</v>
      </c>
      <c r="BE10" s="7">
        <f ca="1">Расчеты!AX24</f>
        <v>290160.00000000006</v>
      </c>
      <c r="BF10" s="7">
        <f ca="1">Расчеты!AY24</f>
        <v>217620.00000000003</v>
      </c>
      <c r="BG10" s="7">
        <f ca="1">Расчеты!AZ24</f>
        <v>468720.00000000006</v>
      </c>
      <c r="BH10" s="7">
        <f ca="1">Расчеты!BA24</f>
        <v>390600.00000000006</v>
      </c>
      <c r="BI10" s="7">
        <f ca="1">Расчеты!BB24</f>
        <v>390600.00000000006</v>
      </c>
      <c r="BJ10" s="7">
        <f ca="1">Расчеты!BC24</f>
        <v>156240.00000000003</v>
      </c>
      <c r="BK10" s="7">
        <f ca="1">Расчеты!BD24</f>
        <v>546840</v>
      </c>
      <c r="BL10" s="7">
        <f ca="1">Расчеты!BE24</f>
        <v>624960.00000000012</v>
      </c>
      <c r="BM10" s="7">
        <f ca="1">Расчеты!BF24</f>
        <v>703080.00000000012</v>
      </c>
      <c r="BN10" s="7">
        <f ca="1">Расчеты!BG24</f>
        <v>624960.00000000012</v>
      </c>
      <c r="BO10" s="7">
        <f ca="1">Расчеты!BH24</f>
        <v>390600.00000000006</v>
      </c>
      <c r="BP10" s="7">
        <f ca="1">Расчеты!BI24</f>
        <v>312480.00000000006</v>
      </c>
      <c r="BQ10" s="7">
        <f ca="1">Расчеты!BJ24</f>
        <v>312480.00000000006</v>
      </c>
      <c r="BR10" s="7">
        <f ca="1">Расчеты!BK24</f>
        <v>234360.00000000003</v>
      </c>
      <c r="BS10" s="7">
        <f ca="1">Расчеты!BL24</f>
        <v>502200.00000000006</v>
      </c>
      <c r="BT10" s="7">
        <f ca="1">Расчеты!BM24</f>
        <v>418500.00000000006</v>
      </c>
      <c r="BU10" s="7">
        <f ca="1">Расчеты!BN24</f>
        <v>418500.00000000006</v>
      </c>
      <c r="BV10" s="7">
        <f ca="1">Расчеты!BO24</f>
        <v>167400.00000000003</v>
      </c>
      <c r="BW10" s="7">
        <f ca="1">Расчеты!BP24</f>
        <v>585900</v>
      </c>
      <c r="BX10" s="7">
        <f ca="1">Расчеты!BQ24</f>
        <v>669600.00000000012</v>
      </c>
      <c r="BY10" s="7">
        <f ca="1">Расчеты!BR24</f>
        <v>753300.00000000012</v>
      </c>
      <c r="BZ10" s="7">
        <f ca="1">Расчеты!BS24</f>
        <v>669600.00000000012</v>
      </c>
      <c r="CA10" s="7">
        <f ca="1">Расчеты!BT24</f>
        <v>418500.00000000006</v>
      </c>
      <c r="CB10" s="7">
        <f ca="1">Расчеты!BU24</f>
        <v>334800.00000000006</v>
      </c>
      <c r="CC10" s="7">
        <f ca="1">Расчеты!BV24</f>
        <v>334800.00000000006</v>
      </c>
      <c r="CD10" s="7">
        <f ca="1">Расчеты!BW24</f>
        <v>251100.00000000003</v>
      </c>
    </row>
    <row r="11" spans="1:83" ht="10.75" x14ac:dyDescent="0.25">
      <c r="A11" s="7" t="s">
        <v>94</v>
      </c>
      <c r="B11" s="7" t="s">
        <v>148</v>
      </c>
      <c r="C11" s="7">
        <f ca="1">(SUM(N11:V11))/1000</f>
        <v>3557.25</v>
      </c>
      <c r="D11" s="7">
        <f ca="1">(SUM(W11:AH11))/1000</f>
        <v>5234.0400000000009</v>
      </c>
      <c r="E11" s="7">
        <f ca="1">(SUM(AI11:AT11))/1000</f>
        <v>5794.83</v>
      </c>
      <c r="F11" s="7">
        <f t="shared" ca="1" si="3"/>
        <v>5845.05</v>
      </c>
      <c r="G11" s="7">
        <f t="shared" ca="1" si="3"/>
        <v>5886.9</v>
      </c>
      <c r="H11" s="7">
        <f t="shared" ca="1" si="3"/>
        <v>5928.75</v>
      </c>
      <c r="I11" s="8">
        <f ca="1">SUM(C11:E11)</f>
        <v>14586.12</v>
      </c>
      <c r="J11" s="8"/>
      <c r="K11" s="7">
        <v>0</v>
      </c>
      <c r="L11" s="7">
        <v>0</v>
      </c>
      <c r="M11" s="7">
        <v>0</v>
      </c>
      <c r="N11" s="7">
        <f ca="1">Расчеты!G33</f>
        <v>139500.00000000003</v>
      </c>
      <c r="O11" s="7">
        <f ca="1">Расчеты!H33</f>
        <v>488250</v>
      </c>
      <c r="P11" s="7">
        <f ca="1">Расчеты!I33</f>
        <v>627750.00000000012</v>
      </c>
      <c r="Q11" s="7">
        <f ca="1">Расчеты!J33</f>
        <v>627750.00000000012</v>
      </c>
      <c r="R11" s="7">
        <f ca="1">Расчеты!K33</f>
        <v>558000.00000000012</v>
      </c>
      <c r="S11" s="7">
        <f ca="1">Расчеты!L33</f>
        <v>348750</v>
      </c>
      <c r="T11" s="7">
        <f ca="1">Расчеты!M33</f>
        <v>279000.00000000006</v>
      </c>
      <c r="U11" s="7">
        <f ca="1">Расчеты!N33</f>
        <v>279000.00000000006</v>
      </c>
      <c r="V11" s="7">
        <f ca="1">Расчеты!O33</f>
        <v>209250.00000000003</v>
      </c>
      <c r="W11" s="7">
        <f ca="1">Расчеты!P33</f>
        <v>468720.00000000006</v>
      </c>
      <c r="X11" s="7">
        <f ca="1">Расчеты!Q33</f>
        <v>390600.00000000006</v>
      </c>
      <c r="Y11" s="7">
        <f ca="1">Расчеты!R33</f>
        <v>390600.00000000006</v>
      </c>
      <c r="Z11" s="7">
        <f ca="1">Расчеты!S33</f>
        <v>156240.00000000003</v>
      </c>
      <c r="AA11" s="7">
        <f ca="1">Расчеты!T33</f>
        <v>546840</v>
      </c>
      <c r="AB11" s="7">
        <f ca="1">Расчеты!U33</f>
        <v>703080.00000000012</v>
      </c>
      <c r="AC11" s="7">
        <f ca="1">Расчеты!V33</f>
        <v>703080.00000000012</v>
      </c>
      <c r="AD11" s="7">
        <f ca="1">Расчеты!W33</f>
        <v>624960.00000000012</v>
      </c>
      <c r="AE11" s="7">
        <f ca="1">Расчеты!X33</f>
        <v>390600.00000000006</v>
      </c>
      <c r="AF11" s="7">
        <f ca="1">Расчеты!Y33</f>
        <v>312480.00000000006</v>
      </c>
      <c r="AG11" s="7">
        <f ca="1">Расчеты!Z33</f>
        <v>312480.00000000006</v>
      </c>
      <c r="AH11" s="7">
        <f ca="1">Расчеты!AA33</f>
        <v>234360.00000000003</v>
      </c>
      <c r="AI11" s="7">
        <f ca="1">Расчеты!AB33</f>
        <v>518940.00000000006</v>
      </c>
      <c r="AJ11" s="7">
        <f ca="1">Расчеты!AC33</f>
        <v>432450.00000000006</v>
      </c>
      <c r="AK11" s="7">
        <f ca="1">Расчеты!AD33</f>
        <v>432450.00000000006</v>
      </c>
      <c r="AL11" s="7">
        <f ca="1">Расчеты!AE33</f>
        <v>172980.00000000003</v>
      </c>
      <c r="AM11" s="7">
        <f ca="1">Расчеты!AF33</f>
        <v>605430</v>
      </c>
      <c r="AN11" s="7">
        <f ca="1">Расчеты!AG33</f>
        <v>778410.00000000012</v>
      </c>
      <c r="AO11" s="7">
        <f ca="1">Расчеты!AH33</f>
        <v>778410.00000000012</v>
      </c>
      <c r="AP11" s="7">
        <f ca="1">Расчеты!AI33</f>
        <v>691920.00000000012</v>
      </c>
      <c r="AQ11" s="7">
        <f ca="1">Расчеты!AJ33</f>
        <v>432450.00000000006</v>
      </c>
      <c r="AR11" s="7">
        <f ca="1">Расчеты!AK33</f>
        <v>345960.00000000006</v>
      </c>
      <c r="AS11" s="7">
        <f ca="1">Расчеты!AL33</f>
        <v>345960.00000000006</v>
      </c>
      <c r="AT11" s="7">
        <f ca="1">Расчеты!AM33</f>
        <v>259470.00000000003</v>
      </c>
      <c r="AU11" s="7">
        <f ca="1">Расчеты!AN33</f>
        <v>569160.00000000012</v>
      </c>
      <c r="AV11" s="7">
        <f ca="1">Расчеты!AO33</f>
        <v>474300.00000000006</v>
      </c>
      <c r="AW11" s="7">
        <f ca="1">Расчеты!AP33</f>
        <v>474300.00000000006</v>
      </c>
      <c r="AX11" s="7">
        <f ca="1">Расчеты!AQ33</f>
        <v>189720.00000000003</v>
      </c>
      <c r="AY11" s="7">
        <f ca="1">Расчеты!AR33</f>
        <v>664020</v>
      </c>
      <c r="AZ11" s="7">
        <f ca="1">Расчеты!AS33</f>
        <v>853740.00000000012</v>
      </c>
      <c r="BA11" s="7">
        <f ca="1">Расчеты!AT33</f>
        <v>853740.00000000012</v>
      </c>
      <c r="BB11" s="7">
        <f ca="1">Расчеты!AU33</f>
        <v>758880.00000000012</v>
      </c>
      <c r="BC11" s="7">
        <f ca="1">Расчеты!AV33</f>
        <v>474300.00000000006</v>
      </c>
      <c r="BD11" s="7">
        <f ca="1">Расчеты!AW33</f>
        <v>379440.00000000006</v>
      </c>
      <c r="BE11" s="7">
        <f ca="1">Расчеты!AX33</f>
        <v>379440.00000000006</v>
      </c>
      <c r="BF11" s="7">
        <f ca="1">Расчеты!AY33</f>
        <v>284580.00000000006</v>
      </c>
      <c r="BG11" s="7">
        <f ca="1">Расчеты!AZ33</f>
        <v>619380.00000000012</v>
      </c>
      <c r="BH11" s="7">
        <f ca="1">Расчеты!BA33</f>
        <v>516150.00000000006</v>
      </c>
      <c r="BI11" s="7">
        <f ca="1">Расчеты!BB33</f>
        <v>516150.00000000006</v>
      </c>
      <c r="BJ11" s="7">
        <f ca="1">Расчеты!BC33</f>
        <v>206460.00000000003</v>
      </c>
      <c r="BK11" s="7">
        <f ca="1">Расчеты!BD33</f>
        <v>722610</v>
      </c>
      <c r="BL11" s="7">
        <f ca="1">Расчеты!BE33</f>
        <v>929070.00000000012</v>
      </c>
      <c r="BM11" s="7">
        <f ca="1">Расчеты!BF33</f>
        <v>929070.00000000012</v>
      </c>
      <c r="BN11" s="7">
        <f ca="1">Расчеты!BG33</f>
        <v>825840.00000000012</v>
      </c>
      <c r="BO11" s="7">
        <f ca="1">Расчеты!BH33</f>
        <v>516150.00000000006</v>
      </c>
      <c r="BP11" s="7">
        <f ca="1">Расчеты!BI33</f>
        <v>412920.00000000006</v>
      </c>
      <c r="BQ11" s="7">
        <f ca="1">Расчеты!BJ33</f>
        <v>412920.00000000006</v>
      </c>
      <c r="BR11" s="7">
        <f ca="1">Расчеты!BK33</f>
        <v>309690.00000000006</v>
      </c>
      <c r="BS11" s="7">
        <f ca="1">Расчеты!BL33</f>
        <v>669600.00000000012</v>
      </c>
      <c r="BT11" s="7">
        <f ca="1">Расчеты!BM33</f>
        <v>558000</v>
      </c>
      <c r="BU11" s="7">
        <f ca="1">Расчеты!BN33</f>
        <v>558000</v>
      </c>
      <c r="BV11" s="7">
        <f ca="1">Расчеты!BO33</f>
        <v>223200.00000000003</v>
      </c>
      <c r="BW11" s="7">
        <f ca="1">Расчеты!BP33</f>
        <v>781200</v>
      </c>
      <c r="BX11" s="7">
        <f ca="1">Расчеты!BQ33</f>
        <v>1004400.0000000001</v>
      </c>
      <c r="BY11" s="7">
        <f ca="1">Расчеты!BR33</f>
        <v>1004400.0000000001</v>
      </c>
      <c r="BZ11" s="7">
        <f ca="1">Расчеты!BS33</f>
        <v>892800.00000000012</v>
      </c>
      <c r="CA11" s="7">
        <f ca="1">Расчеты!BT33</f>
        <v>558000</v>
      </c>
      <c r="CB11" s="7">
        <f ca="1">Расчеты!BU33</f>
        <v>446400.00000000006</v>
      </c>
      <c r="CC11" s="7">
        <f ca="1">Расчеты!BV33</f>
        <v>446400.00000000006</v>
      </c>
      <c r="CD11" s="7">
        <f ca="1">Расчеты!BW33</f>
        <v>334800.00000000006</v>
      </c>
    </row>
    <row r="12" spans="1:83" ht="10.75" x14ac:dyDescent="0.25">
      <c r="A12" s="7" t="s">
        <v>65</v>
      </c>
      <c r="B12" s="7" t="s">
        <v>148</v>
      </c>
      <c r="C12" s="7">
        <f ca="1">(SUM(N12:V12))/1000</f>
        <v>2343.6</v>
      </c>
      <c r="D12" s="7">
        <f ca="1">(SUM(W12:AH12))/1000</f>
        <v>3314.5200000000004</v>
      </c>
      <c r="E12" s="7">
        <f ca="1">(SUM(AI12:AT12))/1000</f>
        <v>3615.8400000000006</v>
      </c>
      <c r="F12" s="7">
        <f t="shared" ca="1" si="3"/>
        <v>3638.1600000000003</v>
      </c>
      <c r="G12" s="7">
        <f t="shared" ca="1" si="3"/>
        <v>3660.4800000000005</v>
      </c>
      <c r="H12" s="7">
        <f t="shared" ca="1" si="3"/>
        <v>3682.8000000000006</v>
      </c>
      <c r="I12" s="8">
        <f ca="1">SUM(C12:E12)</f>
        <v>9273.9600000000009</v>
      </c>
      <c r="J12" s="8"/>
      <c r="K12" s="7">
        <v>0</v>
      </c>
      <c r="L12" s="7">
        <v>0</v>
      </c>
      <c r="M12" s="7">
        <v>0</v>
      </c>
      <c r="N12" s="7">
        <f ca="1">Расчеты!G40</f>
        <v>111600.00000000001</v>
      </c>
      <c r="O12" s="7">
        <f ca="1">Расчеты!H40</f>
        <v>334800.00000000006</v>
      </c>
      <c r="P12" s="7">
        <f ca="1">Расчеты!I40</f>
        <v>390600</v>
      </c>
      <c r="Q12" s="7">
        <f ca="1">Расчеты!J40</f>
        <v>446400.00000000006</v>
      </c>
      <c r="R12" s="7">
        <f ca="1">Расчеты!K40</f>
        <v>390600</v>
      </c>
      <c r="S12" s="7">
        <f ca="1">Расчеты!L40</f>
        <v>223200.00000000003</v>
      </c>
      <c r="T12" s="7">
        <f ca="1">Расчеты!M40</f>
        <v>167400.00000000003</v>
      </c>
      <c r="U12" s="7">
        <f ca="1">Расчеты!N40</f>
        <v>167400.00000000003</v>
      </c>
      <c r="V12" s="7">
        <f ca="1">Расчеты!O40</f>
        <v>111600.00000000001</v>
      </c>
      <c r="W12" s="7">
        <f ca="1">Расчеты!P40</f>
        <v>245520.00000000003</v>
      </c>
      <c r="X12" s="7">
        <f ca="1">Расчеты!Q40</f>
        <v>245520.00000000003</v>
      </c>
      <c r="Y12" s="7">
        <f ca="1">Расчеты!R40</f>
        <v>245520.00000000003</v>
      </c>
      <c r="Z12" s="7">
        <f ca="1">Расчеты!S40</f>
        <v>122760.00000000001</v>
      </c>
      <c r="AA12" s="7">
        <f ca="1">Расчеты!T40</f>
        <v>368280.00000000006</v>
      </c>
      <c r="AB12" s="7">
        <f ca="1">Расчеты!U40</f>
        <v>429660</v>
      </c>
      <c r="AC12" s="7">
        <f ca="1">Расчеты!V40</f>
        <v>491040.00000000006</v>
      </c>
      <c r="AD12" s="7">
        <f ca="1">Расчеты!W40</f>
        <v>429660</v>
      </c>
      <c r="AE12" s="7">
        <f ca="1">Расчеты!X40</f>
        <v>245520.00000000003</v>
      </c>
      <c r="AF12" s="7">
        <f ca="1">Расчеты!Y40</f>
        <v>184140.00000000003</v>
      </c>
      <c r="AG12" s="7">
        <f ca="1">Расчеты!Z40</f>
        <v>184140.00000000003</v>
      </c>
      <c r="AH12" s="7">
        <f ca="1">Расчеты!AA40</f>
        <v>122760.00000000001</v>
      </c>
      <c r="AI12" s="7">
        <f ca="1">Расчеты!AB40</f>
        <v>267840.00000000006</v>
      </c>
      <c r="AJ12" s="7">
        <f ca="1">Расчеты!AC40</f>
        <v>267840.00000000006</v>
      </c>
      <c r="AK12" s="7">
        <f ca="1">Расчеты!AD40</f>
        <v>267840.00000000006</v>
      </c>
      <c r="AL12" s="7">
        <f ca="1">Расчеты!AE40</f>
        <v>133920.00000000003</v>
      </c>
      <c r="AM12" s="7">
        <f ca="1">Расчеты!AF40</f>
        <v>401760.00000000006</v>
      </c>
      <c r="AN12" s="7">
        <f ca="1">Расчеты!AG40</f>
        <v>468720</v>
      </c>
      <c r="AO12" s="7">
        <f ca="1">Расчеты!AH40</f>
        <v>535680.00000000012</v>
      </c>
      <c r="AP12" s="7">
        <f ca="1">Расчеты!AI40</f>
        <v>468720</v>
      </c>
      <c r="AQ12" s="7">
        <f ca="1">Расчеты!AJ40</f>
        <v>267840.00000000006</v>
      </c>
      <c r="AR12" s="7">
        <f ca="1">Расчеты!AK40</f>
        <v>200880.00000000003</v>
      </c>
      <c r="AS12" s="7">
        <f ca="1">Расчеты!AL40</f>
        <v>200880.00000000003</v>
      </c>
      <c r="AT12" s="7">
        <f ca="1">Расчеты!AM40</f>
        <v>133920.00000000003</v>
      </c>
      <c r="AU12" s="7">
        <f ca="1">Расчеты!AN40</f>
        <v>290160.00000000006</v>
      </c>
      <c r="AV12" s="7">
        <f ca="1">Расчеты!AO40</f>
        <v>290160.00000000006</v>
      </c>
      <c r="AW12" s="7">
        <f ca="1">Расчеты!AP40</f>
        <v>290160.00000000006</v>
      </c>
      <c r="AX12" s="7">
        <f ca="1">Расчеты!AQ40</f>
        <v>145080.00000000003</v>
      </c>
      <c r="AY12" s="7">
        <f ca="1">Расчеты!AR40</f>
        <v>435240.00000000006</v>
      </c>
      <c r="AZ12" s="7">
        <f ca="1">Расчеты!AS40</f>
        <v>507780.00000000006</v>
      </c>
      <c r="BA12" s="7">
        <f ca="1">Расчеты!AT40</f>
        <v>580320.00000000012</v>
      </c>
      <c r="BB12" s="7">
        <f ca="1">Расчеты!AU40</f>
        <v>507780.00000000006</v>
      </c>
      <c r="BC12" s="7">
        <f ca="1">Расчеты!AV40</f>
        <v>290160.00000000006</v>
      </c>
      <c r="BD12" s="7">
        <f ca="1">Расчеты!AW40</f>
        <v>217620.00000000003</v>
      </c>
      <c r="BE12" s="7">
        <f ca="1">Расчеты!AX40</f>
        <v>217620.00000000003</v>
      </c>
      <c r="BF12" s="7">
        <f ca="1">Расчеты!AY40</f>
        <v>145080.00000000003</v>
      </c>
      <c r="BG12" s="7">
        <f ca="1">Расчеты!AZ40</f>
        <v>312480.00000000006</v>
      </c>
      <c r="BH12" s="7">
        <f ca="1">Расчеты!BA40</f>
        <v>312480.00000000006</v>
      </c>
      <c r="BI12" s="7">
        <f ca="1">Расчеты!BB40</f>
        <v>312480.00000000006</v>
      </c>
      <c r="BJ12" s="7">
        <f ca="1">Расчеты!BC40</f>
        <v>156240.00000000003</v>
      </c>
      <c r="BK12" s="7">
        <f ca="1">Расчеты!BD40</f>
        <v>468720.00000000006</v>
      </c>
      <c r="BL12" s="7">
        <f ca="1">Расчеты!BE40</f>
        <v>546840</v>
      </c>
      <c r="BM12" s="7">
        <f ca="1">Расчеты!BF40</f>
        <v>624960.00000000012</v>
      </c>
      <c r="BN12" s="7">
        <f ca="1">Расчеты!BG40</f>
        <v>546840</v>
      </c>
      <c r="BO12" s="7">
        <f ca="1">Расчеты!BH40</f>
        <v>312480.00000000006</v>
      </c>
      <c r="BP12" s="7">
        <f ca="1">Расчеты!BI40</f>
        <v>234360.00000000003</v>
      </c>
      <c r="BQ12" s="7">
        <f ca="1">Расчеты!BJ40</f>
        <v>234360.00000000003</v>
      </c>
      <c r="BR12" s="7">
        <f ca="1">Расчеты!BK40</f>
        <v>156240.00000000003</v>
      </c>
      <c r="BS12" s="7">
        <f ca="1">Расчеты!BL40</f>
        <v>334800.00000000006</v>
      </c>
      <c r="BT12" s="7">
        <f ca="1">Расчеты!BM40</f>
        <v>334800.00000000006</v>
      </c>
      <c r="BU12" s="7">
        <f ca="1">Расчеты!BN40</f>
        <v>334800.00000000006</v>
      </c>
      <c r="BV12" s="7">
        <f ca="1">Расчеты!BO40</f>
        <v>167400.00000000003</v>
      </c>
      <c r="BW12" s="7">
        <f ca="1">Расчеты!BP40</f>
        <v>502200.00000000006</v>
      </c>
      <c r="BX12" s="7">
        <f ca="1">Расчеты!BQ40</f>
        <v>585900</v>
      </c>
      <c r="BY12" s="7">
        <f ca="1">Расчеты!BR40</f>
        <v>669600.00000000012</v>
      </c>
      <c r="BZ12" s="7">
        <f ca="1">Расчеты!BS40</f>
        <v>585900</v>
      </c>
      <c r="CA12" s="7">
        <f ca="1">Расчеты!BT40</f>
        <v>334800.00000000006</v>
      </c>
      <c r="CB12" s="7">
        <f ca="1">Расчеты!BU40</f>
        <v>251100.00000000003</v>
      </c>
      <c r="CC12" s="7">
        <f ca="1">Расчеты!BV40</f>
        <v>251100.00000000003</v>
      </c>
      <c r="CD12" s="7">
        <f ca="1">Расчеты!BW40</f>
        <v>167400.00000000003</v>
      </c>
    </row>
    <row r="13" spans="1:83" ht="10.75" x14ac:dyDescent="0.25">
      <c r="I13" s="8"/>
    </row>
    <row r="14" spans="1:83" s="152" customFormat="1" ht="10.75" x14ac:dyDescent="0.25">
      <c r="A14" s="106" t="s">
        <v>147</v>
      </c>
    </row>
    <row r="15" spans="1:83" ht="10.75" x14ac:dyDescent="0.25">
      <c r="A15" s="113" t="s">
        <v>12</v>
      </c>
      <c r="B15" s="7" t="s">
        <v>148</v>
      </c>
      <c r="C15" s="113">
        <f ca="1">(SUM(N15:V15))/1000</f>
        <v>11829.6</v>
      </c>
      <c r="D15" s="113">
        <f ca="1">(SUM(W15:AH15))/1000</f>
        <v>16968.78</v>
      </c>
      <c r="E15" s="113">
        <f ca="1">(SUM(AI15:AT15))/1000</f>
        <v>18522.810000000001</v>
      </c>
      <c r="F15" s="113">
        <f t="shared" ref="F15:H30" ca="1" si="4">(SUM(AJ15:AU15))/1000</f>
        <v>18656.73</v>
      </c>
      <c r="G15" s="113">
        <f t="shared" ca="1" si="4"/>
        <v>18771.12</v>
      </c>
      <c r="H15" s="113">
        <f t="shared" ca="1" si="4"/>
        <v>18885.509999999998</v>
      </c>
      <c r="K15" s="7">
        <v>0</v>
      </c>
      <c r="L15" s="7">
        <v>0</v>
      </c>
      <c r="M15" s="7">
        <v>0</v>
      </c>
      <c r="N15" s="7">
        <f ca="1">Расчеты!G43</f>
        <v>502200.00000000012</v>
      </c>
      <c r="O15" s="7">
        <f ca="1">Расчеты!H43</f>
        <v>1701900</v>
      </c>
      <c r="P15" s="7">
        <f ca="1">Расчеты!I43</f>
        <v>2022750.0000000005</v>
      </c>
      <c r="Q15" s="7">
        <f ca="1">Расчеты!J43</f>
        <v>2204100.0000000005</v>
      </c>
      <c r="R15" s="7">
        <f ca="1">Расчеты!K43</f>
        <v>1953000.0000000005</v>
      </c>
      <c r="S15" s="7">
        <f ca="1">Расчеты!L43</f>
        <v>1129950</v>
      </c>
      <c r="T15" s="7">
        <f ca="1">Расчеты!M43</f>
        <v>809100.00000000012</v>
      </c>
      <c r="U15" s="7">
        <f ca="1">Расчеты!N43</f>
        <v>809100.00000000012</v>
      </c>
      <c r="V15" s="7">
        <f ca="1">Расчеты!O43</f>
        <v>697500.00000000012</v>
      </c>
      <c r="W15" s="7">
        <f ca="1">Расчеты!P43</f>
        <v>1459170</v>
      </c>
      <c r="X15" s="7">
        <f ca="1">Расчеты!Q43</f>
        <v>1244340</v>
      </c>
      <c r="Y15" s="7">
        <f ca="1">Расчеты!R43</f>
        <v>1244340</v>
      </c>
      <c r="Z15" s="7">
        <f ca="1">Расчеты!S43</f>
        <v>552420.00000000012</v>
      </c>
      <c r="AA15" s="7">
        <f ca="1">Расчеты!T43</f>
        <v>1872090</v>
      </c>
      <c r="AB15" s="7">
        <f ca="1">Расчеты!U43</f>
        <v>2226420.0000000005</v>
      </c>
      <c r="AC15" s="7">
        <f ca="1">Расчеты!V43</f>
        <v>2424510.0000000005</v>
      </c>
      <c r="AD15" s="7">
        <f ca="1">Расчеты!W43</f>
        <v>2148300.0000000005</v>
      </c>
      <c r="AE15" s="7">
        <f ca="1">Расчеты!X43</f>
        <v>1244340</v>
      </c>
      <c r="AF15" s="7">
        <f ca="1">Расчеты!Y43</f>
        <v>892800.00000000012</v>
      </c>
      <c r="AG15" s="7">
        <f ca="1">Расчеты!Z43</f>
        <v>892800.00000000012</v>
      </c>
      <c r="AH15" s="7">
        <f ca="1">Расчеты!AA43</f>
        <v>767250.00000000012</v>
      </c>
      <c r="AI15" s="7">
        <f ca="1">Расчеты!AB43</f>
        <v>1593090.0000000002</v>
      </c>
      <c r="AJ15" s="7">
        <f ca="1">Расчеты!AC43</f>
        <v>1358730</v>
      </c>
      <c r="AK15" s="7">
        <f ca="1">Расчеты!AD43</f>
        <v>1358730</v>
      </c>
      <c r="AL15" s="7">
        <f ca="1">Расчеты!AE43</f>
        <v>602640.00000000012</v>
      </c>
      <c r="AM15" s="7">
        <f ca="1">Расчеты!AF43</f>
        <v>2042280</v>
      </c>
      <c r="AN15" s="7">
        <f ca="1">Расчеты!AG43</f>
        <v>2430090.0000000005</v>
      </c>
      <c r="AO15" s="7">
        <f ca="1">Расчеты!AH43</f>
        <v>2644920.0000000005</v>
      </c>
      <c r="AP15" s="7">
        <f ca="1">Расчеты!AI43</f>
        <v>2343600.0000000005</v>
      </c>
      <c r="AQ15" s="7">
        <f ca="1">Расчеты!AJ43</f>
        <v>1358730</v>
      </c>
      <c r="AR15" s="7">
        <f ca="1">Расчеты!AK43</f>
        <v>976500.00000000023</v>
      </c>
      <c r="AS15" s="7">
        <f ca="1">Расчеты!AL43</f>
        <v>976500.00000000023</v>
      </c>
      <c r="AT15" s="7">
        <f ca="1">Расчеты!AM43</f>
        <v>837000.00000000012</v>
      </c>
      <c r="AU15" s="7">
        <f ca="1">Расчеты!AN43</f>
        <v>1727010.0000000002</v>
      </c>
      <c r="AV15" s="7">
        <f ca="1">Расчеты!AO43</f>
        <v>1473120</v>
      </c>
      <c r="AW15" s="7">
        <f ca="1">Расчеты!AP43</f>
        <v>1473120</v>
      </c>
      <c r="AX15" s="7">
        <f ca="1">Расчеты!AQ43</f>
        <v>652860.00000000012</v>
      </c>
      <c r="AY15" s="7">
        <f ca="1">Расчеты!AR43</f>
        <v>2212470</v>
      </c>
      <c r="AZ15" s="7">
        <f ca="1">Расчеты!AS43</f>
        <v>2633760.0000000005</v>
      </c>
      <c r="BA15" s="7">
        <f ca="1">Расчеты!AT43</f>
        <v>2865330.0000000005</v>
      </c>
      <c r="BB15" s="7">
        <f ca="1">Расчеты!AU43</f>
        <v>2538900.0000000005</v>
      </c>
      <c r="BC15" s="7">
        <f ca="1">Расчеты!AV43</f>
        <v>1473120</v>
      </c>
      <c r="BD15" s="7">
        <f ca="1">Расчеты!AW43</f>
        <v>1060200.0000000002</v>
      </c>
      <c r="BE15" s="7">
        <f ca="1">Расчеты!AX43</f>
        <v>1060200.0000000002</v>
      </c>
      <c r="BF15" s="7">
        <f ca="1">Расчеты!AY43</f>
        <v>906750.00000000012</v>
      </c>
      <c r="BG15" s="7">
        <f ca="1">Расчеты!AZ43</f>
        <v>1860930.0000000002</v>
      </c>
      <c r="BH15" s="7">
        <f ca="1">Расчеты!BA43</f>
        <v>1587510.0000000002</v>
      </c>
      <c r="BI15" s="7">
        <f ca="1">Расчеты!BB43</f>
        <v>1587510.0000000002</v>
      </c>
      <c r="BJ15" s="7">
        <f ca="1">Расчеты!BC43</f>
        <v>703080.00000000012</v>
      </c>
      <c r="BK15" s="7">
        <f ca="1">Расчеты!BD43</f>
        <v>2382660</v>
      </c>
      <c r="BL15" s="7">
        <f ca="1">Расчеты!BE43</f>
        <v>2837430.0000000005</v>
      </c>
      <c r="BM15" s="7">
        <f ca="1">Расчеты!BF43</f>
        <v>3085740.0000000005</v>
      </c>
      <c r="BN15" s="7">
        <f ca="1">Расчеты!BG43</f>
        <v>2734200.0000000005</v>
      </c>
      <c r="BO15" s="7">
        <f ca="1">Расчеты!BH43</f>
        <v>1587510.0000000002</v>
      </c>
      <c r="BP15" s="7">
        <f ca="1">Расчеты!BI43</f>
        <v>1143900.0000000002</v>
      </c>
      <c r="BQ15" s="7">
        <f ca="1">Расчеты!BJ43</f>
        <v>1143900.0000000002</v>
      </c>
      <c r="BR15" s="7">
        <f ca="1">Расчеты!BK43</f>
        <v>976500.00000000023</v>
      </c>
      <c r="BS15" s="7">
        <f ca="1">Расчеты!BL43</f>
        <v>1994850.0000000002</v>
      </c>
      <c r="BT15" s="7">
        <f ca="1">Расчеты!BM43</f>
        <v>1701900</v>
      </c>
      <c r="BU15" s="7">
        <f ca="1">Расчеты!BN43</f>
        <v>1701900</v>
      </c>
      <c r="BV15" s="7">
        <f ca="1">Расчеты!BO43</f>
        <v>753300.00000000012</v>
      </c>
      <c r="BW15" s="7">
        <f ca="1">Расчеты!BP43</f>
        <v>2552850</v>
      </c>
      <c r="BX15" s="7">
        <f ca="1">Расчеты!BQ43</f>
        <v>3041100.0000000005</v>
      </c>
      <c r="BY15" s="7">
        <f ca="1">Расчеты!BR43</f>
        <v>3306150.0000000005</v>
      </c>
      <c r="BZ15" s="7">
        <f ca="1">Расчеты!BS43</f>
        <v>2929500.0000000005</v>
      </c>
      <c r="CA15" s="7">
        <f ca="1">Расчеты!BT43</f>
        <v>1701900</v>
      </c>
      <c r="CB15" s="7">
        <f ca="1">Расчеты!BU43</f>
        <v>1227600.0000000002</v>
      </c>
      <c r="CC15" s="7">
        <f ca="1">Расчеты!BV43</f>
        <v>1227600.0000000002</v>
      </c>
      <c r="CD15" s="7">
        <f ca="1">Расчеты!BW43</f>
        <v>1046250.0000000002</v>
      </c>
    </row>
    <row r="16" spans="1:83" ht="10.75" x14ac:dyDescent="0.25">
      <c r="A16" s="113" t="s">
        <v>73</v>
      </c>
      <c r="B16" s="7" t="s">
        <v>148</v>
      </c>
      <c r="C16" s="113">
        <f t="shared" ref="C16:C32" ca="1" si="5">(SUM(N16:V16))/1000</f>
        <v>-5724</v>
      </c>
      <c r="D16" s="113">
        <f t="shared" ref="D16:D32" ca="1" si="6">(SUM(W16:AH16))/1000</f>
        <v>-7337.2</v>
      </c>
      <c r="E16" s="113">
        <f t="shared" ref="E16:E32" ca="1" si="7">(SUM(AI16:AT16))/1000</f>
        <v>-7792.4</v>
      </c>
      <c r="F16" s="113">
        <f t="shared" ca="1" si="4"/>
        <v>-7832</v>
      </c>
      <c r="G16" s="113">
        <f t="shared" ca="1" si="4"/>
        <v>-7865.6</v>
      </c>
      <c r="H16" s="113">
        <f t="shared" ca="1" si="4"/>
        <v>-7899.2</v>
      </c>
      <c r="K16" s="7">
        <v>0</v>
      </c>
      <c r="L16" s="7">
        <v>0</v>
      </c>
      <c r="M16" s="7">
        <v>0</v>
      </c>
      <c r="N16" s="7">
        <f ca="1">Расчеты!G44</f>
        <v>-1722000</v>
      </c>
      <c r="O16" s="7">
        <f ca="1">Расчеты!H44</f>
        <v>-493000</v>
      </c>
      <c r="P16" s="7">
        <f ca="1">Расчеты!I44</f>
        <v>-568000</v>
      </c>
      <c r="Q16" s="7">
        <f ca="1">Расчеты!J44</f>
        <v>-493000</v>
      </c>
      <c r="R16" s="7">
        <f ca="1">Расчеты!K44</f>
        <v>-568000</v>
      </c>
      <c r="S16" s="7">
        <f ca="1">Расчеты!L44</f>
        <v>-437000</v>
      </c>
      <c r="T16" s="7">
        <f ca="1">Расчеты!M44</f>
        <v>-662000</v>
      </c>
      <c r="U16" s="7">
        <f ca="1">Расчеты!N44</f>
        <v>-413000</v>
      </c>
      <c r="V16" s="7">
        <f ca="1">Расчеты!O44</f>
        <v>-368000</v>
      </c>
      <c r="W16" s="7">
        <f ca="1">Расчеты!P44</f>
        <v>-476600</v>
      </c>
      <c r="X16" s="7">
        <f ca="1">Расчеты!Q44</f>
        <v>-401600</v>
      </c>
      <c r="Y16" s="7">
        <f ca="1">Расчеты!R44</f>
        <v>-386600</v>
      </c>
      <c r="Z16" s="7">
        <f ca="1">Расчеты!S44</f>
        <v>-1755600</v>
      </c>
      <c r="AA16" s="7">
        <f ca="1">Расчеты!T44</f>
        <v>-536600</v>
      </c>
      <c r="AB16" s="7">
        <f ca="1">Расчеты!U44</f>
        <v>-611600</v>
      </c>
      <c r="AC16" s="7">
        <f ca="1">Расчеты!V44</f>
        <v>-536600</v>
      </c>
      <c r="AD16" s="7">
        <f ca="1">Расчеты!W44</f>
        <v>-611600</v>
      </c>
      <c r="AE16" s="7">
        <f ca="1">Расчеты!X44</f>
        <v>-476600</v>
      </c>
      <c r="AF16" s="7">
        <f ca="1">Расчеты!Y44</f>
        <v>-695600</v>
      </c>
      <c r="AG16" s="7">
        <f ca="1">Расчеты!Z44</f>
        <v>-446600</v>
      </c>
      <c r="AH16" s="7">
        <f ca="1">Расчеты!AA44</f>
        <v>-401600</v>
      </c>
      <c r="AI16" s="7">
        <f ca="1">Расчеты!AB44</f>
        <v>-516200</v>
      </c>
      <c r="AJ16" s="7">
        <f ca="1">Расчеты!AC44</f>
        <v>-435200</v>
      </c>
      <c r="AK16" s="7">
        <f ca="1">Расчеты!AD44</f>
        <v>-420200</v>
      </c>
      <c r="AL16" s="7">
        <f ca="1">Расчеты!AE44</f>
        <v>-1789200</v>
      </c>
      <c r="AM16" s="7">
        <f ca="1">Расчеты!AF44</f>
        <v>-580200</v>
      </c>
      <c r="AN16" s="7">
        <f ca="1">Расчеты!AG44</f>
        <v>-655200</v>
      </c>
      <c r="AO16" s="7">
        <f ca="1">Расчеты!AH44</f>
        <v>-580200</v>
      </c>
      <c r="AP16" s="7">
        <f ca="1">Расчеты!AI44</f>
        <v>-655200</v>
      </c>
      <c r="AQ16" s="7">
        <f ca="1">Расчеты!AJ44</f>
        <v>-516200</v>
      </c>
      <c r="AR16" s="7">
        <f ca="1">Расчеты!AK44</f>
        <v>-729200</v>
      </c>
      <c r="AS16" s="7">
        <f ca="1">Расчеты!AL44</f>
        <v>-480200</v>
      </c>
      <c r="AT16" s="7">
        <f ca="1">Расчеты!AM44</f>
        <v>-435200</v>
      </c>
      <c r="AU16" s="7">
        <f ca="1">Расчеты!AN44</f>
        <v>-555800</v>
      </c>
      <c r="AV16" s="7">
        <f ca="1">Расчеты!AO44</f>
        <v>-468800</v>
      </c>
      <c r="AW16" s="7">
        <f ca="1">Расчеты!AP44</f>
        <v>-453800</v>
      </c>
      <c r="AX16" s="7">
        <f ca="1">Расчеты!AQ44</f>
        <v>-1822800</v>
      </c>
      <c r="AY16" s="7">
        <f ca="1">Расчеты!AR44</f>
        <v>-623800</v>
      </c>
      <c r="AZ16" s="7">
        <f ca="1">Расчеты!AS44</f>
        <v>-698800</v>
      </c>
      <c r="BA16" s="7">
        <f ca="1">Расчеты!AT44</f>
        <v>-623800</v>
      </c>
      <c r="BB16" s="7">
        <f ca="1">Расчеты!AU44</f>
        <v>-698800</v>
      </c>
      <c r="BC16" s="7">
        <f ca="1">Расчеты!AV44</f>
        <v>-555800</v>
      </c>
      <c r="BD16" s="7">
        <f ca="1">Расчеты!AW44</f>
        <v>-762800</v>
      </c>
      <c r="BE16" s="7">
        <f ca="1">Расчеты!AX44</f>
        <v>-513800</v>
      </c>
      <c r="BF16" s="7">
        <f ca="1">Расчеты!AY44</f>
        <v>-468800</v>
      </c>
      <c r="BG16" s="7">
        <f ca="1">Расчеты!AZ44</f>
        <v>-595400</v>
      </c>
      <c r="BH16" s="7">
        <f ca="1">Расчеты!BA44</f>
        <v>-502400</v>
      </c>
      <c r="BI16" s="7">
        <f ca="1">Расчеты!BB44</f>
        <v>-487400</v>
      </c>
      <c r="BJ16" s="7">
        <f ca="1">Расчеты!BC44</f>
        <v>-1856400</v>
      </c>
      <c r="BK16" s="7">
        <f ca="1">Расчеты!BD44</f>
        <v>-667400</v>
      </c>
      <c r="BL16" s="7">
        <f ca="1">Расчеты!BE44</f>
        <v>-742400</v>
      </c>
      <c r="BM16" s="7">
        <f ca="1">Расчеты!BF44</f>
        <v>-667400</v>
      </c>
      <c r="BN16" s="7">
        <f ca="1">Расчеты!BG44</f>
        <v>-742400</v>
      </c>
      <c r="BO16" s="7">
        <f ca="1">Расчеты!BH44</f>
        <v>-595400</v>
      </c>
      <c r="BP16" s="7">
        <f ca="1">Расчеты!BI44</f>
        <v>-796400</v>
      </c>
      <c r="BQ16" s="7">
        <f ca="1">Расчеты!BJ44</f>
        <v>-547400</v>
      </c>
      <c r="BR16" s="7">
        <f ca="1">Расчеты!BK44</f>
        <v>-502400</v>
      </c>
      <c r="BS16" s="7">
        <f ca="1">Расчеты!BL44</f>
        <v>-635000</v>
      </c>
      <c r="BT16" s="7">
        <f ca="1">Расчеты!BM44</f>
        <v>-536000</v>
      </c>
      <c r="BU16" s="7">
        <f ca="1">Расчеты!BN44</f>
        <v>-521000</v>
      </c>
      <c r="BV16" s="7">
        <f ca="1">Расчеты!BO44</f>
        <v>-1890000</v>
      </c>
      <c r="BW16" s="7">
        <f ca="1">Расчеты!BP44</f>
        <v>-711000</v>
      </c>
      <c r="BX16" s="7">
        <f ca="1">Расчеты!BQ44</f>
        <v>-786000</v>
      </c>
      <c r="BY16" s="7">
        <f ca="1">Расчеты!BR44</f>
        <v>-711000</v>
      </c>
      <c r="BZ16" s="7">
        <f ca="1">Расчеты!BS44</f>
        <v>-786000</v>
      </c>
      <c r="CA16" s="7">
        <f ca="1">Расчеты!BT44</f>
        <v>-635000</v>
      </c>
      <c r="CB16" s="7">
        <f ca="1">Расчеты!BU44</f>
        <v>-830000</v>
      </c>
      <c r="CC16" s="7">
        <f ca="1">Расчеты!BV44</f>
        <v>-581000</v>
      </c>
      <c r="CD16" s="7">
        <f ca="1">Расчеты!BW44</f>
        <v>-536000</v>
      </c>
    </row>
    <row r="17" spans="1:82" outlineLevel="1" x14ac:dyDescent="0.2">
      <c r="A17" s="114" t="s">
        <v>9</v>
      </c>
      <c r="B17" s="7" t="s">
        <v>148</v>
      </c>
      <c r="C17" s="7">
        <f t="shared" ca="1" si="5"/>
        <v>-3209</v>
      </c>
      <c r="D17" s="7">
        <f t="shared" ca="1" si="6"/>
        <v>-4536</v>
      </c>
      <c r="E17" s="7">
        <f t="shared" ca="1" si="7"/>
        <v>-4924</v>
      </c>
      <c r="F17" s="7">
        <f t="shared" ca="1" si="4"/>
        <v>-4958</v>
      </c>
      <c r="G17" s="7">
        <f t="shared" ca="1" si="4"/>
        <v>-4986</v>
      </c>
      <c r="H17" s="7">
        <f t="shared" ca="1" si="4"/>
        <v>-5014</v>
      </c>
      <c r="K17" s="7">
        <v>0</v>
      </c>
      <c r="L17" s="7">
        <v>0</v>
      </c>
      <c r="M17" s="7">
        <v>0</v>
      </c>
      <c r="N17" s="7">
        <f ca="1">Расчеты!G45</f>
        <v>-285000</v>
      </c>
      <c r="O17" s="7">
        <f ca="1">Расчеты!H45</f>
        <v>-425000</v>
      </c>
      <c r="P17" s="7">
        <f ca="1">Расчеты!I45</f>
        <v>-425000</v>
      </c>
      <c r="Q17" s="7">
        <f ca="1">Расчеты!J45</f>
        <v>-425000</v>
      </c>
      <c r="R17" s="7">
        <f ca="1">Расчеты!K45</f>
        <v>-425000</v>
      </c>
      <c r="S17" s="7">
        <f ca="1">Расчеты!L45</f>
        <v>-369000</v>
      </c>
      <c r="T17" s="7">
        <f ca="1">Расчеты!M45</f>
        <v>-285000</v>
      </c>
      <c r="U17" s="7">
        <f ca="1">Расчеты!N45</f>
        <v>-285000</v>
      </c>
      <c r="V17" s="7">
        <f ca="1">Расчеты!O45</f>
        <v>-285000</v>
      </c>
      <c r="W17" s="7">
        <f ca="1">Расчеты!P45</f>
        <v>-403000</v>
      </c>
      <c r="X17" s="7">
        <f ca="1">Расчеты!Q45</f>
        <v>-313000</v>
      </c>
      <c r="Y17" s="7">
        <f ca="1">Расчеты!R45</f>
        <v>-313000</v>
      </c>
      <c r="Z17" s="7">
        <f ca="1">Расчеты!S45</f>
        <v>-313000</v>
      </c>
      <c r="AA17" s="7">
        <f ca="1">Расчеты!T45</f>
        <v>-463000</v>
      </c>
      <c r="AB17" s="7">
        <f ca="1">Расчеты!U45</f>
        <v>-463000</v>
      </c>
      <c r="AC17" s="7">
        <f ca="1">Расчеты!V45</f>
        <v>-463000</v>
      </c>
      <c r="AD17" s="7">
        <f ca="1">Расчеты!W45</f>
        <v>-463000</v>
      </c>
      <c r="AE17" s="7">
        <f ca="1">Расчеты!X45</f>
        <v>-403000</v>
      </c>
      <c r="AF17" s="7">
        <f ca="1">Расчеты!Y45</f>
        <v>-313000</v>
      </c>
      <c r="AG17" s="7">
        <f ca="1">Расчеты!Z45</f>
        <v>-313000</v>
      </c>
      <c r="AH17" s="7">
        <f ca="1">Расчеты!AA45</f>
        <v>-313000</v>
      </c>
      <c r="AI17" s="7">
        <f ca="1">Расчеты!AB45</f>
        <v>-437000</v>
      </c>
      <c r="AJ17" s="7">
        <f ca="1">Расчеты!AC45</f>
        <v>-341000</v>
      </c>
      <c r="AK17" s="7">
        <f ca="1">Расчеты!AD45</f>
        <v>-341000</v>
      </c>
      <c r="AL17" s="7">
        <f ca="1">Расчеты!AE45</f>
        <v>-341000</v>
      </c>
      <c r="AM17" s="7">
        <f ca="1">Расчеты!AF45</f>
        <v>-501000</v>
      </c>
      <c r="AN17" s="7">
        <f ca="1">Расчеты!AG45</f>
        <v>-501000</v>
      </c>
      <c r="AO17" s="7">
        <f ca="1">Расчеты!AH45</f>
        <v>-501000</v>
      </c>
      <c r="AP17" s="7">
        <f ca="1">Расчеты!AI45</f>
        <v>-501000</v>
      </c>
      <c r="AQ17" s="7">
        <f ca="1">Расчеты!AJ45</f>
        <v>-437000</v>
      </c>
      <c r="AR17" s="7">
        <f ca="1">Расчеты!AK45</f>
        <v>-341000</v>
      </c>
      <c r="AS17" s="7">
        <f ca="1">Расчеты!AL45</f>
        <v>-341000</v>
      </c>
      <c r="AT17" s="7">
        <f ca="1">Расчеты!AM45</f>
        <v>-341000</v>
      </c>
      <c r="AU17" s="7">
        <f ca="1">Расчеты!AN45</f>
        <v>-471000</v>
      </c>
      <c r="AV17" s="7">
        <f ca="1">Расчеты!AO45</f>
        <v>-369000</v>
      </c>
      <c r="AW17" s="7">
        <f ca="1">Расчеты!AP45</f>
        <v>-369000</v>
      </c>
      <c r="AX17" s="7">
        <f ca="1">Расчеты!AQ45</f>
        <v>-369000</v>
      </c>
      <c r="AY17" s="7">
        <f ca="1">Расчеты!AR45</f>
        <v>-539000</v>
      </c>
      <c r="AZ17" s="7">
        <f ca="1">Расчеты!AS45</f>
        <v>-539000</v>
      </c>
      <c r="BA17" s="7">
        <f ca="1">Расчеты!AT45</f>
        <v>-539000</v>
      </c>
      <c r="BB17" s="7">
        <f ca="1">Расчеты!AU45</f>
        <v>-539000</v>
      </c>
      <c r="BC17" s="7">
        <f ca="1">Расчеты!AV45</f>
        <v>-471000</v>
      </c>
      <c r="BD17" s="7">
        <f ca="1">Расчеты!AW45</f>
        <v>-369000</v>
      </c>
      <c r="BE17" s="7">
        <f ca="1">Расчеты!AX45</f>
        <v>-369000</v>
      </c>
      <c r="BF17" s="7">
        <f ca="1">Расчеты!AY45</f>
        <v>-369000</v>
      </c>
      <c r="BG17" s="7">
        <f ca="1">Расчеты!AZ45</f>
        <v>-505000</v>
      </c>
      <c r="BH17" s="7">
        <f ca="1">Расчеты!BA45</f>
        <v>-397000</v>
      </c>
      <c r="BI17" s="7">
        <f ca="1">Расчеты!BB45</f>
        <v>-397000</v>
      </c>
      <c r="BJ17" s="7">
        <f ca="1">Расчеты!BC45</f>
        <v>-397000</v>
      </c>
      <c r="BK17" s="7">
        <f ca="1">Расчеты!BD45</f>
        <v>-577000</v>
      </c>
      <c r="BL17" s="7">
        <f ca="1">Расчеты!BE45</f>
        <v>-577000</v>
      </c>
      <c r="BM17" s="7">
        <f ca="1">Расчеты!BF45</f>
        <v>-577000</v>
      </c>
      <c r="BN17" s="7">
        <f ca="1">Расчеты!BG45</f>
        <v>-577000</v>
      </c>
      <c r="BO17" s="7">
        <f ca="1">Расчеты!BH45</f>
        <v>-505000</v>
      </c>
      <c r="BP17" s="7">
        <f ca="1">Расчеты!BI45</f>
        <v>-397000</v>
      </c>
      <c r="BQ17" s="7">
        <f ca="1">Расчеты!BJ45</f>
        <v>-397000</v>
      </c>
      <c r="BR17" s="7">
        <f ca="1">Расчеты!BK45</f>
        <v>-397000</v>
      </c>
      <c r="BS17" s="7">
        <f ca="1">Расчеты!BL45</f>
        <v>-539000</v>
      </c>
      <c r="BT17" s="7">
        <f ca="1">Расчеты!BM45</f>
        <v>-425000</v>
      </c>
      <c r="BU17" s="7">
        <f ca="1">Расчеты!BN45</f>
        <v>-425000</v>
      </c>
      <c r="BV17" s="7">
        <f ca="1">Расчеты!BO45</f>
        <v>-425000</v>
      </c>
      <c r="BW17" s="7">
        <f ca="1">Расчеты!BP45</f>
        <v>-615000</v>
      </c>
      <c r="BX17" s="7">
        <f ca="1">Расчеты!BQ45</f>
        <v>-615000</v>
      </c>
      <c r="BY17" s="7">
        <f ca="1">Расчеты!BR45</f>
        <v>-615000</v>
      </c>
      <c r="BZ17" s="7">
        <f ca="1">Расчеты!BS45</f>
        <v>-615000</v>
      </c>
      <c r="CA17" s="7">
        <f ca="1">Расчеты!BT45</f>
        <v>-539000</v>
      </c>
      <c r="CB17" s="7">
        <f ca="1">Расчеты!BU45</f>
        <v>-425000</v>
      </c>
      <c r="CC17" s="7">
        <f ca="1">Расчеты!BV45</f>
        <v>-425000</v>
      </c>
      <c r="CD17" s="7">
        <f ca="1">Расчеты!BW45</f>
        <v>-425000</v>
      </c>
    </row>
    <row r="18" spans="1:82" outlineLevel="1" x14ac:dyDescent="0.2">
      <c r="A18" s="114" t="s">
        <v>7</v>
      </c>
      <c r="B18" s="7" t="s">
        <v>148</v>
      </c>
      <c r="C18" s="7">
        <f t="shared" si="5"/>
        <v>-288</v>
      </c>
      <c r="D18" s="7">
        <f t="shared" si="6"/>
        <v>-432</v>
      </c>
      <c r="E18" s="7">
        <f t="shared" si="7"/>
        <v>-480</v>
      </c>
      <c r="F18" s="7">
        <f t="shared" si="4"/>
        <v>-484</v>
      </c>
      <c r="G18" s="7">
        <f t="shared" si="4"/>
        <v>-488</v>
      </c>
      <c r="H18" s="7">
        <f t="shared" si="4"/>
        <v>-492</v>
      </c>
      <c r="K18" s="7">
        <v>0</v>
      </c>
      <c r="L18" s="7">
        <v>0</v>
      </c>
      <c r="M18" s="7">
        <v>0</v>
      </c>
      <c r="N18" s="7">
        <f>Расчеты!G46</f>
        <v>-32000</v>
      </c>
      <c r="O18" s="7">
        <f>Расчеты!H46</f>
        <v>-32000</v>
      </c>
      <c r="P18" s="7">
        <f>Расчеты!I46</f>
        <v>-32000</v>
      </c>
      <c r="Q18" s="7">
        <f>Расчеты!J46</f>
        <v>-32000</v>
      </c>
      <c r="R18" s="7">
        <f>Расчеты!K46</f>
        <v>-32000</v>
      </c>
      <c r="S18" s="7">
        <f>Расчеты!L46</f>
        <v>-32000</v>
      </c>
      <c r="T18" s="7">
        <f>Расчеты!M46</f>
        <v>-32000</v>
      </c>
      <c r="U18" s="7">
        <f>Расчеты!N46</f>
        <v>-32000</v>
      </c>
      <c r="V18" s="7">
        <f>Расчеты!O46</f>
        <v>-32000</v>
      </c>
      <c r="W18" s="7">
        <f>Расчеты!P46</f>
        <v>-36000</v>
      </c>
      <c r="X18" s="7">
        <f>Расчеты!Q46</f>
        <v>-36000</v>
      </c>
      <c r="Y18" s="7">
        <f>Расчеты!R46</f>
        <v>-36000</v>
      </c>
      <c r="Z18" s="7">
        <f>Расчеты!S46</f>
        <v>-36000</v>
      </c>
      <c r="AA18" s="7">
        <f>Расчеты!T46</f>
        <v>-36000</v>
      </c>
      <c r="AB18" s="7">
        <f>Расчеты!U46</f>
        <v>-36000</v>
      </c>
      <c r="AC18" s="7">
        <f>Расчеты!V46</f>
        <v>-36000</v>
      </c>
      <c r="AD18" s="7">
        <f>Расчеты!W46</f>
        <v>-36000</v>
      </c>
      <c r="AE18" s="7">
        <f>Расчеты!X46</f>
        <v>-36000</v>
      </c>
      <c r="AF18" s="7">
        <f>Расчеты!Y46</f>
        <v>-36000</v>
      </c>
      <c r="AG18" s="7">
        <f>Расчеты!Z46</f>
        <v>-36000</v>
      </c>
      <c r="AH18" s="7">
        <f>Расчеты!AA46</f>
        <v>-36000</v>
      </c>
      <c r="AI18" s="7">
        <f>Расчеты!AB46</f>
        <v>-40000</v>
      </c>
      <c r="AJ18" s="7">
        <f>Расчеты!AC46</f>
        <v>-40000</v>
      </c>
      <c r="AK18" s="7">
        <f>Расчеты!AD46</f>
        <v>-40000</v>
      </c>
      <c r="AL18" s="7">
        <f>Расчеты!AE46</f>
        <v>-40000</v>
      </c>
      <c r="AM18" s="7">
        <f>Расчеты!AF46</f>
        <v>-40000</v>
      </c>
      <c r="AN18" s="7">
        <f>Расчеты!AG46</f>
        <v>-40000</v>
      </c>
      <c r="AO18" s="7">
        <f>Расчеты!AH46</f>
        <v>-40000</v>
      </c>
      <c r="AP18" s="7">
        <f>Расчеты!AI46</f>
        <v>-40000</v>
      </c>
      <c r="AQ18" s="7">
        <f>Расчеты!AJ46</f>
        <v>-40000</v>
      </c>
      <c r="AR18" s="7">
        <f>Расчеты!AK46</f>
        <v>-40000</v>
      </c>
      <c r="AS18" s="7">
        <f>Расчеты!AL46</f>
        <v>-40000</v>
      </c>
      <c r="AT18" s="7">
        <f>Расчеты!AM46</f>
        <v>-40000</v>
      </c>
      <c r="AU18" s="7">
        <f>Расчеты!AN46</f>
        <v>-44000</v>
      </c>
      <c r="AV18" s="7">
        <f>Расчеты!AO46</f>
        <v>-44000</v>
      </c>
      <c r="AW18" s="7">
        <f>Расчеты!AP46</f>
        <v>-44000</v>
      </c>
      <c r="AX18" s="7">
        <f>Расчеты!AQ46</f>
        <v>-44000</v>
      </c>
      <c r="AY18" s="7">
        <f>Расчеты!AR46</f>
        <v>-44000</v>
      </c>
      <c r="AZ18" s="7">
        <f>Расчеты!AS46</f>
        <v>-44000</v>
      </c>
      <c r="BA18" s="7">
        <f>Расчеты!AT46</f>
        <v>-44000</v>
      </c>
      <c r="BB18" s="7">
        <f>Расчеты!AU46</f>
        <v>-44000</v>
      </c>
      <c r="BC18" s="7">
        <f>Расчеты!AV46</f>
        <v>-44000</v>
      </c>
      <c r="BD18" s="7">
        <f>Расчеты!AW46</f>
        <v>-44000</v>
      </c>
      <c r="BE18" s="7">
        <f>Расчеты!AX46</f>
        <v>-44000</v>
      </c>
      <c r="BF18" s="7">
        <f>Расчеты!AY46</f>
        <v>-44000</v>
      </c>
      <c r="BG18" s="7">
        <f>Расчеты!AZ46</f>
        <v>-48000</v>
      </c>
      <c r="BH18" s="7">
        <f>Расчеты!BA46</f>
        <v>-48000</v>
      </c>
      <c r="BI18" s="7">
        <f>Расчеты!BB46</f>
        <v>-48000</v>
      </c>
      <c r="BJ18" s="7">
        <f>Расчеты!BC46</f>
        <v>-48000</v>
      </c>
      <c r="BK18" s="7">
        <f>Расчеты!BD46</f>
        <v>-48000</v>
      </c>
      <c r="BL18" s="7">
        <f>Расчеты!BE46</f>
        <v>-48000</v>
      </c>
      <c r="BM18" s="7">
        <f>Расчеты!BF46</f>
        <v>-48000</v>
      </c>
      <c r="BN18" s="7">
        <f>Расчеты!BG46</f>
        <v>-48000</v>
      </c>
      <c r="BO18" s="7">
        <f>Расчеты!BH46</f>
        <v>-48000</v>
      </c>
      <c r="BP18" s="7">
        <f>Расчеты!BI46</f>
        <v>-48000</v>
      </c>
      <c r="BQ18" s="7">
        <f>Расчеты!BJ46</f>
        <v>-48000</v>
      </c>
      <c r="BR18" s="7">
        <f>Расчеты!BK46</f>
        <v>-48000</v>
      </c>
      <c r="BS18" s="7">
        <f>Расчеты!BL46</f>
        <v>-52000</v>
      </c>
      <c r="BT18" s="7">
        <f>Расчеты!BM46</f>
        <v>-52000</v>
      </c>
      <c r="BU18" s="7">
        <f>Расчеты!BN46</f>
        <v>-52000</v>
      </c>
      <c r="BV18" s="7">
        <f>Расчеты!BO46</f>
        <v>-52000</v>
      </c>
      <c r="BW18" s="7">
        <f>Расчеты!BP46</f>
        <v>-52000</v>
      </c>
      <c r="BX18" s="7">
        <f>Расчеты!BQ46</f>
        <v>-52000</v>
      </c>
      <c r="BY18" s="7">
        <f>Расчеты!BR46</f>
        <v>-52000</v>
      </c>
      <c r="BZ18" s="7">
        <f>Расчеты!BS46</f>
        <v>-52000</v>
      </c>
      <c r="CA18" s="7">
        <f>Расчеты!BT46</f>
        <v>-52000</v>
      </c>
      <c r="CB18" s="7">
        <f>Расчеты!BU46</f>
        <v>-52000</v>
      </c>
      <c r="CC18" s="7">
        <f>Расчеты!BV46</f>
        <v>-52000</v>
      </c>
      <c r="CD18" s="7">
        <f>Расчеты!BW46</f>
        <v>-52000</v>
      </c>
    </row>
    <row r="19" spans="1:82" outlineLevel="1" x14ac:dyDescent="0.2">
      <c r="A19" s="114" t="s">
        <v>2</v>
      </c>
      <c r="B19" s="7" t="s">
        <v>148</v>
      </c>
      <c r="C19" s="7">
        <f t="shared" si="5"/>
        <v>-252</v>
      </c>
      <c r="D19" s="7">
        <f t="shared" si="6"/>
        <v>-336</v>
      </c>
      <c r="E19" s="7">
        <f t="shared" si="7"/>
        <v>-336</v>
      </c>
      <c r="F19" s="7">
        <f t="shared" si="4"/>
        <v>-336</v>
      </c>
      <c r="G19" s="7">
        <f t="shared" si="4"/>
        <v>-336</v>
      </c>
      <c r="H19" s="7">
        <f t="shared" si="4"/>
        <v>-336</v>
      </c>
      <c r="K19" s="7">
        <v>0</v>
      </c>
      <c r="L19" s="7">
        <v>0</v>
      </c>
      <c r="M19" s="7">
        <v>0</v>
      </c>
      <c r="N19" s="7">
        <f>Расчеты!G47</f>
        <v>-28000</v>
      </c>
      <c r="O19" s="7">
        <f>Расчеты!H47</f>
        <v>-28000</v>
      </c>
      <c r="P19" s="7">
        <f>Расчеты!I47</f>
        <v>-28000</v>
      </c>
      <c r="Q19" s="7">
        <f>Расчеты!J47</f>
        <v>-28000</v>
      </c>
      <c r="R19" s="7">
        <f>Расчеты!K47</f>
        <v>-28000</v>
      </c>
      <c r="S19" s="7">
        <f>Расчеты!L47</f>
        <v>-28000</v>
      </c>
      <c r="T19" s="7">
        <f>Расчеты!M47</f>
        <v>-28000</v>
      </c>
      <c r="U19" s="7">
        <f>Расчеты!N47</f>
        <v>-28000</v>
      </c>
      <c r="V19" s="7">
        <f>Расчеты!O47</f>
        <v>-28000</v>
      </c>
      <c r="W19" s="7">
        <f>Расчеты!P47</f>
        <v>-28000</v>
      </c>
      <c r="X19" s="7">
        <f>Расчеты!Q47</f>
        <v>-28000</v>
      </c>
      <c r="Y19" s="7">
        <f>Расчеты!R47</f>
        <v>-28000</v>
      </c>
      <c r="Z19" s="7">
        <f>Расчеты!S47</f>
        <v>-28000</v>
      </c>
      <c r="AA19" s="7">
        <f>Расчеты!T47</f>
        <v>-28000</v>
      </c>
      <c r="AB19" s="7">
        <f>Расчеты!U47</f>
        <v>-28000</v>
      </c>
      <c r="AC19" s="7">
        <f>Расчеты!V47</f>
        <v>-28000</v>
      </c>
      <c r="AD19" s="7">
        <f>Расчеты!W47</f>
        <v>-28000</v>
      </c>
      <c r="AE19" s="7">
        <f>Расчеты!X47</f>
        <v>-28000</v>
      </c>
      <c r="AF19" s="7">
        <f>Расчеты!Y47</f>
        <v>-28000</v>
      </c>
      <c r="AG19" s="7">
        <f>Расчеты!Z47</f>
        <v>-28000</v>
      </c>
      <c r="AH19" s="7">
        <f>Расчеты!AA47</f>
        <v>-28000</v>
      </c>
      <c r="AI19" s="7">
        <f>Расчеты!AB47</f>
        <v>-28000</v>
      </c>
      <c r="AJ19" s="7">
        <f>Расчеты!AC47</f>
        <v>-28000</v>
      </c>
      <c r="AK19" s="7">
        <f>Расчеты!AD47</f>
        <v>-28000</v>
      </c>
      <c r="AL19" s="7">
        <f>Расчеты!AE47</f>
        <v>-28000</v>
      </c>
      <c r="AM19" s="7">
        <f>Расчеты!AF47</f>
        <v>-28000</v>
      </c>
      <c r="AN19" s="7">
        <f>Расчеты!AG47</f>
        <v>-28000</v>
      </c>
      <c r="AO19" s="7">
        <f>Расчеты!AH47</f>
        <v>-28000</v>
      </c>
      <c r="AP19" s="7">
        <f>Расчеты!AI47</f>
        <v>-28000</v>
      </c>
      <c r="AQ19" s="7">
        <f>Расчеты!AJ47</f>
        <v>-28000</v>
      </c>
      <c r="AR19" s="7">
        <f>Расчеты!AK47</f>
        <v>-28000</v>
      </c>
      <c r="AS19" s="7">
        <f>Расчеты!AL47</f>
        <v>-28000</v>
      </c>
      <c r="AT19" s="7">
        <f>Расчеты!AM47</f>
        <v>-28000</v>
      </c>
      <c r="AU19" s="7">
        <f>Расчеты!AN47</f>
        <v>-28000</v>
      </c>
      <c r="AV19" s="7">
        <f>Расчеты!AO47</f>
        <v>-28000</v>
      </c>
      <c r="AW19" s="7">
        <f>Расчеты!AP47</f>
        <v>-28000</v>
      </c>
      <c r="AX19" s="7">
        <f>Расчеты!AQ47</f>
        <v>-28000</v>
      </c>
      <c r="AY19" s="7">
        <f>Расчеты!AR47</f>
        <v>-28000</v>
      </c>
      <c r="AZ19" s="7">
        <f>Расчеты!AS47</f>
        <v>-28000</v>
      </c>
      <c r="BA19" s="7">
        <f>Расчеты!AT47</f>
        <v>-28000</v>
      </c>
      <c r="BB19" s="7">
        <f>Расчеты!AU47</f>
        <v>-28000</v>
      </c>
      <c r="BC19" s="7">
        <f>Расчеты!AV47</f>
        <v>-28000</v>
      </c>
      <c r="BD19" s="7">
        <f>Расчеты!AW47</f>
        <v>-28000</v>
      </c>
      <c r="BE19" s="7">
        <f>Расчеты!AX47</f>
        <v>-28000</v>
      </c>
      <c r="BF19" s="7">
        <f>Расчеты!AY47</f>
        <v>-28000</v>
      </c>
      <c r="BG19" s="7">
        <f>Расчеты!AZ47</f>
        <v>-28000</v>
      </c>
      <c r="BH19" s="7">
        <f>Расчеты!BA47</f>
        <v>-28000</v>
      </c>
      <c r="BI19" s="7">
        <f>Расчеты!BB47</f>
        <v>-28000</v>
      </c>
      <c r="BJ19" s="7">
        <f>Расчеты!BC47</f>
        <v>-28000</v>
      </c>
      <c r="BK19" s="7">
        <f>Расчеты!BD47</f>
        <v>-28000</v>
      </c>
      <c r="BL19" s="7">
        <f>Расчеты!BE47</f>
        <v>-28000</v>
      </c>
      <c r="BM19" s="7">
        <f>Расчеты!BF47</f>
        <v>-28000</v>
      </c>
      <c r="BN19" s="7">
        <f>Расчеты!BG47</f>
        <v>-28000</v>
      </c>
      <c r="BO19" s="7">
        <f>Расчеты!BH47</f>
        <v>-28000</v>
      </c>
      <c r="BP19" s="7">
        <f>Расчеты!BI47</f>
        <v>-28000</v>
      </c>
      <c r="BQ19" s="7">
        <f>Расчеты!BJ47</f>
        <v>-28000</v>
      </c>
      <c r="BR19" s="7">
        <f>Расчеты!BK47</f>
        <v>-28000</v>
      </c>
      <c r="BS19" s="7">
        <f>Расчеты!BL47</f>
        <v>-28000</v>
      </c>
      <c r="BT19" s="7">
        <f>Расчеты!BM47</f>
        <v>-28000</v>
      </c>
      <c r="BU19" s="7">
        <f>Расчеты!BN47</f>
        <v>-28000</v>
      </c>
      <c r="BV19" s="7">
        <f>Расчеты!BO47</f>
        <v>-28000</v>
      </c>
      <c r="BW19" s="7">
        <f>Расчеты!BP47</f>
        <v>-28000</v>
      </c>
      <c r="BX19" s="7">
        <f>Расчеты!BQ47</f>
        <v>-28000</v>
      </c>
      <c r="BY19" s="7">
        <f>Расчеты!BR47</f>
        <v>-28000</v>
      </c>
      <c r="BZ19" s="7">
        <f>Расчеты!BS47</f>
        <v>-28000</v>
      </c>
      <c r="CA19" s="7">
        <f>Расчеты!BT47</f>
        <v>-28000</v>
      </c>
      <c r="CB19" s="7">
        <f>Расчеты!BU47</f>
        <v>-28000</v>
      </c>
      <c r="CC19" s="7">
        <f>Расчеты!BV47</f>
        <v>-28000</v>
      </c>
      <c r="CD19" s="7">
        <f>Расчеты!BW47</f>
        <v>-28000</v>
      </c>
    </row>
    <row r="20" spans="1:82" outlineLevel="1" x14ac:dyDescent="0.2">
      <c r="A20" s="114" t="s">
        <v>45</v>
      </c>
      <c r="B20" s="7" t="s">
        <v>148</v>
      </c>
      <c r="C20" s="7">
        <f t="shared" si="5"/>
        <v>-240</v>
      </c>
      <c r="D20" s="7">
        <f t="shared" si="6"/>
        <v>-240</v>
      </c>
      <c r="E20" s="7">
        <f t="shared" si="7"/>
        <v>-240</v>
      </c>
      <c r="F20" s="7">
        <f t="shared" si="4"/>
        <v>-240</v>
      </c>
      <c r="G20" s="7">
        <f t="shared" si="4"/>
        <v>-240</v>
      </c>
      <c r="H20" s="7">
        <f t="shared" si="4"/>
        <v>-240</v>
      </c>
      <c r="K20" s="7">
        <v>0</v>
      </c>
      <c r="L20" s="7">
        <v>0</v>
      </c>
      <c r="M20" s="7">
        <v>0</v>
      </c>
      <c r="N20" s="7">
        <f>Расчеты!G48</f>
        <v>-60000</v>
      </c>
      <c r="O20" s="7">
        <f>Расчеты!H48</f>
        <v>0</v>
      </c>
      <c r="P20" s="7">
        <f>Расчеты!I48</f>
        <v>-60000</v>
      </c>
      <c r="Q20" s="7">
        <f>Расчеты!J48</f>
        <v>0</v>
      </c>
      <c r="R20" s="7">
        <f>Расчеты!K48</f>
        <v>-60000</v>
      </c>
      <c r="S20" s="7">
        <f>Расчеты!L48</f>
        <v>0</v>
      </c>
      <c r="T20" s="7">
        <f>Расчеты!M48</f>
        <v>0</v>
      </c>
      <c r="U20" s="7">
        <f>Расчеты!N48</f>
        <v>-60000</v>
      </c>
      <c r="V20" s="7">
        <f>Расчеты!O48</f>
        <v>0</v>
      </c>
      <c r="W20" s="7">
        <f>Расчеты!P48</f>
        <v>0</v>
      </c>
      <c r="X20" s="7">
        <f>Расчеты!Q48</f>
        <v>0</v>
      </c>
      <c r="Y20" s="7">
        <f>Расчеты!R48</f>
        <v>0</v>
      </c>
      <c r="Z20" s="7">
        <f>Расчеты!S48</f>
        <v>-60000</v>
      </c>
      <c r="AA20" s="7">
        <f>Расчеты!T48</f>
        <v>0</v>
      </c>
      <c r="AB20" s="7">
        <f>Расчеты!U48</f>
        <v>-60000</v>
      </c>
      <c r="AC20" s="7">
        <f>Расчеты!V48</f>
        <v>0</v>
      </c>
      <c r="AD20" s="7">
        <f>Расчеты!W48</f>
        <v>-60000</v>
      </c>
      <c r="AE20" s="7">
        <f>Расчеты!X48</f>
        <v>0</v>
      </c>
      <c r="AF20" s="7">
        <f>Расчеты!Y48</f>
        <v>0</v>
      </c>
      <c r="AG20" s="7">
        <f>Расчеты!Z48</f>
        <v>-60000</v>
      </c>
      <c r="AH20" s="7">
        <f>Расчеты!AA48</f>
        <v>0</v>
      </c>
      <c r="AI20" s="7">
        <f>Расчеты!AB48</f>
        <v>0</v>
      </c>
      <c r="AJ20" s="7">
        <f>Расчеты!AC48</f>
        <v>0</v>
      </c>
      <c r="AK20" s="7">
        <f>Расчеты!AD48</f>
        <v>0</v>
      </c>
      <c r="AL20" s="7">
        <f>Расчеты!AE48</f>
        <v>-60000</v>
      </c>
      <c r="AM20" s="7">
        <f>Расчеты!AF48</f>
        <v>0</v>
      </c>
      <c r="AN20" s="7">
        <f>Расчеты!AG48</f>
        <v>-60000</v>
      </c>
      <c r="AO20" s="7">
        <f>Расчеты!AH48</f>
        <v>0</v>
      </c>
      <c r="AP20" s="7">
        <f>Расчеты!AI48</f>
        <v>-60000</v>
      </c>
      <c r="AQ20" s="7">
        <f>Расчеты!AJ48</f>
        <v>0</v>
      </c>
      <c r="AR20" s="7">
        <f>Расчеты!AK48</f>
        <v>0</v>
      </c>
      <c r="AS20" s="7">
        <f>Расчеты!AL48</f>
        <v>-60000</v>
      </c>
      <c r="AT20" s="7">
        <f>Расчеты!AM48</f>
        <v>0</v>
      </c>
      <c r="AU20" s="7">
        <f>Расчеты!AN48</f>
        <v>0</v>
      </c>
      <c r="AV20" s="7">
        <f>Расчеты!AO48</f>
        <v>0</v>
      </c>
      <c r="AW20" s="7">
        <f>Расчеты!AP48</f>
        <v>0</v>
      </c>
      <c r="AX20" s="7">
        <f>Расчеты!AQ48</f>
        <v>-60000</v>
      </c>
      <c r="AY20" s="7">
        <f>Расчеты!AR48</f>
        <v>0</v>
      </c>
      <c r="AZ20" s="7">
        <f>Расчеты!AS48</f>
        <v>-60000</v>
      </c>
      <c r="BA20" s="7">
        <f>Расчеты!AT48</f>
        <v>0</v>
      </c>
      <c r="BB20" s="7">
        <f>Расчеты!AU48</f>
        <v>-60000</v>
      </c>
      <c r="BC20" s="7">
        <f>Расчеты!AV48</f>
        <v>0</v>
      </c>
      <c r="BD20" s="7">
        <f>Расчеты!AW48</f>
        <v>0</v>
      </c>
      <c r="BE20" s="7">
        <f>Расчеты!AX48</f>
        <v>-60000</v>
      </c>
      <c r="BF20" s="7">
        <f>Расчеты!AY48</f>
        <v>0</v>
      </c>
      <c r="BG20" s="7">
        <f>Расчеты!AZ48</f>
        <v>0</v>
      </c>
      <c r="BH20" s="7">
        <f>Расчеты!BA48</f>
        <v>0</v>
      </c>
      <c r="BI20" s="7">
        <f>Расчеты!BB48</f>
        <v>0</v>
      </c>
      <c r="BJ20" s="7">
        <f>Расчеты!BC48</f>
        <v>-60000</v>
      </c>
      <c r="BK20" s="7">
        <f>Расчеты!BD48</f>
        <v>0</v>
      </c>
      <c r="BL20" s="7">
        <f>Расчеты!BE48</f>
        <v>-60000</v>
      </c>
      <c r="BM20" s="7">
        <f>Расчеты!BF48</f>
        <v>0</v>
      </c>
      <c r="BN20" s="7">
        <f>Расчеты!BG48</f>
        <v>-60000</v>
      </c>
      <c r="BO20" s="7">
        <f>Расчеты!BH48</f>
        <v>0</v>
      </c>
      <c r="BP20" s="7">
        <f>Расчеты!BI48</f>
        <v>0</v>
      </c>
      <c r="BQ20" s="7">
        <f>Расчеты!BJ48</f>
        <v>-60000</v>
      </c>
      <c r="BR20" s="7">
        <f>Расчеты!BK48</f>
        <v>0</v>
      </c>
      <c r="BS20" s="7">
        <f>Расчеты!BL48</f>
        <v>0</v>
      </c>
      <c r="BT20" s="7">
        <f>Расчеты!BM48</f>
        <v>0</v>
      </c>
      <c r="BU20" s="7">
        <f>Расчеты!BN48</f>
        <v>0</v>
      </c>
      <c r="BV20" s="7">
        <f>Расчеты!BO48</f>
        <v>-60000</v>
      </c>
      <c r="BW20" s="7">
        <f>Расчеты!BP48</f>
        <v>0</v>
      </c>
      <c r="BX20" s="7">
        <f>Расчеты!BQ48</f>
        <v>-60000</v>
      </c>
      <c r="BY20" s="7">
        <f>Расчеты!BR48</f>
        <v>0</v>
      </c>
      <c r="BZ20" s="7">
        <f>Расчеты!BS48</f>
        <v>-60000</v>
      </c>
      <c r="CA20" s="7">
        <f>Расчеты!BT48</f>
        <v>0</v>
      </c>
      <c r="CB20" s="7">
        <f>Расчеты!BU48</f>
        <v>0</v>
      </c>
      <c r="CC20" s="7">
        <f>Расчеты!BV48</f>
        <v>-60000</v>
      </c>
      <c r="CD20" s="7">
        <f>Расчеты!BW48</f>
        <v>0</v>
      </c>
    </row>
    <row r="21" spans="1:82" outlineLevel="1" x14ac:dyDescent="0.2">
      <c r="A21" s="114" t="s">
        <v>71</v>
      </c>
      <c r="B21" s="7" t="s">
        <v>148</v>
      </c>
      <c r="C21" s="7">
        <f t="shared" si="5"/>
        <v>-72</v>
      </c>
      <c r="D21" s="7">
        <f t="shared" si="6"/>
        <v>-115.2</v>
      </c>
      <c r="E21" s="7">
        <f t="shared" si="7"/>
        <v>-134.4</v>
      </c>
      <c r="F21" s="7">
        <f t="shared" si="4"/>
        <v>-136</v>
      </c>
      <c r="G21" s="7">
        <f t="shared" si="4"/>
        <v>-137.6</v>
      </c>
      <c r="H21" s="7">
        <f t="shared" si="4"/>
        <v>-139.19999999999999</v>
      </c>
      <c r="K21" s="7">
        <v>0</v>
      </c>
      <c r="L21" s="7">
        <v>0</v>
      </c>
      <c r="M21" s="7">
        <v>0</v>
      </c>
      <c r="N21" s="7">
        <f>Расчеты!G49</f>
        <v>-8000</v>
      </c>
      <c r="O21" s="7">
        <f>Расчеты!H49</f>
        <v>-8000</v>
      </c>
      <c r="P21" s="7">
        <f>Расчеты!I49</f>
        <v>-8000</v>
      </c>
      <c r="Q21" s="7">
        <f>Расчеты!J49</f>
        <v>-8000</v>
      </c>
      <c r="R21" s="7">
        <f>Расчеты!K49</f>
        <v>-8000</v>
      </c>
      <c r="S21" s="7">
        <f>Расчеты!L49</f>
        <v>-8000</v>
      </c>
      <c r="T21" s="7">
        <f>Расчеты!M49</f>
        <v>-8000</v>
      </c>
      <c r="U21" s="7">
        <f>Расчеты!N49</f>
        <v>-8000</v>
      </c>
      <c r="V21" s="7">
        <f>Расчеты!O49</f>
        <v>-8000</v>
      </c>
      <c r="W21" s="7">
        <f>Расчеты!P49</f>
        <v>-9600</v>
      </c>
      <c r="X21" s="7">
        <f>Расчеты!Q49</f>
        <v>-9600</v>
      </c>
      <c r="Y21" s="7">
        <f>Расчеты!R49</f>
        <v>-9600</v>
      </c>
      <c r="Z21" s="7">
        <f>Расчеты!S49</f>
        <v>-9600</v>
      </c>
      <c r="AA21" s="7">
        <f>Расчеты!T49</f>
        <v>-9600</v>
      </c>
      <c r="AB21" s="7">
        <f>Расчеты!U49</f>
        <v>-9600</v>
      </c>
      <c r="AC21" s="7">
        <f>Расчеты!V49</f>
        <v>-9600</v>
      </c>
      <c r="AD21" s="7">
        <f>Расчеты!W49</f>
        <v>-9600</v>
      </c>
      <c r="AE21" s="7">
        <f>Расчеты!X49</f>
        <v>-9600</v>
      </c>
      <c r="AF21" s="7">
        <f>Расчеты!Y49</f>
        <v>-9600</v>
      </c>
      <c r="AG21" s="7">
        <f>Расчеты!Z49</f>
        <v>-9600</v>
      </c>
      <c r="AH21" s="7">
        <f>Расчеты!AA49</f>
        <v>-9600</v>
      </c>
      <c r="AI21" s="7">
        <f>Расчеты!AB49</f>
        <v>-11200</v>
      </c>
      <c r="AJ21" s="7">
        <f>Расчеты!AC49</f>
        <v>-11200</v>
      </c>
      <c r="AK21" s="7">
        <f>Расчеты!AD49</f>
        <v>-11200</v>
      </c>
      <c r="AL21" s="7">
        <f>Расчеты!AE49</f>
        <v>-11200</v>
      </c>
      <c r="AM21" s="7">
        <f>Расчеты!AF49</f>
        <v>-11200</v>
      </c>
      <c r="AN21" s="7">
        <f>Расчеты!AG49</f>
        <v>-11200</v>
      </c>
      <c r="AO21" s="7">
        <f>Расчеты!AH49</f>
        <v>-11200</v>
      </c>
      <c r="AP21" s="7">
        <f>Расчеты!AI49</f>
        <v>-11200</v>
      </c>
      <c r="AQ21" s="7">
        <f>Расчеты!AJ49</f>
        <v>-11200</v>
      </c>
      <c r="AR21" s="7">
        <f>Расчеты!AK49</f>
        <v>-11200</v>
      </c>
      <c r="AS21" s="7">
        <f>Расчеты!AL49</f>
        <v>-11200</v>
      </c>
      <c r="AT21" s="7">
        <f>Расчеты!AM49</f>
        <v>-11200</v>
      </c>
      <c r="AU21" s="7">
        <f>Расчеты!AN49</f>
        <v>-12800</v>
      </c>
      <c r="AV21" s="7">
        <f>Расчеты!AO49</f>
        <v>-12800</v>
      </c>
      <c r="AW21" s="7">
        <f>Расчеты!AP49</f>
        <v>-12800</v>
      </c>
      <c r="AX21" s="7">
        <f>Расчеты!AQ49</f>
        <v>-12800</v>
      </c>
      <c r="AY21" s="7">
        <f>Расчеты!AR49</f>
        <v>-12800</v>
      </c>
      <c r="AZ21" s="7">
        <f>Расчеты!AS49</f>
        <v>-12800</v>
      </c>
      <c r="BA21" s="7">
        <f>Расчеты!AT49</f>
        <v>-12800</v>
      </c>
      <c r="BB21" s="7">
        <f>Расчеты!AU49</f>
        <v>-12800</v>
      </c>
      <c r="BC21" s="7">
        <f>Расчеты!AV49</f>
        <v>-12800</v>
      </c>
      <c r="BD21" s="7">
        <f>Расчеты!AW49</f>
        <v>-12800</v>
      </c>
      <c r="BE21" s="7">
        <f>Расчеты!AX49</f>
        <v>-12800</v>
      </c>
      <c r="BF21" s="7">
        <f>Расчеты!AY49</f>
        <v>-12800</v>
      </c>
      <c r="BG21" s="7">
        <f>Расчеты!AZ49</f>
        <v>-14400</v>
      </c>
      <c r="BH21" s="7">
        <f>Расчеты!BA49</f>
        <v>-14400</v>
      </c>
      <c r="BI21" s="7">
        <f>Расчеты!BB49</f>
        <v>-14400</v>
      </c>
      <c r="BJ21" s="7">
        <f>Расчеты!BC49</f>
        <v>-14400</v>
      </c>
      <c r="BK21" s="7">
        <f>Расчеты!BD49</f>
        <v>-14400</v>
      </c>
      <c r="BL21" s="7">
        <f>Расчеты!BE49</f>
        <v>-14400</v>
      </c>
      <c r="BM21" s="7">
        <f>Расчеты!BF49</f>
        <v>-14400</v>
      </c>
      <c r="BN21" s="7">
        <f>Расчеты!BG49</f>
        <v>-14400</v>
      </c>
      <c r="BO21" s="7">
        <f>Расчеты!BH49</f>
        <v>-14400</v>
      </c>
      <c r="BP21" s="7">
        <f>Расчеты!BI49</f>
        <v>-14400</v>
      </c>
      <c r="BQ21" s="7">
        <f>Расчеты!BJ49</f>
        <v>-14400</v>
      </c>
      <c r="BR21" s="7">
        <f>Расчеты!BK49</f>
        <v>-14400</v>
      </c>
      <c r="BS21" s="7">
        <f>Расчеты!BL49</f>
        <v>-16000</v>
      </c>
      <c r="BT21" s="7">
        <f>Расчеты!BM49</f>
        <v>-16000</v>
      </c>
      <c r="BU21" s="7">
        <f>Расчеты!BN49</f>
        <v>-16000</v>
      </c>
      <c r="BV21" s="7">
        <f>Расчеты!BO49</f>
        <v>-16000</v>
      </c>
      <c r="BW21" s="7">
        <f>Расчеты!BP49</f>
        <v>-16000</v>
      </c>
      <c r="BX21" s="7">
        <f>Расчеты!BQ49</f>
        <v>-16000</v>
      </c>
      <c r="BY21" s="7">
        <f>Расчеты!BR49</f>
        <v>-16000</v>
      </c>
      <c r="BZ21" s="7">
        <f>Расчеты!BS49</f>
        <v>-16000</v>
      </c>
      <c r="CA21" s="7">
        <f>Расчеты!BT49</f>
        <v>-16000</v>
      </c>
      <c r="CB21" s="7">
        <f>Расчеты!BU49</f>
        <v>-16000</v>
      </c>
      <c r="CC21" s="7">
        <f>Расчеты!BV49</f>
        <v>-16000</v>
      </c>
      <c r="CD21" s="7">
        <f>Расчеты!BW49</f>
        <v>-16000</v>
      </c>
    </row>
    <row r="22" spans="1:82" outlineLevel="1" x14ac:dyDescent="0.2">
      <c r="A22" s="114" t="s">
        <v>8</v>
      </c>
      <c r="B22" s="7" t="s">
        <v>148</v>
      </c>
      <c r="C22" s="7">
        <f t="shared" si="5"/>
        <v>-135</v>
      </c>
      <c r="D22" s="7">
        <f t="shared" si="6"/>
        <v>-150</v>
      </c>
      <c r="E22" s="7">
        <f t="shared" si="7"/>
        <v>-150</v>
      </c>
      <c r="F22" s="7">
        <f t="shared" si="4"/>
        <v>-150</v>
      </c>
      <c r="G22" s="7">
        <f t="shared" si="4"/>
        <v>-150</v>
      </c>
      <c r="H22" s="7">
        <f t="shared" si="4"/>
        <v>-150</v>
      </c>
      <c r="K22" s="7">
        <v>0</v>
      </c>
      <c r="L22" s="7">
        <v>0</v>
      </c>
      <c r="M22" s="7">
        <v>0</v>
      </c>
      <c r="N22" s="7">
        <f>Расчеты!G50</f>
        <v>-45000</v>
      </c>
      <c r="O22" s="7">
        <f>Расчеты!H50</f>
        <v>0</v>
      </c>
      <c r="P22" s="7">
        <f>Расчеты!I50</f>
        <v>-15000</v>
      </c>
      <c r="Q22" s="7">
        <f>Расчеты!J50</f>
        <v>0</v>
      </c>
      <c r="R22" s="7">
        <f>Расчеты!K50</f>
        <v>-15000</v>
      </c>
      <c r="S22" s="7">
        <f>Расчеты!L50</f>
        <v>0</v>
      </c>
      <c r="T22" s="7">
        <f>Расчеты!M50</f>
        <v>-45000</v>
      </c>
      <c r="U22" s="7">
        <f>Расчеты!N50</f>
        <v>0</v>
      </c>
      <c r="V22" s="7">
        <f>Расчеты!O50</f>
        <v>-15000</v>
      </c>
      <c r="W22" s="7">
        <f>Расчеты!P50</f>
        <v>0</v>
      </c>
      <c r="X22" s="7">
        <f>Расчеты!Q50</f>
        <v>-15000</v>
      </c>
      <c r="Y22" s="7">
        <f>Расчеты!R50</f>
        <v>0</v>
      </c>
      <c r="Z22" s="7">
        <f>Расчеты!S50</f>
        <v>-45000</v>
      </c>
      <c r="AA22" s="7">
        <f>Расчеты!T50</f>
        <v>0</v>
      </c>
      <c r="AB22" s="7">
        <f>Расчеты!U50</f>
        <v>-15000</v>
      </c>
      <c r="AC22" s="7">
        <f>Расчеты!V50</f>
        <v>0</v>
      </c>
      <c r="AD22" s="7">
        <f>Расчеты!W50</f>
        <v>-15000</v>
      </c>
      <c r="AE22" s="7">
        <f>Расчеты!X50</f>
        <v>0</v>
      </c>
      <c r="AF22" s="7">
        <f>Расчеты!Y50</f>
        <v>-45000</v>
      </c>
      <c r="AG22" s="7">
        <f>Расчеты!Z50</f>
        <v>0</v>
      </c>
      <c r="AH22" s="7">
        <f>Расчеты!AA50</f>
        <v>-15000</v>
      </c>
      <c r="AI22" s="7">
        <f>Расчеты!AB50</f>
        <v>0</v>
      </c>
      <c r="AJ22" s="7">
        <f>Расчеты!AC50</f>
        <v>-15000</v>
      </c>
      <c r="AK22" s="7">
        <f>Расчеты!AD50</f>
        <v>0</v>
      </c>
      <c r="AL22" s="7">
        <f>Расчеты!AE50</f>
        <v>-45000</v>
      </c>
      <c r="AM22" s="7">
        <f>Расчеты!AF50</f>
        <v>0</v>
      </c>
      <c r="AN22" s="7">
        <f>Расчеты!AG50</f>
        <v>-15000</v>
      </c>
      <c r="AO22" s="7">
        <f>Расчеты!AH50</f>
        <v>0</v>
      </c>
      <c r="AP22" s="7">
        <f>Расчеты!AI50</f>
        <v>-15000</v>
      </c>
      <c r="AQ22" s="7">
        <f>Расчеты!AJ50</f>
        <v>0</v>
      </c>
      <c r="AR22" s="7">
        <f>Расчеты!AK50</f>
        <v>-45000</v>
      </c>
      <c r="AS22" s="7">
        <f>Расчеты!AL50</f>
        <v>0</v>
      </c>
      <c r="AT22" s="7">
        <f>Расчеты!AM50</f>
        <v>-15000</v>
      </c>
      <c r="AU22" s="7">
        <f>Расчеты!AN50</f>
        <v>0</v>
      </c>
      <c r="AV22" s="7">
        <f>Расчеты!AO50</f>
        <v>-15000</v>
      </c>
      <c r="AW22" s="7">
        <f>Расчеты!AP50</f>
        <v>0</v>
      </c>
      <c r="AX22" s="7">
        <f>Расчеты!AQ50</f>
        <v>-45000</v>
      </c>
      <c r="AY22" s="7">
        <f>Расчеты!AR50</f>
        <v>0</v>
      </c>
      <c r="AZ22" s="7">
        <f>Расчеты!AS50</f>
        <v>-15000</v>
      </c>
      <c r="BA22" s="7">
        <f>Расчеты!AT50</f>
        <v>0</v>
      </c>
      <c r="BB22" s="7">
        <f>Расчеты!AU50</f>
        <v>-15000</v>
      </c>
      <c r="BC22" s="7">
        <f>Расчеты!AV50</f>
        <v>0</v>
      </c>
      <c r="BD22" s="7">
        <f>Расчеты!AW50</f>
        <v>-45000</v>
      </c>
      <c r="BE22" s="7">
        <f>Расчеты!AX50</f>
        <v>0</v>
      </c>
      <c r="BF22" s="7">
        <f>Расчеты!AY50</f>
        <v>-15000</v>
      </c>
      <c r="BG22" s="7">
        <f>Расчеты!AZ50</f>
        <v>0</v>
      </c>
      <c r="BH22" s="7">
        <f>Расчеты!BA50</f>
        <v>-15000</v>
      </c>
      <c r="BI22" s="7">
        <f>Расчеты!BB50</f>
        <v>0</v>
      </c>
      <c r="BJ22" s="7">
        <f>Расчеты!BC50</f>
        <v>-45000</v>
      </c>
      <c r="BK22" s="7">
        <f>Расчеты!BD50</f>
        <v>0</v>
      </c>
      <c r="BL22" s="7">
        <f>Расчеты!BE50</f>
        <v>-15000</v>
      </c>
      <c r="BM22" s="7">
        <f>Расчеты!BF50</f>
        <v>0</v>
      </c>
      <c r="BN22" s="7">
        <f>Расчеты!BG50</f>
        <v>-15000</v>
      </c>
      <c r="BO22" s="7">
        <f>Расчеты!BH50</f>
        <v>0</v>
      </c>
      <c r="BP22" s="7">
        <f>Расчеты!BI50</f>
        <v>-45000</v>
      </c>
      <c r="BQ22" s="7">
        <f>Расчеты!BJ50</f>
        <v>0</v>
      </c>
      <c r="BR22" s="7">
        <f>Расчеты!BK50</f>
        <v>-15000</v>
      </c>
      <c r="BS22" s="7">
        <f>Расчеты!BL50</f>
        <v>0</v>
      </c>
      <c r="BT22" s="7">
        <f>Расчеты!BM50</f>
        <v>-15000</v>
      </c>
      <c r="BU22" s="7">
        <f>Расчеты!BN50</f>
        <v>0</v>
      </c>
      <c r="BV22" s="7">
        <f>Расчеты!BO50</f>
        <v>-45000</v>
      </c>
      <c r="BW22" s="7">
        <f>Расчеты!BP50</f>
        <v>0</v>
      </c>
      <c r="BX22" s="7">
        <f>Расчеты!BQ50</f>
        <v>-15000</v>
      </c>
      <c r="BY22" s="7">
        <f>Расчеты!BR50</f>
        <v>0</v>
      </c>
      <c r="BZ22" s="7">
        <f>Расчеты!BS50</f>
        <v>-15000</v>
      </c>
      <c r="CA22" s="7">
        <f>Расчеты!BT50</f>
        <v>0</v>
      </c>
      <c r="CB22" s="7">
        <f>Расчеты!BU50</f>
        <v>-45000</v>
      </c>
      <c r="CC22" s="7">
        <f>Расчеты!BV50</f>
        <v>0</v>
      </c>
      <c r="CD22" s="7">
        <f>Расчеты!BW50</f>
        <v>-15000</v>
      </c>
    </row>
    <row r="23" spans="1:82" outlineLevel="1" x14ac:dyDescent="0.2">
      <c r="A23" s="114" t="s">
        <v>42</v>
      </c>
      <c r="B23" s="7" t="s">
        <v>148</v>
      </c>
      <c r="C23" s="7">
        <f t="shared" si="5"/>
        <v>-1000</v>
      </c>
      <c r="D23" s="7">
        <f t="shared" si="6"/>
        <v>-1000</v>
      </c>
      <c r="E23" s="7">
        <f t="shared" si="7"/>
        <v>-1000</v>
      </c>
      <c r="F23" s="7">
        <f t="shared" si="4"/>
        <v>-1000</v>
      </c>
      <c r="G23" s="7">
        <f t="shared" si="4"/>
        <v>-1000</v>
      </c>
      <c r="H23" s="7">
        <f t="shared" si="4"/>
        <v>-1000</v>
      </c>
      <c r="K23" s="7">
        <v>0</v>
      </c>
      <c r="L23" s="7">
        <v>0</v>
      </c>
      <c r="M23" s="7">
        <v>0</v>
      </c>
      <c r="N23" s="7">
        <f>Расчеты!G51</f>
        <v>-1000000</v>
      </c>
      <c r="O23" s="7">
        <f>Расчеты!H51</f>
        <v>0</v>
      </c>
      <c r="P23" s="7">
        <f>Расчеты!I51</f>
        <v>0</v>
      </c>
      <c r="Q23" s="7">
        <f>Расчеты!J51</f>
        <v>0</v>
      </c>
      <c r="R23" s="7">
        <f>Расчеты!K51</f>
        <v>0</v>
      </c>
      <c r="S23" s="7">
        <f>Расчеты!L51</f>
        <v>0</v>
      </c>
      <c r="T23" s="7">
        <f>Расчеты!M51</f>
        <v>0</v>
      </c>
      <c r="U23" s="7">
        <f>Расчеты!N51</f>
        <v>0</v>
      </c>
      <c r="V23" s="7">
        <f>Расчеты!O51</f>
        <v>0</v>
      </c>
      <c r="W23" s="7">
        <f>Расчеты!P51</f>
        <v>0</v>
      </c>
      <c r="X23" s="7">
        <f>Расчеты!Q51</f>
        <v>0</v>
      </c>
      <c r="Y23" s="7">
        <f>Расчеты!R51</f>
        <v>0</v>
      </c>
      <c r="Z23" s="7">
        <f>Расчеты!S51</f>
        <v>-1000000</v>
      </c>
      <c r="AA23" s="7">
        <f>Расчеты!T51</f>
        <v>0</v>
      </c>
      <c r="AB23" s="7">
        <f>Расчеты!U51</f>
        <v>0</v>
      </c>
      <c r="AC23" s="7">
        <f>Расчеты!V51</f>
        <v>0</v>
      </c>
      <c r="AD23" s="7">
        <f>Расчеты!W51</f>
        <v>0</v>
      </c>
      <c r="AE23" s="7">
        <f>Расчеты!X51</f>
        <v>0</v>
      </c>
      <c r="AF23" s="7">
        <f>Расчеты!Y51</f>
        <v>0</v>
      </c>
      <c r="AG23" s="7">
        <f>Расчеты!Z51</f>
        <v>0</v>
      </c>
      <c r="AH23" s="7">
        <f>Расчеты!AA51</f>
        <v>0</v>
      </c>
      <c r="AI23" s="7">
        <f>Расчеты!AB51</f>
        <v>0</v>
      </c>
      <c r="AJ23" s="7">
        <f>Расчеты!AC51</f>
        <v>0</v>
      </c>
      <c r="AK23" s="7">
        <f>Расчеты!AD51</f>
        <v>0</v>
      </c>
      <c r="AL23" s="7">
        <f>Расчеты!AE51</f>
        <v>-1000000</v>
      </c>
      <c r="AM23" s="7">
        <f>Расчеты!AF51</f>
        <v>0</v>
      </c>
      <c r="AN23" s="7">
        <f>Расчеты!AG51</f>
        <v>0</v>
      </c>
      <c r="AO23" s="7">
        <f>Расчеты!AH51</f>
        <v>0</v>
      </c>
      <c r="AP23" s="7">
        <f>Расчеты!AI51</f>
        <v>0</v>
      </c>
      <c r="AQ23" s="7">
        <f>Расчеты!AJ51</f>
        <v>0</v>
      </c>
      <c r="AR23" s="7">
        <f>Расчеты!AK51</f>
        <v>0</v>
      </c>
      <c r="AS23" s="7">
        <f>Расчеты!AL51</f>
        <v>0</v>
      </c>
      <c r="AT23" s="7">
        <f>Расчеты!AM51</f>
        <v>0</v>
      </c>
      <c r="AU23" s="7">
        <f>Расчеты!AN51</f>
        <v>0</v>
      </c>
      <c r="AV23" s="7">
        <f>Расчеты!AO51</f>
        <v>0</v>
      </c>
      <c r="AW23" s="7">
        <f>Расчеты!AP51</f>
        <v>0</v>
      </c>
      <c r="AX23" s="7">
        <f>Расчеты!AQ51</f>
        <v>-1000000</v>
      </c>
      <c r="AY23" s="7">
        <f>Расчеты!AR51</f>
        <v>0</v>
      </c>
      <c r="AZ23" s="7">
        <f>Расчеты!AS51</f>
        <v>0</v>
      </c>
      <c r="BA23" s="7">
        <f>Расчеты!AT51</f>
        <v>0</v>
      </c>
      <c r="BB23" s="7">
        <f>Расчеты!AU51</f>
        <v>0</v>
      </c>
      <c r="BC23" s="7">
        <f>Расчеты!AV51</f>
        <v>0</v>
      </c>
      <c r="BD23" s="7">
        <f>Расчеты!AW51</f>
        <v>0</v>
      </c>
      <c r="BE23" s="7">
        <f>Расчеты!AX51</f>
        <v>0</v>
      </c>
      <c r="BF23" s="7">
        <f>Расчеты!AY51</f>
        <v>0</v>
      </c>
      <c r="BG23" s="7">
        <f>Расчеты!AZ51</f>
        <v>0</v>
      </c>
      <c r="BH23" s="7">
        <f>Расчеты!BA51</f>
        <v>0</v>
      </c>
      <c r="BI23" s="7">
        <f>Расчеты!BB51</f>
        <v>0</v>
      </c>
      <c r="BJ23" s="7">
        <f>Расчеты!BC51</f>
        <v>-1000000</v>
      </c>
      <c r="BK23" s="7">
        <f>Расчеты!BD51</f>
        <v>0</v>
      </c>
      <c r="BL23" s="7">
        <f>Расчеты!BE51</f>
        <v>0</v>
      </c>
      <c r="BM23" s="7">
        <f>Расчеты!BF51</f>
        <v>0</v>
      </c>
      <c r="BN23" s="7">
        <f>Расчеты!BG51</f>
        <v>0</v>
      </c>
      <c r="BO23" s="7">
        <f>Расчеты!BH51</f>
        <v>0</v>
      </c>
      <c r="BP23" s="7">
        <f>Расчеты!BI51</f>
        <v>0</v>
      </c>
      <c r="BQ23" s="7">
        <f>Расчеты!BJ51</f>
        <v>0</v>
      </c>
      <c r="BR23" s="7">
        <f>Расчеты!BK51</f>
        <v>0</v>
      </c>
      <c r="BS23" s="7">
        <f>Расчеты!BL51</f>
        <v>0</v>
      </c>
      <c r="BT23" s="7">
        <f>Расчеты!BM51</f>
        <v>0</v>
      </c>
      <c r="BU23" s="7">
        <f>Расчеты!BN51</f>
        <v>0</v>
      </c>
      <c r="BV23" s="7">
        <f>Расчеты!BO51</f>
        <v>-1000000</v>
      </c>
      <c r="BW23" s="7">
        <f>Расчеты!BP51</f>
        <v>0</v>
      </c>
      <c r="BX23" s="7">
        <f>Расчеты!BQ51</f>
        <v>0</v>
      </c>
      <c r="BY23" s="7">
        <f>Расчеты!BR51</f>
        <v>0</v>
      </c>
      <c r="BZ23" s="7">
        <f>Расчеты!BS51</f>
        <v>0</v>
      </c>
      <c r="CA23" s="7">
        <f>Расчеты!BT51</f>
        <v>0</v>
      </c>
      <c r="CB23" s="7">
        <f>Расчеты!BU51</f>
        <v>0</v>
      </c>
      <c r="CC23" s="7">
        <f>Расчеты!BV51</f>
        <v>0</v>
      </c>
      <c r="CD23" s="7">
        <f>Расчеты!BW51</f>
        <v>0</v>
      </c>
    </row>
    <row r="24" spans="1:82" outlineLevel="1" x14ac:dyDescent="0.2">
      <c r="A24" s="114" t="s">
        <v>21</v>
      </c>
      <c r="B24" s="7" t="s">
        <v>148</v>
      </c>
      <c r="C24" s="7">
        <f t="shared" si="5"/>
        <v>-528</v>
      </c>
      <c r="D24" s="7">
        <f t="shared" si="6"/>
        <v>-528</v>
      </c>
      <c r="E24" s="7">
        <f t="shared" si="7"/>
        <v>-528</v>
      </c>
      <c r="F24" s="7">
        <f t="shared" si="4"/>
        <v>-528</v>
      </c>
      <c r="G24" s="7">
        <f t="shared" si="4"/>
        <v>-528</v>
      </c>
      <c r="H24" s="7">
        <f t="shared" si="4"/>
        <v>-528</v>
      </c>
      <c r="K24" s="7">
        <v>0</v>
      </c>
      <c r="L24" s="7">
        <v>0</v>
      </c>
      <c r="M24" s="7">
        <v>0</v>
      </c>
      <c r="N24" s="7">
        <f>Расчеты!G52</f>
        <v>-264000</v>
      </c>
      <c r="O24" s="7">
        <f>Расчеты!H52</f>
        <v>0</v>
      </c>
      <c r="P24" s="7">
        <f>Расчеты!I52</f>
        <v>0</v>
      </c>
      <c r="Q24" s="7">
        <f>Расчеты!J52</f>
        <v>0</v>
      </c>
      <c r="R24" s="7">
        <f>Расчеты!K52</f>
        <v>0</v>
      </c>
      <c r="S24" s="7">
        <f>Расчеты!L52</f>
        <v>0</v>
      </c>
      <c r="T24" s="7">
        <f>Расчеты!M52</f>
        <v>-264000</v>
      </c>
      <c r="U24" s="7">
        <f>Расчеты!N52</f>
        <v>0</v>
      </c>
      <c r="V24" s="7">
        <f>Расчеты!O52</f>
        <v>0</v>
      </c>
      <c r="W24" s="7">
        <f>Расчеты!P52</f>
        <v>0</v>
      </c>
      <c r="X24" s="7">
        <f>Расчеты!Q52</f>
        <v>0</v>
      </c>
      <c r="Y24" s="7">
        <f>Расчеты!R52</f>
        <v>0</v>
      </c>
      <c r="Z24" s="7">
        <f>Расчеты!S52</f>
        <v>-264000</v>
      </c>
      <c r="AA24" s="7">
        <f>Расчеты!T52</f>
        <v>0</v>
      </c>
      <c r="AB24" s="7">
        <f>Расчеты!U52</f>
        <v>0</v>
      </c>
      <c r="AC24" s="7">
        <f>Расчеты!V52</f>
        <v>0</v>
      </c>
      <c r="AD24" s="7">
        <f>Расчеты!W52</f>
        <v>0</v>
      </c>
      <c r="AE24" s="7">
        <f>Расчеты!X52</f>
        <v>0</v>
      </c>
      <c r="AF24" s="7">
        <f>Расчеты!Y52</f>
        <v>-264000</v>
      </c>
      <c r="AG24" s="7">
        <f>Расчеты!Z52</f>
        <v>0</v>
      </c>
      <c r="AH24" s="7">
        <f>Расчеты!AA52</f>
        <v>0</v>
      </c>
      <c r="AI24" s="7">
        <f>Расчеты!AB52</f>
        <v>0</v>
      </c>
      <c r="AJ24" s="7">
        <f>Расчеты!AC52</f>
        <v>0</v>
      </c>
      <c r="AK24" s="7">
        <f>Расчеты!AD52</f>
        <v>0</v>
      </c>
      <c r="AL24" s="7">
        <f>Расчеты!AE52</f>
        <v>-264000</v>
      </c>
      <c r="AM24" s="7">
        <f>Расчеты!AF52</f>
        <v>0</v>
      </c>
      <c r="AN24" s="7">
        <f>Расчеты!AG52</f>
        <v>0</v>
      </c>
      <c r="AO24" s="7">
        <f>Расчеты!AH52</f>
        <v>0</v>
      </c>
      <c r="AP24" s="7">
        <f>Расчеты!AI52</f>
        <v>0</v>
      </c>
      <c r="AQ24" s="7">
        <f>Расчеты!AJ52</f>
        <v>0</v>
      </c>
      <c r="AR24" s="7">
        <f>Расчеты!AK52</f>
        <v>-264000</v>
      </c>
      <c r="AS24" s="7">
        <f>Расчеты!AL52</f>
        <v>0</v>
      </c>
      <c r="AT24" s="7">
        <f>Расчеты!AM52</f>
        <v>0</v>
      </c>
      <c r="AU24" s="7">
        <f>Расчеты!AN52</f>
        <v>0</v>
      </c>
      <c r="AV24" s="7">
        <f>Расчеты!AO52</f>
        <v>0</v>
      </c>
      <c r="AW24" s="7">
        <f>Расчеты!AP52</f>
        <v>0</v>
      </c>
      <c r="AX24" s="7">
        <f>Расчеты!AQ52</f>
        <v>-264000</v>
      </c>
      <c r="AY24" s="7">
        <f>Расчеты!AR52</f>
        <v>0</v>
      </c>
      <c r="AZ24" s="7">
        <f>Расчеты!AS52</f>
        <v>0</v>
      </c>
      <c r="BA24" s="7">
        <f>Расчеты!AT52</f>
        <v>0</v>
      </c>
      <c r="BB24" s="7">
        <f>Расчеты!AU52</f>
        <v>0</v>
      </c>
      <c r="BC24" s="7">
        <f>Расчеты!AV52</f>
        <v>0</v>
      </c>
      <c r="BD24" s="7">
        <f>Расчеты!AW52</f>
        <v>-264000</v>
      </c>
      <c r="BE24" s="7">
        <f>Расчеты!AX52</f>
        <v>0</v>
      </c>
      <c r="BF24" s="7">
        <f>Расчеты!AY52</f>
        <v>0</v>
      </c>
      <c r="BG24" s="7">
        <f>Расчеты!AZ52</f>
        <v>0</v>
      </c>
      <c r="BH24" s="7">
        <f>Расчеты!BA52</f>
        <v>0</v>
      </c>
      <c r="BI24" s="7">
        <f>Расчеты!BB52</f>
        <v>0</v>
      </c>
      <c r="BJ24" s="7">
        <f>Расчеты!BC52</f>
        <v>-264000</v>
      </c>
      <c r="BK24" s="7">
        <f>Расчеты!BD52</f>
        <v>0</v>
      </c>
      <c r="BL24" s="7">
        <f>Расчеты!BE52</f>
        <v>0</v>
      </c>
      <c r="BM24" s="7">
        <f>Расчеты!BF52</f>
        <v>0</v>
      </c>
      <c r="BN24" s="7">
        <f>Расчеты!BG52</f>
        <v>0</v>
      </c>
      <c r="BO24" s="7">
        <f>Расчеты!BH52</f>
        <v>0</v>
      </c>
      <c r="BP24" s="7">
        <f>Расчеты!BI52</f>
        <v>-264000</v>
      </c>
      <c r="BQ24" s="7">
        <f>Расчеты!BJ52</f>
        <v>0</v>
      </c>
      <c r="BR24" s="7">
        <f>Расчеты!BK52</f>
        <v>0</v>
      </c>
      <c r="BS24" s="7">
        <f>Расчеты!BL52</f>
        <v>0</v>
      </c>
      <c r="BT24" s="7">
        <f>Расчеты!BM52</f>
        <v>0</v>
      </c>
      <c r="BU24" s="7">
        <f>Расчеты!BN52</f>
        <v>0</v>
      </c>
      <c r="BV24" s="7">
        <f>Расчеты!BO52</f>
        <v>-264000</v>
      </c>
      <c r="BW24" s="7">
        <f>Расчеты!BP52</f>
        <v>0</v>
      </c>
      <c r="BX24" s="7">
        <f>Расчеты!BQ52</f>
        <v>0</v>
      </c>
      <c r="BY24" s="7">
        <f>Расчеты!BR52</f>
        <v>0</v>
      </c>
      <c r="BZ24" s="7">
        <f>Расчеты!BS52</f>
        <v>0</v>
      </c>
      <c r="CA24" s="7">
        <f>Расчеты!BT52</f>
        <v>0</v>
      </c>
      <c r="CB24" s="7">
        <f>Расчеты!BU52</f>
        <v>-264000</v>
      </c>
      <c r="CC24" s="7">
        <f>Расчеты!BV52</f>
        <v>0</v>
      </c>
      <c r="CD24" s="7">
        <f>Расчеты!BW52</f>
        <v>0</v>
      </c>
    </row>
    <row r="25" spans="1:82" ht="10.75" x14ac:dyDescent="0.25">
      <c r="A25" s="113" t="s">
        <v>72</v>
      </c>
      <c r="B25" s="113" t="s">
        <v>148</v>
      </c>
      <c r="C25" s="113">
        <f t="shared" ca="1" si="5"/>
        <v>-1577.1628799999999</v>
      </c>
      <c r="D25" s="113">
        <f t="shared" ca="1" si="6"/>
        <v>-2313.9417600000006</v>
      </c>
      <c r="E25" s="113">
        <f t="shared" ca="1" si="7"/>
        <v>-2567.1844799999999</v>
      </c>
      <c r="F25" s="113">
        <f t="shared" ca="1" si="4"/>
        <v>-2588.7456000000006</v>
      </c>
      <c r="G25" s="113">
        <f t="shared" ca="1" si="4"/>
        <v>-2607.3604799999998</v>
      </c>
      <c r="H25" s="113">
        <f t="shared" ca="1" si="4"/>
        <v>-2625.9753599999999</v>
      </c>
      <c r="K25" s="7">
        <v>0</v>
      </c>
      <c r="L25" s="7">
        <v>0</v>
      </c>
      <c r="M25" s="7">
        <v>0</v>
      </c>
      <c r="N25" s="7">
        <f ca="1">Расчеты!G53</f>
        <v>-82121.279999999999</v>
      </c>
      <c r="O25" s="7">
        <f ca="1">Расчеты!H53</f>
        <v>-218987.52000000002</v>
      </c>
      <c r="P25" s="7">
        <f ca="1">Расчеты!I53</f>
        <v>-256485.12000000002</v>
      </c>
      <c r="Q25" s="7">
        <f ca="1">Расчеты!J53</f>
        <v>-277108.80000000005</v>
      </c>
      <c r="R25" s="7">
        <f ca="1">Расчеты!K53</f>
        <v>-248048.16</v>
      </c>
      <c r="S25" s="7">
        <f ca="1">Расчеты!L53</f>
        <v>-154304.16</v>
      </c>
      <c r="T25" s="7">
        <f ca="1">Расчеты!M53</f>
        <v>-118681.44</v>
      </c>
      <c r="U25" s="7">
        <f ca="1">Расчеты!N53</f>
        <v>-118681.44</v>
      </c>
      <c r="V25" s="7">
        <f ca="1">Расчеты!O53</f>
        <v>-102744.96000000001</v>
      </c>
      <c r="W25" s="7">
        <f ca="1">Расчеты!P53</f>
        <v>-196488.96000000002</v>
      </c>
      <c r="X25" s="7">
        <f ca="1">Расчеты!Q53</f>
        <v>-172919.04000000004</v>
      </c>
      <c r="Y25" s="7">
        <f ca="1">Расчеты!R53</f>
        <v>-172919.04000000004</v>
      </c>
      <c r="Z25" s="7">
        <f ca="1">Расчеты!S53</f>
        <v>-90424.320000000007</v>
      </c>
      <c r="AA25" s="7">
        <f ca="1">Расчеты!T53</f>
        <v>-246842.88</v>
      </c>
      <c r="AB25" s="7">
        <f ca="1">Расчеты!U53</f>
        <v>-289697.28000000003</v>
      </c>
      <c r="AC25" s="7">
        <f ca="1">Расчеты!V53</f>
        <v>-313267.20000000007</v>
      </c>
      <c r="AD25" s="7">
        <f ca="1">Расчеты!W53</f>
        <v>-280055.04000000004</v>
      </c>
      <c r="AE25" s="7">
        <f ca="1">Расчеты!X53</f>
        <v>-172919.04000000004</v>
      </c>
      <c r="AF25" s="7">
        <f ca="1">Расчеты!Y53</f>
        <v>-132207.36000000002</v>
      </c>
      <c r="AG25" s="7">
        <f ca="1">Расчеты!Z53</f>
        <v>-132207.36000000002</v>
      </c>
      <c r="AH25" s="7">
        <f ca="1">Расчеты!AA53</f>
        <v>-113994.24000000002</v>
      </c>
      <c r="AI25" s="7">
        <f ca="1">Расчеты!AB53</f>
        <v>-218050.08000000002</v>
      </c>
      <c r="AJ25" s="7">
        <f ca="1">Расчеты!AC53</f>
        <v>-191533.92000000004</v>
      </c>
      <c r="AK25" s="7">
        <f ca="1">Расчеты!AD53</f>
        <v>-191533.92000000004</v>
      </c>
      <c r="AL25" s="7">
        <f ca="1">Расчеты!AE53</f>
        <v>-98727.360000000015</v>
      </c>
      <c r="AM25" s="7">
        <f ca="1">Расчеты!AF53</f>
        <v>-274698.24000000005</v>
      </c>
      <c r="AN25" s="7">
        <f ca="1">Расчеты!AG53</f>
        <v>-322909.44000000006</v>
      </c>
      <c r="AO25" s="7">
        <f ca="1">Расчеты!AH53</f>
        <v>-349425.60000000003</v>
      </c>
      <c r="AP25" s="7">
        <f ca="1">Расчеты!AI53</f>
        <v>-312061.92000000004</v>
      </c>
      <c r="AQ25" s="7">
        <f ca="1">Расчеты!AJ53</f>
        <v>-191533.92000000004</v>
      </c>
      <c r="AR25" s="7">
        <f ca="1">Расчеты!AK53</f>
        <v>-145733.28</v>
      </c>
      <c r="AS25" s="7">
        <f ca="1">Расчеты!AL53</f>
        <v>-145733.28</v>
      </c>
      <c r="AT25" s="7">
        <f ca="1">Расчеты!AM53</f>
        <v>-125243.52000000002</v>
      </c>
      <c r="AU25" s="7">
        <f ca="1">Расчеты!AN53</f>
        <v>-239611.20000000004</v>
      </c>
      <c r="AV25" s="7">
        <f ca="1">Расчеты!AO53</f>
        <v>-210148.80000000002</v>
      </c>
      <c r="AW25" s="7">
        <f ca="1">Расчеты!AP53</f>
        <v>-210148.80000000002</v>
      </c>
      <c r="AX25" s="7">
        <f ca="1">Расчеты!AQ53</f>
        <v>-107030.40000000002</v>
      </c>
      <c r="AY25" s="7">
        <f ca="1">Расчеты!AR53</f>
        <v>-302553.60000000003</v>
      </c>
      <c r="AZ25" s="7">
        <f ca="1">Расчеты!AS53</f>
        <v>-356121.60000000009</v>
      </c>
      <c r="BA25" s="7">
        <f ca="1">Расчеты!AT53</f>
        <v>-385584.00000000006</v>
      </c>
      <c r="BB25" s="7">
        <f ca="1">Расчеты!AU53</f>
        <v>-344068.80000000005</v>
      </c>
      <c r="BC25" s="7">
        <f ca="1">Расчеты!AV53</f>
        <v>-210148.80000000002</v>
      </c>
      <c r="BD25" s="7">
        <f ca="1">Расчеты!AW53</f>
        <v>-159259.20000000001</v>
      </c>
      <c r="BE25" s="7">
        <f ca="1">Расчеты!AX53</f>
        <v>-159259.20000000001</v>
      </c>
      <c r="BF25" s="7">
        <f ca="1">Расчеты!AY53</f>
        <v>-136492.80000000002</v>
      </c>
      <c r="BG25" s="7">
        <f ca="1">Расчеты!AZ53</f>
        <v>-261172.32</v>
      </c>
      <c r="BH25" s="7">
        <f ca="1">Расчеты!BA53</f>
        <v>-228763.68000000002</v>
      </c>
      <c r="BI25" s="7">
        <f ca="1">Расчеты!BB53</f>
        <v>-228763.68000000002</v>
      </c>
      <c r="BJ25" s="7">
        <f ca="1">Расчеты!BC53</f>
        <v>-115333.44</v>
      </c>
      <c r="BK25" s="7">
        <f ca="1">Расчеты!BD53</f>
        <v>-330408.96000000008</v>
      </c>
      <c r="BL25" s="7">
        <f ca="1">Расчеты!BE53</f>
        <v>-389333.76000000007</v>
      </c>
      <c r="BM25" s="7">
        <f ca="1">Расчеты!BF53</f>
        <v>-421742.40000000008</v>
      </c>
      <c r="BN25" s="7">
        <f ca="1">Расчеты!BG53</f>
        <v>-376075.68</v>
      </c>
      <c r="BO25" s="7">
        <f ca="1">Расчеты!BH53</f>
        <v>-228763.68000000002</v>
      </c>
      <c r="BP25" s="7">
        <f ca="1">Расчеты!BI53</f>
        <v>-172785.12</v>
      </c>
      <c r="BQ25" s="7">
        <f ca="1">Расчеты!BJ53</f>
        <v>-172785.12</v>
      </c>
      <c r="BR25" s="7">
        <f ca="1">Расчеты!BK53</f>
        <v>-147742.08000000002</v>
      </c>
      <c r="BS25" s="7">
        <f ca="1">Расчеты!BL53</f>
        <v>-282733.44</v>
      </c>
      <c r="BT25" s="7">
        <f ca="1">Расчеты!BM53</f>
        <v>-247378.56</v>
      </c>
      <c r="BU25" s="7">
        <f ca="1">Расчеты!BN53</f>
        <v>-247378.56</v>
      </c>
      <c r="BV25" s="7">
        <f ca="1">Расчеты!BO53</f>
        <v>-123636.48000000001</v>
      </c>
      <c r="BW25" s="7">
        <f ca="1">Расчеты!BP53</f>
        <v>-358264.32000000007</v>
      </c>
      <c r="BX25" s="7">
        <f ca="1">Расчеты!BQ53</f>
        <v>-422545.92000000004</v>
      </c>
      <c r="BY25" s="7">
        <f ca="1">Расчеты!BR53</f>
        <v>-457900.80000000005</v>
      </c>
      <c r="BZ25" s="7">
        <f ca="1">Расчеты!BS53</f>
        <v>-408082.56000000006</v>
      </c>
      <c r="CA25" s="7">
        <f ca="1">Расчеты!BT53</f>
        <v>-247378.56</v>
      </c>
      <c r="CB25" s="7">
        <f ca="1">Расчеты!BU53</f>
        <v>-186311.04000000004</v>
      </c>
      <c r="CC25" s="7">
        <f ca="1">Расчеты!BV53</f>
        <v>-186311.04000000004</v>
      </c>
      <c r="CD25" s="7">
        <f ca="1">Расчеты!BW53</f>
        <v>-158991.36000000002</v>
      </c>
    </row>
    <row r="26" spans="1:82" outlineLevel="1" x14ac:dyDescent="0.2">
      <c r="A26" s="114" t="s">
        <v>6</v>
      </c>
      <c r="B26" s="7" t="s">
        <v>148</v>
      </c>
      <c r="C26" s="7">
        <f t="shared" ca="1" si="5"/>
        <v>-1577.1628799999999</v>
      </c>
      <c r="D26" s="7">
        <f t="shared" ca="1" si="6"/>
        <v>-2313.9417600000006</v>
      </c>
      <c r="E26" s="7">
        <f t="shared" ca="1" si="7"/>
        <v>-2567.1844799999999</v>
      </c>
      <c r="F26" s="7">
        <f t="shared" ca="1" si="4"/>
        <v>-2588.7456000000006</v>
      </c>
      <c r="G26" s="7">
        <f t="shared" ca="1" si="4"/>
        <v>-2607.3604799999998</v>
      </c>
      <c r="H26" s="7">
        <f t="shared" ca="1" si="4"/>
        <v>-2625.9753599999999</v>
      </c>
      <c r="K26" s="7">
        <v>0</v>
      </c>
      <c r="L26" s="7">
        <v>0</v>
      </c>
      <c r="M26" s="7">
        <v>0</v>
      </c>
      <c r="N26" s="7">
        <f ca="1">Расчеты!G54</f>
        <v>-82121.279999999999</v>
      </c>
      <c r="O26" s="7">
        <f ca="1">Расчеты!H54</f>
        <v>-218987.52000000002</v>
      </c>
      <c r="P26" s="7">
        <f ca="1">Расчеты!I54</f>
        <v>-256485.12000000002</v>
      </c>
      <c r="Q26" s="7">
        <f ca="1">Расчеты!J54</f>
        <v>-277108.80000000005</v>
      </c>
      <c r="R26" s="7">
        <f ca="1">Расчеты!K54</f>
        <v>-248048.16</v>
      </c>
      <c r="S26" s="7">
        <f ca="1">Расчеты!L54</f>
        <v>-154304.16</v>
      </c>
      <c r="T26" s="7">
        <f ca="1">Расчеты!M54</f>
        <v>-118681.44</v>
      </c>
      <c r="U26" s="7">
        <f ca="1">Расчеты!N54</f>
        <v>-118681.44</v>
      </c>
      <c r="V26" s="7">
        <f ca="1">Расчеты!O54</f>
        <v>-102744.96000000001</v>
      </c>
      <c r="W26" s="7">
        <f ca="1">Расчеты!P54</f>
        <v>-196488.96000000002</v>
      </c>
      <c r="X26" s="7">
        <f ca="1">Расчеты!Q54</f>
        <v>-172919.04000000004</v>
      </c>
      <c r="Y26" s="7">
        <f ca="1">Расчеты!R54</f>
        <v>-172919.04000000004</v>
      </c>
      <c r="Z26" s="7">
        <f ca="1">Расчеты!S54</f>
        <v>-90424.320000000007</v>
      </c>
      <c r="AA26" s="7">
        <f ca="1">Расчеты!T54</f>
        <v>-246842.88</v>
      </c>
      <c r="AB26" s="7">
        <f ca="1">Расчеты!U54</f>
        <v>-289697.28000000003</v>
      </c>
      <c r="AC26" s="7">
        <f ca="1">Расчеты!V54</f>
        <v>-313267.20000000007</v>
      </c>
      <c r="AD26" s="7">
        <f ca="1">Расчеты!W54</f>
        <v>-280055.04000000004</v>
      </c>
      <c r="AE26" s="7">
        <f ca="1">Расчеты!X54</f>
        <v>-172919.04000000004</v>
      </c>
      <c r="AF26" s="7">
        <f ca="1">Расчеты!Y54</f>
        <v>-132207.36000000002</v>
      </c>
      <c r="AG26" s="7">
        <f ca="1">Расчеты!Z54</f>
        <v>-132207.36000000002</v>
      </c>
      <c r="AH26" s="7">
        <f ca="1">Расчеты!AA54</f>
        <v>-113994.24000000002</v>
      </c>
      <c r="AI26" s="7">
        <f ca="1">Расчеты!AB54</f>
        <v>-218050.08000000002</v>
      </c>
      <c r="AJ26" s="7">
        <f ca="1">Расчеты!AC54</f>
        <v>-191533.92000000004</v>
      </c>
      <c r="AK26" s="7">
        <f ca="1">Расчеты!AD54</f>
        <v>-191533.92000000004</v>
      </c>
      <c r="AL26" s="7">
        <f ca="1">Расчеты!AE54</f>
        <v>-98727.360000000015</v>
      </c>
      <c r="AM26" s="7">
        <f ca="1">Расчеты!AF54</f>
        <v>-274698.24000000005</v>
      </c>
      <c r="AN26" s="7">
        <f ca="1">Расчеты!AG54</f>
        <v>-322909.44000000006</v>
      </c>
      <c r="AO26" s="7">
        <f ca="1">Расчеты!AH54</f>
        <v>-349425.60000000003</v>
      </c>
      <c r="AP26" s="7">
        <f ca="1">Расчеты!AI54</f>
        <v>-312061.92000000004</v>
      </c>
      <c r="AQ26" s="7">
        <f ca="1">Расчеты!AJ54</f>
        <v>-191533.92000000004</v>
      </c>
      <c r="AR26" s="7">
        <f ca="1">Расчеты!AK54</f>
        <v>-145733.28</v>
      </c>
      <c r="AS26" s="7">
        <f ca="1">Расчеты!AL54</f>
        <v>-145733.28</v>
      </c>
      <c r="AT26" s="7">
        <f ca="1">Расчеты!AM54</f>
        <v>-125243.52000000002</v>
      </c>
      <c r="AU26" s="7">
        <f ca="1">Расчеты!AN54</f>
        <v>-239611.20000000004</v>
      </c>
      <c r="AV26" s="7">
        <f ca="1">Расчеты!AO54</f>
        <v>-210148.80000000002</v>
      </c>
      <c r="AW26" s="7">
        <f ca="1">Расчеты!AP54</f>
        <v>-210148.80000000002</v>
      </c>
      <c r="AX26" s="7">
        <f ca="1">Расчеты!AQ54</f>
        <v>-107030.40000000002</v>
      </c>
      <c r="AY26" s="7">
        <f ca="1">Расчеты!AR54</f>
        <v>-302553.60000000003</v>
      </c>
      <c r="AZ26" s="7">
        <f ca="1">Расчеты!AS54</f>
        <v>-356121.60000000009</v>
      </c>
      <c r="BA26" s="7">
        <f ca="1">Расчеты!AT54</f>
        <v>-385584.00000000006</v>
      </c>
      <c r="BB26" s="7">
        <f ca="1">Расчеты!AU54</f>
        <v>-344068.80000000005</v>
      </c>
      <c r="BC26" s="7">
        <f ca="1">Расчеты!AV54</f>
        <v>-210148.80000000002</v>
      </c>
      <c r="BD26" s="7">
        <f ca="1">Расчеты!AW54</f>
        <v>-159259.20000000001</v>
      </c>
      <c r="BE26" s="7">
        <f ca="1">Расчеты!AX54</f>
        <v>-159259.20000000001</v>
      </c>
      <c r="BF26" s="7">
        <f ca="1">Расчеты!AY54</f>
        <v>-136492.80000000002</v>
      </c>
      <c r="BG26" s="7">
        <f ca="1">Расчеты!AZ54</f>
        <v>-261172.32</v>
      </c>
      <c r="BH26" s="7">
        <f ca="1">Расчеты!BA54</f>
        <v>-228763.68000000002</v>
      </c>
      <c r="BI26" s="7">
        <f ca="1">Расчеты!BB54</f>
        <v>-228763.68000000002</v>
      </c>
      <c r="BJ26" s="7">
        <f ca="1">Расчеты!BC54</f>
        <v>-115333.44</v>
      </c>
      <c r="BK26" s="7">
        <f ca="1">Расчеты!BD54</f>
        <v>-330408.96000000008</v>
      </c>
      <c r="BL26" s="7">
        <f ca="1">Расчеты!BE54</f>
        <v>-389333.76000000007</v>
      </c>
      <c r="BM26" s="7">
        <f ca="1">Расчеты!BF54</f>
        <v>-421742.40000000008</v>
      </c>
      <c r="BN26" s="7">
        <f ca="1">Расчеты!BG54</f>
        <v>-376075.68</v>
      </c>
      <c r="BO26" s="7">
        <f ca="1">Расчеты!BH54</f>
        <v>-228763.68000000002</v>
      </c>
      <c r="BP26" s="7">
        <f ca="1">Расчеты!BI54</f>
        <v>-172785.12</v>
      </c>
      <c r="BQ26" s="7">
        <f ca="1">Расчеты!BJ54</f>
        <v>-172785.12</v>
      </c>
      <c r="BR26" s="7">
        <f ca="1">Расчеты!BK54</f>
        <v>-147742.08000000002</v>
      </c>
      <c r="BS26" s="7">
        <f ca="1">Расчеты!BL54</f>
        <v>-282733.44</v>
      </c>
      <c r="BT26" s="7">
        <f ca="1">Расчеты!BM54</f>
        <v>-247378.56</v>
      </c>
      <c r="BU26" s="7">
        <f ca="1">Расчеты!BN54</f>
        <v>-247378.56</v>
      </c>
      <c r="BV26" s="7">
        <f ca="1">Расчеты!BO54</f>
        <v>-123636.48000000001</v>
      </c>
      <c r="BW26" s="7">
        <f ca="1">Расчеты!BP54</f>
        <v>-358264.32000000007</v>
      </c>
      <c r="BX26" s="7">
        <f ca="1">Расчеты!BQ54</f>
        <v>-422545.92000000004</v>
      </c>
      <c r="BY26" s="7">
        <f ca="1">Расчеты!BR54</f>
        <v>-457900.80000000005</v>
      </c>
      <c r="BZ26" s="7">
        <f ca="1">Расчеты!BS54</f>
        <v>-408082.56000000006</v>
      </c>
      <c r="CA26" s="7">
        <f ca="1">Расчеты!BT54</f>
        <v>-247378.56</v>
      </c>
      <c r="CB26" s="7">
        <f ca="1">Расчеты!BU54</f>
        <v>-186311.04000000004</v>
      </c>
      <c r="CC26" s="7">
        <f ca="1">Расчеты!BV54</f>
        <v>-186311.04000000004</v>
      </c>
      <c r="CD26" s="7">
        <f ca="1">Расчеты!BW54</f>
        <v>-158991.36000000002</v>
      </c>
    </row>
    <row r="27" spans="1:82" ht="10.75" x14ac:dyDescent="0.25">
      <c r="A27" s="113" t="s">
        <v>43</v>
      </c>
      <c r="B27" s="113" t="s">
        <v>148</v>
      </c>
      <c r="C27" s="113">
        <f t="shared" ca="1" si="5"/>
        <v>4528.4371200000014</v>
      </c>
      <c r="D27" s="113">
        <f t="shared" ca="1" si="6"/>
        <v>7317.638240000002</v>
      </c>
      <c r="E27" s="113">
        <f t="shared" ca="1" si="7"/>
        <v>8163.2255200000036</v>
      </c>
      <c r="F27" s="113">
        <f t="shared" ca="1" si="4"/>
        <v>8235.984400000003</v>
      </c>
      <c r="G27" s="113">
        <f t="shared" ca="1" si="4"/>
        <v>8298.1595200000029</v>
      </c>
      <c r="H27" s="113">
        <f t="shared" ca="1" si="4"/>
        <v>8360.3346400000028</v>
      </c>
      <c r="K27" s="7">
        <v>0</v>
      </c>
      <c r="L27" s="7">
        <v>0</v>
      </c>
      <c r="M27" s="7">
        <v>0</v>
      </c>
      <c r="N27" s="7">
        <f ca="1">Расчеты!G55</f>
        <v>-1301921.28</v>
      </c>
      <c r="O27" s="7">
        <f ca="1">Расчеты!H55</f>
        <v>989912.48</v>
      </c>
      <c r="P27" s="7">
        <f ca="1">Расчеты!I55</f>
        <v>1198264.8800000004</v>
      </c>
      <c r="Q27" s="7">
        <f ca="1">Расчеты!J55</f>
        <v>1433991.2000000004</v>
      </c>
      <c r="R27" s="7">
        <f ca="1">Расчеты!K55</f>
        <v>1136951.8400000005</v>
      </c>
      <c r="S27" s="7">
        <f ca="1">Расчеты!L55</f>
        <v>538645.84</v>
      </c>
      <c r="T27" s="7">
        <f ca="1">Расчеты!M55</f>
        <v>28418.560000000114</v>
      </c>
      <c r="U27" s="7">
        <f ca="1">Расчеты!N55</f>
        <v>277418.56000000011</v>
      </c>
      <c r="V27" s="7">
        <f ca="1">Расчеты!O55</f>
        <v>226755.0400000001</v>
      </c>
      <c r="W27" s="7">
        <f ca="1">Расчеты!P55</f>
        <v>786081.04</v>
      </c>
      <c r="X27" s="7">
        <f ca="1">Расчеты!Q55</f>
        <v>669820.96</v>
      </c>
      <c r="Y27" s="7">
        <f ca="1">Расчеты!R55</f>
        <v>684820.96</v>
      </c>
      <c r="Z27" s="7">
        <f ca="1">Расчеты!S55</f>
        <v>-1293604.32</v>
      </c>
      <c r="AA27" s="7">
        <f ca="1">Расчеты!T55</f>
        <v>1088647.1200000001</v>
      </c>
      <c r="AB27" s="7">
        <f ca="1">Расчеты!U55</f>
        <v>1325122.7200000004</v>
      </c>
      <c r="AC27" s="7">
        <f ca="1">Расчеты!V55</f>
        <v>1574642.8000000003</v>
      </c>
      <c r="AD27" s="7">
        <f ca="1">Расчеты!W55</f>
        <v>1256644.9600000004</v>
      </c>
      <c r="AE27" s="7">
        <f ca="1">Расчеты!X55</f>
        <v>594820.96</v>
      </c>
      <c r="AF27" s="7">
        <f ca="1">Расчеты!Y55</f>
        <v>64992.640000000101</v>
      </c>
      <c r="AG27" s="7">
        <f ca="1">Расчеты!Z55</f>
        <v>313992.64000000013</v>
      </c>
      <c r="AH27" s="7">
        <f ca="1">Расчеты!AA55</f>
        <v>251655.7600000001</v>
      </c>
      <c r="AI27" s="7">
        <f ca="1">Расчеты!AB55</f>
        <v>858839.92000000016</v>
      </c>
      <c r="AJ27" s="7">
        <f ca="1">Расчеты!AC55</f>
        <v>731996.08</v>
      </c>
      <c r="AK27" s="7">
        <f ca="1">Расчеты!AD55</f>
        <v>746996.08</v>
      </c>
      <c r="AL27" s="7">
        <f ca="1">Расчеты!AE55</f>
        <v>-1285287.3600000001</v>
      </c>
      <c r="AM27" s="7">
        <f ca="1">Расчеты!AF55</f>
        <v>1187381.76</v>
      </c>
      <c r="AN27" s="7">
        <f ca="1">Расчеты!AG55</f>
        <v>1451980.5600000005</v>
      </c>
      <c r="AO27" s="7">
        <f ca="1">Расчеты!AH55</f>
        <v>1715294.4000000004</v>
      </c>
      <c r="AP27" s="7">
        <f ca="1">Расчеты!AI55</f>
        <v>1376338.0800000005</v>
      </c>
      <c r="AQ27" s="7">
        <f ca="1">Расчеты!AJ55</f>
        <v>650996.07999999996</v>
      </c>
      <c r="AR27" s="7">
        <f ca="1">Расчеты!AK55</f>
        <v>101566.72000000023</v>
      </c>
      <c r="AS27" s="7">
        <f ca="1">Расчеты!AL55</f>
        <v>350566.7200000002</v>
      </c>
      <c r="AT27" s="7">
        <f ca="1">Расчеты!AM55</f>
        <v>276556.4800000001</v>
      </c>
      <c r="AU27" s="7">
        <f ca="1">Расчеты!AN55</f>
        <v>931598.80000000016</v>
      </c>
      <c r="AV27" s="7">
        <f ca="1">Расчеты!AO55</f>
        <v>794171.2</v>
      </c>
      <c r="AW27" s="7">
        <f ca="1">Расчеты!AP55</f>
        <v>809171.2</v>
      </c>
      <c r="AX27" s="7">
        <f ca="1">Расчеты!AQ55</f>
        <v>-1276970.3999999999</v>
      </c>
      <c r="AY27" s="7">
        <f ca="1">Расчеты!AR55</f>
        <v>1286116.3999999999</v>
      </c>
      <c r="AZ27" s="7">
        <f ca="1">Расчеты!AS55</f>
        <v>1578838.4000000004</v>
      </c>
      <c r="BA27" s="7">
        <f ca="1">Расчеты!AT55</f>
        <v>1855946.0000000005</v>
      </c>
      <c r="BB27" s="7">
        <f ca="1">Расчеты!AU55</f>
        <v>1496031.2000000004</v>
      </c>
      <c r="BC27" s="7">
        <f ca="1">Расчеты!AV55</f>
        <v>707171.2</v>
      </c>
      <c r="BD27" s="7">
        <f ca="1">Расчеты!AW55</f>
        <v>138140.80000000022</v>
      </c>
      <c r="BE27" s="7">
        <f ca="1">Расчеты!AX55</f>
        <v>387140.80000000022</v>
      </c>
      <c r="BF27" s="7">
        <f ca="1">Расчеты!AY55</f>
        <v>301457.20000000007</v>
      </c>
      <c r="BG27" s="7">
        <f ca="1">Расчеты!AZ55</f>
        <v>1004357.6800000002</v>
      </c>
      <c r="BH27" s="7">
        <f ca="1">Расчеты!BA55</f>
        <v>856346.32000000018</v>
      </c>
      <c r="BI27" s="7">
        <f ca="1">Расчеты!BB55</f>
        <v>871346.32000000018</v>
      </c>
      <c r="BJ27" s="7">
        <f ca="1">Расчеты!BC55</f>
        <v>-1268653.44</v>
      </c>
      <c r="BK27" s="7">
        <f ca="1">Расчеты!BD55</f>
        <v>1384851.04</v>
      </c>
      <c r="BL27" s="7">
        <f ca="1">Расчеты!BE55</f>
        <v>1705696.2400000005</v>
      </c>
      <c r="BM27" s="7">
        <f ca="1">Расчеты!BF55</f>
        <v>1996597.6000000003</v>
      </c>
      <c r="BN27" s="7">
        <f ca="1">Расчеты!BG55</f>
        <v>1615724.3200000005</v>
      </c>
      <c r="BO27" s="7">
        <f ca="1">Расчеты!BH55</f>
        <v>763346.32000000018</v>
      </c>
      <c r="BP27" s="7">
        <f ca="1">Расчеты!BI55</f>
        <v>174714.88000000024</v>
      </c>
      <c r="BQ27" s="7">
        <f ca="1">Расчеты!BJ55</f>
        <v>423714.88000000024</v>
      </c>
      <c r="BR27" s="7">
        <f ca="1">Расчеты!BK55</f>
        <v>326357.92000000022</v>
      </c>
      <c r="BS27" s="7">
        <f ca="1">Расчеты!BL55</f>
        <v>1077116.5600000003</v>
      </c>
      <c r="BT27" s="7">
        <f ca="1">Расчеты!BM55</f>
        <v>918521.44</v>
      </c>
      <c r="BU27" s="7">
        <f ca="1">Расчеты!BN55</f>
        <v>933521.44</v>
      </c>
      <c r="BV27" s="7">
        <f ca="1">Расчеты!BO55</f>
        <v>-1260336.48</v>
      </c>
      <c r="BW27" s="7">
        <f ca="1">Расчеты!BP55</f>
        <v>1483585.68</v>
      </c>
      <c r="BX27" s="7">
        <f ca="1">Расчеты!BQ55</f>
        <v>1832554.0800000005</v>
      </c>
      <c r="BY27" s="7">
        <f ca="1">Расчеты!BR55</f>
        <v>2137249.2000000002</v>
      </c>
      <c r="BZ27" s="7">
        <f ca="1">Расчеты!BS55</f>
        <v>1735417.4400000004</v>
      </c>
      <c r="CA27" s="7">
        <f ca="1">Расчеты!BT55</f>
        <v>819521.44</v>
      </c>
      <c r="CB27" s="7">
        <f ca="1">Расчеты!BU55</f>
        <v>211288.9600000002</v>
      </c>
      <c r="CC27" s="7">
        <f ca="1">Расчеты!BV55</f>
        <v>460288.9600000002</v>
      </c>
      <c r="CD27" s="7">
        <f ca="1">Расчеты!BW55</f>
        <v>351258.64000000025</v>
      </c>
    </row>
    <row r="28" spans="1:82" x14ac:dyDescent="0.2">
      <c r="A28" s="7" t="s">
        <v>77</v>
      </c>
      <c r="B28" s="7" t="s">
        <v>148</v>
      </c>
      <c r="C28" s="7">
        <f t="shared" si="5"/>
        <v>-1541.0285714285712</v>
      </c>
      <c r="D28" s="7">
        <f t="shared" si="6"/>
        <v>-2311.542857142857</v>
      </c>
      <c r="E28" s="7">
        <f t="shared" si="7"/>
        <v>-2311.542857142857</v>
      </c>
      <c r="F28" s="7">
        <f t="shared" si="4"/>
        <v>-2311.542857142857</v>
      </c>
      <c r="G28" s="7">
        <f t="shared" si="4"/>
        <v>-2311.542857142857</v>
      </c>
      <c r="H28" s="7">
        <f t="shared" si="4"/>
        <v>-2311.542857142857</v>
      </c>
      <c r="K28" s="7">
        <v>0</v>
      </c>
      <c r="L28" s="7">
        <v>0</v>
      </c>
      <c r="M28" s="7">
        <v>0</v>
      </c>
      <c r="N28" s="7">
        <f>Расчеты!G56</f>
        <v>0</v>
      </c>
      <c r="O28" s="7">
        <f>Расчеты!H56</f>
        <v>-192628.57142857139</v>
      </c>
      <c r="P28" s="7">
        <f>Расчеты!I56</f>
        <v>-192628.57142857139</v>
      </c>
      <c r="Q28" s="7">
        <f>Расчеты!J56</f>
        <v>-192628.57142857139</v>
      </c>
      <c r="R28" s="7">
        <f>Расчеты!K56</f>
        <v>-192628.57142857139</v>
      </c>
      <c r="S28" s="7">
        <f>Расчеты!L56</f>
        <v>-192628.57142857139</v>
      </c>
      <c r="T28" s="7">
        <f>Расчеты!M56</f>
        <v>-192628.57142857139</v>
      </c>
      <c r="U28" s="7">
        <f>Расчеты!N56</f>
        <v>-192628.57142857139</v>
      </c>
      <c r="V28" s="7">
        <f>Расчеты!O56</f>
        <v>-192628.57142857139</v>
      </c>
      <c r="W28" s="7">
        <f>Расчеты!P56</f>
        <v>-192628.57142857139</v>
      </c>
      <c r="X28" s="7">
        <f>Расчеты!Q56</f>
        <v>-192628.57142857139</v>
      </c>
      <c r="Y28" s="7">
        <f>Расчеты!R56</f>
        <v>-192628.57142857139</v>
      </c>
      <c r="Z28" s="7">
        <f>Расчеты!S56</f>
        <v>-192628.57142857139</v>
      </c>
      <c r="AA28" s="7">
        <f>Расчеты!T56</f>
        <v>-192628.57142857139</v>
      </c>
      <c r="AB28" s="7">
        <f>Расчеты!U56</f>
        <v>-192628.57142857139</v>
      </c>
      <c r="AC28" s="7">
        <f>Расчеты!V56</f>
        <v>-192628.57142857139</v>
      </c>
      <c r="AD28" s="7">
        <f>Расчеты!W56</f>
        <v>-192628.57142857139</v>
      </c>
      <c r="AE28" s="7">
        <f>Расчеты!X56</f>
        <v>-192628.57142857139</v>
      </c>
      <c r="AF28" s="7">
        <f>Расчеты!Y56</f>
        <v>-192628.57142857139</v>
      </c>
      <c r="AG28" s="7">
        <f>Расчеты!Z56</f>
        <v>-192628.57142857139</v>
      </c>
      <c r="AH28" s="7">
        <f>Расчеты!AA56</f>
        <v>-192628.57142857139</v>
      </c>
      <c r="AI28" s="7">
        <f>Расчеты!AB56</f>
        <v>-192628.57142857139</v>
      </c>
      <c r="AJ28" s="7">
        <f>Расчеты!AC56</f>
        <v>-192628.57142857139</v>
      </c>
      <c r="AK28" s="7">
        <f>Расчеты!AD56</f>
        <v>-192628.57142857139</v>
      </c>
      <c r="AL28" s="7">
        <f>Расчеты!AE56</f>
        <v>-192628.57142857139</v>
      </c>
      <c r="AM28" s="7">
        <f>Расчеты!AF56</f>
        <v>-192628.57142857139</v>
      </c>
      <c r="AN28" s="7">
        <f>Расчеты!AG56</f>
        <v>-192628.57142857139</v>
      </c>
      <c r="AO28" s="7">
        <f>Расчеты!AH56</f>
        <v>-192628.57142857139</v>
      </c>
      <c r="AP28" s="7">
        <f>Расчеты!AI56</f>
        <v>-192628.57142857139</v>
      </c>
      <c r="AQ28" s="7">
        <f>Расчеты!AJ56</f>
        <v>-192628.57142857139</v>
      </c>
      <c r="AR28" s="7">
        <f>Расчеты!AK56</f>
        <v>-192628.57142857139</v>
      </c>
      <c r="AS28" s="7">
        <f>Расчеты!AL56</f>
        <v>-192628.57142857139</v>
      </c>
      <c r="AT28" s="7">
        <f>Расчеты!AM56</f>
        <v>-192628.57142857139</v>
      </c>
      <c r="AU28" s="7">
        <f>Расчеты!AN56</f>
        <v>-192628.57142857139</v>
      </c>
      <c r="AV28" s="7">
        <f>Расчеты!AO56</f>
        <v>-192628.57142857139</v>
      </c>
      <c r="AW28" s="7">
        <f>Расчеты!AP56</f>
        <v>-192628.57142857139</v>
      </c>
      <c r="AX28" s="7">
        <f>Расчеты!AQ56</f>
        <v>-192628.57142857139</v>
      </c>
      <c r="AY28" s="7">
        <f>Расчеты!AR56</f>
        <v>-192628.57142857139</v>
      </c>
      <c r="AZ28" s="7">
        <f>Расчеты!AS56</f>
        <v>-192628.57142857139</v>
      </c>
      <c r="BA28" s="7">
        <f>Расчеты!AT56</f>
        <v>-192628.57142857139</v>
      </c>
      <c r="BB28" s="7">
        <f>Расчеты!AU56</f>
        <v>-192628.57142857139</v>
      </c>
      <c r="BC28" s="7">
        <f>Расчеты!AV56</f>
        <v>-192628.57142857139</v>
      </c>
      <c r="BD28" s="7">
        <f>Расчеты!AW56</f>
        <v>-192628.57142857139</v>
      </c>
      <c r="BE28" s="7">
        <f>Расчеты!AX56</f>
        <v>-192628.57142857139</v>
      </c>
      <c r="BF28" s="7">
        <f>Расчеты!AY56</f>
        <v>-192628.57142857139</v>
      </c>
      <c r="BG28" s="7">
        <f>Расчеты!AZ56</f>
        <v>-192628.57142857139</v>
      </c>
      <c r="BH28" s="7">
        <f>Расчеты!BA56</f>
        <v>-192628.57142857139</v>
      </c>
      <c r="BI28" s="7">
        <f>Расчеты!BB56</f>
        <v>-192628.57142857139</v>
      </c>
      <c r="BJ28" s="7">
        <f>Расчеты!BC56</f>
        <v>-192628.57142857139</v>
      </c>
      <c r="BK28" s="7">
        <f>Расчеты!BD56</f>
        <v>-192628.57142857139</v>
      </c>
      <c r="BL28" s="7">
        <f>Расчеты!BE56</f>
        <v>-192628.57142857139</v>
      </c>
      <c r="BM28" s="7">
        <f>Расчеты!BF56</f>
        <v>-192628.57142857139</v>
      </c>
      <c r="BN28" s="7">
        <f>Расчеты!BG56</f>
        <v>-192628.57142857139</v>
      </c>
      <c r="BO28" s="7">
        <f>Расчеты!BH56</f>
        <v>-192628.57142857139</v>
      </c>
      <c r="BP28" s="7">
        <f>Расчеты!BI56</f>
        <v>-192628.57142857139</v>
      </c>
      <c r="BQ28" s="7">
        <f>Расчеты!BJ56</f>
        <v>-192628.57142857139</v>
      </c>
      <c r="BR28" s="7">
        <f>Расчеты!BK56</f>
        <v>-192628.57142857139</v>
      </c>
      <c r="BS28" s="7">
        <f>Расчеты!BL56</f>
        <v>-192628.57142857139</v>
      </c>
      <c r="BT28" s="7">
        <f>Расчеты!BM56</f>
        <v>-192628.57142857139</v>
      </c>
      <c r="BU28" s="7">
        <f>Расчеты!BN56</f>
        <v>-192628.57142857139</v>
      </c>
      <c r="BV28" s="7">
        <f>Расчеты!BO56</f>
        <v>-192628.57142857139</v>
      </c>
      <c r="BW28" s="7">
        <f>Расчеты!BP56</f>
        <v>-192628.57142857139</v>
      </c>
      <c r="BX28" s="7">
        <f>Расчеты!BQ56</f>
        <v>-192628.57142857139</v>
      </c>
      <c r="BY28" s="7">
        <f>Расчеты!BR56</f>
        <v>-192628.57142857139</v>
      </c>
      <c r="BZ28" s="7">
        <f>Расчеты!BS56</f>
        <v>-192628.57142857139</v>
      </c>
      <c r="CA28" s="7">
        <f>Расчеты!BT56</f>
        <v>-192628.57142857139</v>
      </c>
      <c r="CB28" s="7">
        <f>Расчеты!BU56</f>
        <v>-192628.57142857139</v>
      </c>
      <c r="CC28" s="7">
        <f>Расчеты!BV56</f>
        <v>-192628.57142857139</v>
      </c>
      <c r="CD28" s="7">
        <f>Расчеты!BW56</f>
        <v>-192628.57142857139</v>
      </c>
    </row>
    <row r="29" spans="1:82" ht="10.75" x14ac:dyDescent="0.25">
      <c r="A29" s="113" t="s">
        <v>143</v>
      </c>
      <c r="B29" s="113" t="s">
        <v>148</v>
      </c>
      <c r="C29" s="113">
        <f t="shared" ca="1" si="5"/>
        <v>2987.4085485714299</v>
      </c>
      <c r="D29" s="113">
        <f t="shared" ca="1" si="6"/>
        <v>5006.0953828571455</v>
      </c>
      <c r="E29" s="113">
        <f t="shared" ca="1" si="7"/>
        <v>5851.6826628571453</v>
      </c>
      <c r="F29" s="113">
        <f t="shared" ca="1" si="4"/>
        <v>5924.4415428571447</v>
      </c>
      <c r="G29" s="113">
        <f t="shared" ca="1" si="4"/>
        <v>5986.6166628571455</v>
      </c>
      <c r="H29" s="113">
        <f t="shared" ca="1" si="4"/>
        <v>6048.7917828571453</v>
      </c>
      <c r="K29" s="7">
        <v>0</v>
      </c>
      <c r="L29" s="7">
        <v>0</v>
      </c>
      <c r="M29" s="7">
        <v>0</v>
      </c>
      <c r="N29" s="7">
        <f ca="1">Расчеты!G57</f>
        <v>-1301921.28</v>
      </c>
      <c r="O29" s="7">
        <f ca="1">Расчеты!H57</f>
        <v>797283.90857142862</v>
      </c>
      <c r="P29" s="7">
        <f ca="1">Расчеты!I57</f>
        <v>1005636.308571429</v>
      </c>
      <c r="Q29" s="7">
        <f ca="1">Расчеты!J57</f>
        <v>1241362.6285714291</v>
      </c>
      <c r="R29" s="7">
        <f ca="1">Расчеты!K57</f>
        <v>944323.26857142919</v>
      </c>
      <c r="S29" s="7">
        <f ca="1">Расчеты!L57</f>
        <v>346017.26857142861</v>
      </c>
      <c r="T29" s="7">
        <f ca="1">Расчеты!M57</f>
        <v>-164210.01142857128</v>
      </c>
      <c r="U29" s="7">
        <f ca="1">Расчеты!N57</f>
        <v>84789.988571428723</v>
      </c>
      <c r="V29" s="7">
        <f ca="1">Расчеты!O57</f>
        <v>34126.468571428704</v>
      </c>
      <c r="W29" s="7">
        <f ca="1">Расчеты!P57</f>
        <v>593452.46857142868</v>
      </c>
      <c r="X29" s="7">
        <f ca="1">Расчеты!Q57</f>
        <v>477192.3885714286</v>
      </c>
      <c r="Y29" s="7">
        <f ca="1">Расчеты!R57</f>
        <v>492192.3885714286</v>
      </c>
      <c r="Z29" s="7">
        <f ca="1">Расчеты!S57</f>
        <v>-1486232.8914285714</v>
      </c>
      <c r="AA29" s="7">
        <f ca="1">Расчеты!T57</f>
        <v>896018.54857142875</v>
      </c>
      <c r="AB29" s="7">
        <f ca="1">Расчеты!U57</f>
        <v>1132494.1485714291</v>
      </c>
      <c r="AC29" s="7">
        <f ca="1">Расчеты!V57</f>
        <v>1382014.2285714289</v>
      </c>
      <c r="AD29" s="7">
        <f ca="1">Расчеты!W57</f>
        <v>1064016.3885714291</v>
      </c>
      <c r="AE29" s="7">
        <f ca="1">Расчеты!X57</f>
        <v>402192.3885714286</v>
      </c>
      <c r="AF29" s="7">
        <f ca="1">Расчеты!Y57</f>
        <v>-127635.93142857129</v>
      </c>
      <c r="AG29" s="7">
        <f ca="1">Расчеты!Z57</f>
        <v>121364.06857142874</v>
      </c>
      <c r="AH29" s="7">
        <f ca="1">Расчеты!AA57</f>
        <v>59027.188571428705</v>
      </c>
      <c r="AI29" s="7">
        <f ca="1">Расчеты!AB57</f>
        <v>666211.3485714288</v>
      </c>
      <c r="AJ29" s="7">
        <f ca="1">Расчеты!AC57</f>
        <v>539367.5085714286</v>
      </c>
      <c r="AK29" s="7">
        <f ca="1">Расчеты!AD57</f>
        <v>554367.5085714286</v>
      </c>
      <c r="AL29" s="7">
        <f ca="1">Расчеты!AE57</f>
        <v>-1477915.9314285715</v>
      </c>
      <c r="AM29" s="7">
        <f ca="1">Расчеты!AF57</f>
        <v>994753.18857142865</v>
      </c>
      <c r="AN29" s="7">
        <f ca="1">Расчеты!AG57</f>
        <v>1259351.9885714292</v>
      </c>
      <c r="AO29" s="7">
        <f ca="1">Расчеты!AH57</f>
        <v>1522665.828571429</v>
      </c>
      <c r="AP29" s="7">
        <f ca="1">Расчеты!AI57</f>
        <v>1183709.5085714292</v>
      </c>
      <c r="AQ29" s="7">
        <f ca="1">Расчеты!AJ57</f>
        <v>458367.5085714286</v>
      </c>
      <c r="AR29" s="7">
        <f ca="1">Расчеты!AK57</f>
        <v>-91061.851428571157</v>
      </c>
      <c r="AS29" s="7">
        <f ca="1">Расчеты!AL57</f>
        <v>157938.14857142881</v>
      </c>
      <c r="AT29" s="7">
        <f ca="1">Расчеты!AM57</f>
        <v>83927.908571428707</v>
      </c>
      <c r="AU29" s="7">
        <f ca="1">Расчеты!AN57</f>
        <v>738970.2285714288</v>
      </c>
      <c r="AV29" s="7">
        <f ca="1">Расчеты!AO57</f>
        <v>601542.62857142859</v>
      </c>
      <c r="AW29" s="7">
        <f ca="1">Расчеты!AP57</f>
        <v>616542.62857142859</v>
      </c>
      <c r="AX29" s="7">
        <f ca="1">Расчеты!AQ57</f>
        <v>-1469598.9714285713</v>
      </c>
      <c r="AY29" s="7">
        <f ca="1">Расчеты!AR57</f>
        <v>1093487.8285714285</v>
      </c>
      <c r="AZ29" s="7">
        <f ca="1">Расчеты!AS57</f>
        <v>1386209.828571429</v>
      </c>
      <c r="BA29" s="7">
        <f ca="1">Расчеты!AT57</f>
        <v>1663317.4285714291</v>
      </c>
      <c r="BB29" s="7">
        <f ca="1">Расчеты!AU57</f>
        <v>1303402.6285714291</v>
      </c>
      <c r="BC29" s="7">
        <f ca="1">Расчеты!AV57</f>
        <v>514542.62857142859</v>
      </c>
      <c r="BD29" s="7">
        <f ca="1">Расчеты!AW57</f>
        <v>-54487.77142857117</v>
      </c>
      <c r="BE29" s="7">
        <f ca="1">Расчеты!AX57</f>
        <v>194512.22857142883</v>
      </c>
      <c r="BF29" s="7">
        <f ca="1">Расчеты!AY57</f>
        <v>108828.62857142868</v>
      </c>
      <c r="BG29" s="7">
        <f ca="1">Расчеты!AZ57</f>
        <v>811729.10857142881</v>
      </c>
      <c r="BH29" s="7">
        <f ca="1">Расчеты!BA57</f>
        <v>663717.74857142882</v>
      </c>
      <c r="BI29" s="7">
        <f ca="1">Расчеты!BB57</f>
        <v>678717.74857142882</v>
      </c>
      <c r="BJ29" s="7">
        <f ca="1">Расчеты!BC57</f>
        <v>-1461282.0114285713</v>
      </c>
      <c r="BK29" s="7">
        <f ca="1">Расчеты!BD57</f>
        <v>1192222.4685714287</v>
      </c>
      <c r="BL29" s="7">
        <f ca="1">Расчеты!BE57</f>
        <v>1513067.6685714291</v>
      </c>
      <c r="BM29" s="7">
        <f ca="1">Расчеты!BF57</f>
        <v>1803969.028571429</v>
      </c>
      <c r="BN29" s="7">
        <f ca="1">Расчеты!BG57</f>
        <v>1423095.7485714292</v>
      </c>
      <c r="BO29" s="7">
        <f ca="1">Расчеты!BH57</f>
        <v>570717.74857142882</v>
      </c>
      <c r="BP29" s="7">
        <f ca="1">Расчеты!BI57</f>
        <v>-17913.691428571154</v>
      </c>
      <c r="BQ29" s="7">
        <f ca="1">Расчеты!BJ57</f>
        <v>231086.30857142885</v>
      </c>
      <c r="BR29" s="7">
        <f ca="1">Расчеты!BK57</f>
        <v>133729.34857142883</v>
      </c>
      <c r="BS29" s="7">
        <f ca="1">Расчеты!BL57</f>
        <v>884487.98857142893</v>
      </c>
      <c r="BT29" s="7">
        <f ca="1">Расчеты!BM57</f>
        <v>725892.86857142858</v>
      </c>
      <c r="BU29" s="7">
        <f ca="1">Расчеты!BN57</f>
        <v>740892.86857142858</v>
      </c>
      <c r="BV29" s="7">
        <f ca="1">Расчеты!BO57</f>
        <v>-1452965.0514285713</v>
      </c>
      <c r="BW29" s="7">
        <f ca="1">Расчеты!BP57</f>
        <v>1290957.1085714286</v>
      </c>
      <c r="BX29" s="7">
        <f ca="1">Расчеты!BQ57</f>
        <v>1639925.5085714292</v>
      </c>
      <c r="BY29" s="7">
        <f ca="1">Расчеты!BR57</f>
        <v>1944620.6285714288</v>
      </c>
      <c r="BZ29" s="7">
        <f ca="1">Расчеты!BS57</f>
        <v>1542788.868571429</v>
      </c>
      <c r="CA29" s="7">
        <f ca="1">Расчеты!BT57</f>
        <v>626892.86857142858</v>
      </c>
      <c r="CB29" s="7">
        <f ca="1">Расчеты!BU57</f>
        <v>18660.388571428804</v>
      </c>
      <c r="CC29" s="7">
        <f ca="1">Расчеты!BV57</f>
        <v>267660.38857142883</v>
      </c>
      <c r="CD29" s="7">
        <f ca="1">Расчеты!BW57</f>
        <v>158630.06857142886</v>
      </c>
    </row>
    <row r="30" spans="1:82" x14ac:dyDescent="0.2">
      <c r="A30" s="7" t="s">
        <v>32</v>
      </c>
      <c r="B30" s="7" t="s">
        <v>148</v>
      </c>
      <c r="C30" s="7">
        <f t="shared" si="5"/>
        <v>0</v>
      </c>
      <c r="D30" s="7">
        <f t="shared" si="6"/>
        <v>-35.4</v>
      </c>
      <c r="E30" s="7">
        <f t="shared" si="7"/>
        <v>-35.4</v>
      </c>
      <c r="F30" s="7">
        <f t="shared" si="4"/>
        <v>-35.4</v>
      </c>
      <c r="G30" s="7">
        <f t="shared" si="4"/>
        <v>-35.4</v>
      </c>
      <c r="H30" s="7">
        <f t="shared" si="4"/>
        <v>-35.4</v>
      </c>
      <c r="K30" s="7">
        <v>0</v>
      </c>
      <c r="L30" s="7">
        <v>0</v>
      </c>
      <c r="M30" s="7">
        <v>0</v>
      </c>
      <c r="N30" s="7">
        <f>Расчеты!G58</f>
        <v>0</v>
      </c>
      <c r="O30" s="7">
        <f>Расчеты!H58</f>
        <v>0</v>
      </c>
      <c r="P30" s="7">
        <f>Расчеты!I58</f>
        <v>0</v>
      </c>
      <c r="Q30" s="7">
        <f>Расчеты!J58</f>
        <v>0</v>
      </c>
      <c r="R30" s="7">
        <f>Расчеты!K58</f>
        <v>0</v>
      </c>
      <c r="S30" s="7">
        <f>Расчеты!L58</f>
        <v>0</v>
      </c>
      <c r="T30" s="7">
        <f>Расчеты!M58</f>
        <v>0</v>
      </c>
      <c r="U30" s="7">
        <f>Расчеты!N58</f>
        <v>0</v>
      </c>
      <c r="V30" s="7">
        <f>Расчеты!O58</f>
        <v>0</v>
      </c>
      <c r="W30" s="7">
        <f>Расчеты!P58</f>
        <v>-35400</v>
      </c>
      <c r="X30" s="7">
        <f>Расчеты!Q58</f>
        <v>0</v>
      </c>
      <c r="Y30" s="7">
        <f>Расчеты!R58</f>
        <v>0</v>
      </c>
      <c r="Z30" s="7">
        <f>Расчеты!S58</f>
        <v>0</v>
      </c>
      <c r="AA30" s="7">
        <f>Расчеты!T58</f>
        <v>0</v>
      </c>
      <c r="AB30" s="7">
        <f>Расчеты!U58</f>
        <v>0</v>
      </c>
      <c r="AC30" s="7">
        <f>Расчеты!V58</f>
        <v>0</v>
      </c>
      <c r="AD30" s="7">
        <f>Расчеты!W58</f>
        <v>0</v>
      </c>
      <c r="AE30" s="7">
        <f>Расчеты!X58</f>
        <v>0</v>
      </c>
      <c r="AF30" s="7">
        <f>Расчеты!Y58</f>
        <v>0</v>
      </c>
      <c r="AG30" s="7">
        <f>Расчеты!Z58</f>
        <v>0</v>
      </c>
      <c r="AH30" s="7">
        <f>Расчеты!AA58</f>
        <v>0</v>
      </c>
      <c r="AI30" s="7">
        <f>Расчеты!AB58</f>
        <v>-35400</v>
      </c>
      <c r="AJ30" s="7">
        <f>Расчеты!AC58</f>
        <v>0</v>
      </c>
      <c r="AK30" s="7">
        <f>Расчеты!AD58</f>
        <v>0</v>
      </c>
      <c r="AL30" s="7">
        <f>Расчеты!AE58</f>
        <v>0</v>
      </c>
      <c r="AM30" s="7">
        <f>Расчеты!AF58</f>
        <v>0</v>
      </c>
      <c r="AN30" s="7">
        <f>Расчеты!AG58</f>
        <v>0</v>
      </c>
      <c r="AO30" s="7">
        <f>Расчеты!AH58</f>
        <v>0</v>
      </c>
      <c r="AP30" s="7">
        <f>Расчеты!AI58</f>
        <v>0</v>
      </c>
      <c r="AQ30" s="7">
        <f>Расчеты!AJ58</f>
        <v>0</v>
      </c>
      <c r="AR30" s="7">
        <f>Расчеты!AK58</f>
        <v>0</v>
      </c>
      <c r="AS30" s="7">
        <f>Расчеты!AL58</f>
        <v>0</v>
      </c>
      <c r="AT30" s="7">
        <f>Расчеты!AM58</f>
        <v>0</v>
      </c>
      <c r="AU30" s="7">
        <f>Расчеты!AN58</f>
        <v>-35400</v>
      </c>
      <c r="AV30" s="7">
        <f>Расчеты!AO58</f>
        <v>0</v>
      </c>
      <c r="AW30" s="7">
        <f>Расчеты!AP58</f>
        <v>0</v>
      </c>
      <c r="AX30" s="7">
        <f>Расчеты!AQ58</f>
        <v>0</v>
      </c>
      <c r="AY30" s="7">
        <f>Расчеты!AR58</f>
        <v>0</v>
      </c>
      <c r="AZ30" s="7">
        <f>Расчеты!AS58</f>
        <v>0</v>
      </c>
      <c r="BA30" s="7">
        <f>Расчеты!AT58</f>
        <v>0</v>
      </c>
      <c r="BB30" s="7">
        <f>Расчеты!AU58</f>
        <v>0</v>
      </c>
      <c r="BC30" s="7">
        <f>Расчеты!AV58</f>
        <v>0</v>
      </c>
      <c r="BD30" s="7">
        <f>Расчеты!AW58</f>
        <v>0</v>
      </c>
      <c r="BE30" s="7">
        <f>Расчеты!AX58</f>
        <v>0</v>
      </c>
      <c r="BF30" s="7">
        <f>Расчеты!AY58</f>
        <v>0</v>
      </c>
      <c r="BG30" s="7">
        <f>Расчеты!AZ58</f>
        <v>-35400</v>
      </c>
      <c r="BH30" s="7">
        <f>Расчеты!BA58</f>
        <v>0</v>
      </c>
      <c r="BI30" s="7">
        <f>Расчеты!BB58</f>
        <v>0</v>
      </c>
      <c r="BJ30" s="7">
        <f>Расчеты!BC58</f>
        <v>0</v>
      </c>
      <c r="BK30" s="7">
        <f>Расчеты!BD58</f>
        <v>0</v>
      </c>
      <c r="BL30" s="7">
        <f>Расчеты!BE58</f>
        <v>0</v>
      </c>
      <c r="BM30" s="7">
        <f>Расчеты!BF58</f>
        <v>0</v>
      </c>
      <c r="BN30" s="7">
        <f>Расчеты!BG58</f>
        <v>0</v>
      </c>
      <c r="BO30" s="7">
        <f>Расчеты!BH58</f>
        <v>0</v>
      </c>
      <c r="BP30" s="7">
        <f>Расчеты!BI58</f>
        <v>0</v>
      </c>
      <c r="BQ30" s="7">
        <f>Расчеты!BJ58</f>
        <v>0</v>
      </c>
      <c r="BR30" s="7">
        <f>Расчеты!BK58</f>
        <v>0</v>
      </c>
      <c r="BS30" s="7">
        <f>Расчеты!BL58</f>
        <v>-35400</v>
      </c>
      <c r="BT30" s="7">
        <f>Расчеты!BM58</f>
        <v>0</v>
      </c>
      <c r="BU30" s="7">
        <f>Расчеты!BN58</f>
        <v>0</v>
      </c>
      <c r="BV30" s="7">
        <f>Расчеты!BO58</f>
        <v>0</v>
      </c>
      <c r="BW30" s="7">
        <f>Расчеты!BP58</f>
        <v>0</v>
      </c>
      <c r="BX30" s="7">
        <f>Расчеты!BQ58</f>
        <v>0</v>
      </c>
      <c r="BY30" s="7">
        <f>Расчеты!BR58</f>
        <v>0</v>
      </c>
      <c r="BZ30" s="7">
        <f>Расчеты!BS58</f>
        <v>0</v>
      </c>
      <c r="CA30" s="7">
        <f>Расчеты!BT58</f>
        <v>0</v>
      </c>
      <c r="CB30" s="7">
        <f>Расчеты!BU58</f>
        <v>0</v>
      </c>
      <c r="CC30" s="7">
        <f>Расчеты!BV58</f>
        <v>0</v>
      </c>
      <c r="CD30" s="7">
        <f>Расчеты!BW58</f>
        <v>0</v>
      </c>
    </row>
    <row r="31" spans="1:82" x14ac:dyDescent="0.2">
      <c r="A31" s="7" t="s">
        <v>142</v>
      </c>
      <c r="B31" s="7" t="s">
        <v>148</v>
      </c>
      <c r="C31" s="7">
        <f t="shared" ca="1" si="5"/>
        <v>-472.7427840000002</v>
      </c>
      <c r="D31" s="7">
        <f t="shared" ca="1" si="6"/>
        <v>-992.99463085714308</v>
      </c>
      <c r="E31" s="7">
        <f t="shared" ca="1" si="7"/>
        <v>-1113.099066857143</v>
      </c>
      <c r="F31" s="7">
        <f t="shared" ref="F31:F32" ca="1" si="8">(SUM(AJ31:AU31))/1000</f>
        <v>-1124.0128988571432</v>
      </c>
      <c r="G31" s="7">
        <f t="shared" ref="G31:G32" ca="1" si="9">(SUM(AK31:AV31))/1000</f>
        <v>-1133.3391668571433</v>
      </c>
      <c r="H31" s="7">
        <f t="shared" ref="H31:H32" ca="1" si="10">(SUM(AL31:AW31))/1000</f>
        <v>-1142.6654348571431</v>
      </c>
      <c r="K31" s="7">
        <v>0</v>
      </c>
      <c r="L31" s="7">
        <v>0</v>
      </c>
      <c r="M31" s="7">
        <v>0</v>
      </c>
      <c r="N31" s="7">
        <f>Расчеты!G59</f>
        <v>0</v>
      </c>
      <c r="O31" s="7">
        <f ca="1">Расчеты!H59</f>
        <v>0</v>
      </c>
      <c r="P31" s="7">
        <f ca="1">Расчеты!I59</f>
        <v>-75149.840571428635</v>
      </c>
      <c r="Q31" s="7">
        <f ca="1">Расчеты!J59</f>
        <v>-186204.39428571434</v>
      </c>
      <c r="R31" s="7">
        <f ca="1">Расчеты!K59</f>
        <v>-141648.49028571436</v>
      </c>
      <c r="S31" s="7">
        <f ca="1">Расчеты!L59</f>
        <v>-51902.590285714286</v>
      </c>
      <c r="T31" s="7">
        <f ca="1">Расчеты!M59</f>
        <v>0</v>
      </c>
      <c r="U31" s="7">
        <f ca="1">Расчеты!N59</f>
        <v>-12718.498285714308</v>
      </c>
      <c r="V31" s="7">
        <f ca="1">Расчеты!O59</f>
        <v>-5118.9702857143056</v>
      </c>
      <c r="W31" s="7">
        <f ca="1">Расчеты!P59</f>
        <v>-89017.870285714293</v>
      </c>
      <c r="X31" s="7">
        <f ca="1">Расчеты!Q59</f>
        <v>-71578.85828571429</v>
      </c>
      <c r="Y31" s="7">
        <f ca="1">Расчеты!R59</f>
        <v>-73828.85828571429</v>
      </c>
      <c r="Z31" s="7">
        <f ca="1">Расчеты!S59</f>
        <v>0</v>
      </c>
      <c r="AA31" s="7">
        <f ca="1">Расчеты!T59</f>
        <v>-134402.78228571432</v>
      </c>
      <c r="AB31" s="7">
        <f ca="1">Расчеты!U59</f>
        <v>-169874.12228571434</v>
      </c>
      <c r="AC31" s="7">
        <f ca="1">Расчеты!V59</f>
        <v>-207302.13428571433</v>
      </c>
      <c r="AD31" s="7">
        <f ca="1">Расчеты!W59</f>
        <v>-159602.45828571435</v>
      </c>
      <c r="AE31" s="7">
        <f ca="1">Расчеты!X59</f>
        <v>-60328.85828571429</v>
      </c>
      <c r="AF31" s="7">
        <f ca="1">Расчеты!Y59</f>
        <v>0</v>
      </c>
      <c r="AG31" s="7">
        <f ca="1">Расчеты!Z59</f>
        <v>-18204.610285714309</v>
      </c>
      <c r="AH31" s="7">
        <f ca="1">Расчеты!AA59</f>
        <v>-8854.0782857143058</v>
      </c>
      <c r="AI31" s="7">
        <f ca="1">Расчеты!AB59</f>
        <v>-99931.702285714317</v>
      </c>
      <c r="AJ31" s="7">
        <f ca="1">Расчеты!AC59</f>
        <v>-80905.126285714286</v>
      </c>
      <c r="AK31" s="7">
        <f ca="1">Расчеты!AD59</f>
        <v>-83155.126285714286</v>
      </c>
      <c r="AL31" s="7">
        <f ca="1">Расчеты!AE59</f>
        <v>0</v>
      </c>
      <c r="AM31" s="7">
        <f ca="1">Расчеты!AF59</f>
        <v>-149212.97828571429</v>
      </c>
      <c r="AN31" s="7">
        <f ca="1">Расчеты!AG59</f>
        <v>-188902.79828571438</v>
      </c>
      <c r="AO31" s="7">
        <f ca="1">Расчеты!AH59</f>
        <v>-228399.87428571435</v>
      </c>
      <c r="AP31" s="7">
        <f ca="1">Расчеты!AI59</f>
        <v>-177556.42628571438</v>
      </c>
      <c r="AQ31" s="7">
        <f ca="1">Расчеты!AJ59</f>
        <v>-68755.126285714286</v>
      </c>
      <c r="AR31" s="7">
        <f ca="1">Расчеты!AK59</f>
        <v>0</v>
      </c>
      <c r="AS31" s="7">
        <f ca="1">Расчеты!AL59</f>
        <v>-23690.722285714321</v>
      </c>
      <c r="AT31" s="7">
        <f ca="1">Расчеты!AM59</f>
        <v>-12589.186285714306</v>
      </c>
      <c r="AU31" s="7">
        <f ca="1">Расчеты!AN59</f>
        <v>-110845.53428571431</v>
      </c>
      <c r="AV31" s="7">
        <f ca="1">Расчеты!AO59</f>
        <v>-90231.394285714283</v>
      </c>
      <c r="AW31" s="7">
        <f ca="1">Расчеты!AP59</f>
        <v>-92481.394285714283</v>
      </c>
      <c r="AX31" s="7">
        <f ca="1">Расчеты!AQ59</f>
        <v>0</v>
      </c>
      <c r="AY31" s="7">
        <f ca="1">Расчеты!AR59</f>
        <v>-164023.17428571428</v>
      </c>
      <c r="AZ31" s="7">
        <f ca="1">Расчеты!AS59</f>
        <v>-207931.47428571436</v>
      </c>
      <c r="BA31" s="7">
        <f ca="1">Расчеты!AT59</f>
        <v>-249497.61428571434</v>
      </c>
      <c r="BB31" s="7">
        <f ca="1">Расчеты!AU59</f>
        <v>-195510.39428571434</v>
      </c>
      <c r="BC31" s="7">
        <f ca="1">Расчеты!AV59</f>
        <v>-77181.394285714283</v>
      </c>
      <c r="BD31" s="7">
        <f ca="1">Расчеты!AW59</f>
        <v>0</v>
      </c>
      <c r="BE31" s="7">
        <f ca="1">Расчеты!AX59</f>
        <v>-29176.834285714325</v>
      </c>
      <c r="BF31" s="7">
        <f ca="1">Расчеты!AY59</f>
        <v>-16324.294285714301</v>
      </c>
      <c r="BG31" s="7">
        <f ca="1">Расчеты!AZ59</f>
        <v>-121759.36628571432</v>
      </c>
      <c r="BH31" s="7">
        <f ca="1">Расчеты!BA59</f>
        <v>-99557.662285714323</v>
      </c>
      <c r="BI31" s="7">
        <f ca="1">Расчеты!BB59</f>
        <v>-101807.66228571432</v>
      </c>
      <c r="BJ31" s="7">
        <f ca="1">Расчеты!BC59</f>
        <v>0</v>
      </c>
      <c r="BK31" s="7">
        <f ca="1">Расчеты!BD59</f>
        <v>-178833.37028571431</v>
      </c>
      <c r="BL31" s="7">
        <f ca="1">Расчеты!BE59</f>
        <v>-226960.15028571436</v>
      </c>
      <c r="BM31" s="7">
        <f ca="1">Расчеты!BF59</f>
        <v>-270595.35428571433</v>
      </c>
      <c r="BN31" s="7">
        <f ca="1">Расчеты!BG59</f>
        <v>-213464.36228571436</v>
      </c>
      <c r="BO31" s="7">
        <f ca="1">Расчеты!BH59</f>
        <v>-85607.662285714323</v>
      </c>
      <c r="BP31" s="7">
        <f ca="1">Расчеты!BI59</f>
        <v>0</v>
      </c>
      <c r="BQ31" s="7">
        <f ca="1">Расчеты!BJ59</f>
        <v>-34662.946285714323</v>
      </c>
      <c r="BR31" s="7">
        <f ca="1">Расчеты!BK59</f>
        <v>-20059.402285714325</v>
      </c>
      <c r="BS31" s="7">
        <f ca="1">Расчеты!BL59</f>
        <v>-132673.19828571434</v>
      </c>
      <c r="BT31" s="7">
        <f ca="1">Расчеты!BM59</f>
        <v>-108883.93028571429</v>
      </c>
      <c r="BU31" s="7">
        <f ca="1">Расчеты!BN59</f>
        <v>-111133.93028571429</v>
      </c>
      <c r="BV31" s="7">
        <f ca="1">Расчеты!BO59</f>
        <v>0</v>
      </c>
      <c r="BW31" s="7">
        <f ca="1">Расчеты!BP59</f>
        <v>-193643.56628571427</v>
      </c>
      <c r="BX31" s="7">
        <f ca="1">Расчеты!BQ59</f>
        <v>-245988.82628571437</v>
      </c>
      <c r="BY31" s="7">
        <f ca="1">Расчеты!BR59</f>
        <v>-291693.09428571432</v>
      </c>
      <c r="BZ31" s="7">
        <f ca="1">Расчеты!BS59</f>
        <v>-231418.33028571436</v>
      </c>
      <c r="CA31" s="7">
        <f ca="1">Расчеты!BT59</f>
        <v>-94033.93028571429</v>
      </c>
      <c r="CB31" s="7">
        <f ca="1">Расчеты!BU59</f>
        <v>-2799.0582857143204</v>
      </c>
      <c r="CC31" s="7">
        <f ca="1">Расчеты!BV59</f>
        <v>-40149.058285714324</v>
      </c>
      <c r="CD31" s="7">
        <f ca="1">Расчеты!BW59</f>
        <v>-23794.510285714328</v>
      </c>
    </row>
    <row r="32" spans="1:82" ht="10.75" x14ac:dyDescent="0.25">
      <c r="A32" s="113" t="s">
        <v>78</v>
      </c>
      <c r="B32" s="113" t="s">
        <v>148</v>
      </c>
      <c r="C32" s="113">
        <f t="shared" ca="1" si="5"/>
        <v>2514.6657645714308</v>
      </c>
      <c r="D32" s="113">
        <f t="shared" ca="1" si="6"/>
        <v>4013.1007520000016</v>
      </c>
      <c r="E32" s="113">
        <f t="shared" ca="1" si="7"/>
        <v>4738.5835960000031</v>
      </c>
      <c r="F32" s="113">
        <f t="shared" ca="1" si="8"/>
        <v>4800.4286440000024</v>
      </c>
      <c r="G32" s="113">
        <f t="shared" ca="1" si="9"/>
        <v>4853.2774960000024</v>
      </c>
      <c r="H32" s="113">
        <f t="shared" ca="1" si="10"/>
        <v>4906.1263480000025</v>
      </c>
      <c r="K32" s="7">
        <v>0</v>
      </c>
      <c r="L32" s="7">
        <v>0</v>
      </c>
      <c r="M32" s="7">
        <v>0</v>
      </c>
      <c r="N32" s="7">
        <f ca="1">Расчеты!G60</f>
        <v>-1301921.28</v>
      </c>
      <c r="O32" s="7">
        <f ca="1">Расчеты!H60</f>
        <v>797283.90857142862</v>
      </c>
      <c r="P32" s="7">
        <f ca="1">Расчеты!I60</f>
        <v>930486.46800000034</v>
      </c>
      <c r="Q32" s="7">
        <f ca="1">Расчеты!J60</f>
        <v>1055158.2342857148</v>
      </c>
      <c r="R32" s="7">
        <f ca="1">Расчеты!K60</f>
        <v>802674.7782857148</v>
      </c>
      <c r="S32" s="7">
        <f ca="1">Расчеты!L60</f>
        <v>294114.6782857143</v>
      </c>
      <c r="T32" s="7">
        <f ca="1">Расчеты!M60</f>
        <v>-164210.01142857128</v>
      </c>
      <c r="U32" s="7">
        <f ca="1">Расчеты!N60</f>
        <v>72071.490285714419</v>
      </c>
      <c r="V32" s="7">
        <f ca="1">Расчеты!O60</f>
        <v>29007.498285714399</v>
      </c>
      <c r="W32" s="7">
        <f ca="1">Расчеты!P60</f>
        <v>504434.5982857144</v>
      </c>
      <c r="X32" s="7">
        <f ca="1">Расчеты!Q60</f>
        <v>405613.53028571431</v>
      </c>
      <c r="Y32" s="7">
        <f ca="1">Расчеты!R60</f>
        <v>418363.53028571431</v>
      </c>
      <c r="Z32" s="7">
        <f ca="1">Расчеты!S60</f>
        <v>-1486232.8914285714</v>
      </c>
      <c r="AA32" s="7">
        <f ca="1">Расчеты!T60</f>
        <v>761615.76628571446</v>
      </c>
      <c r="AB32" s="7">
        <f ca="1">Расчеты!U60</f>
        <v>962620.0262857147</v>
      </c>
      <c r="AC32" s="7">
        <f ca="1">Расчеты!V60</f>
        <v>1174712.0942857147</v>
      </c>
      <c r="AD32" s="7">
        <f ca="1">Расчеты!W60</f>
        <v>904413.93028571468</v>
      </c>
      <c r="AE32" s="7">
        <f ca="1">Расчеты!X60</f>
        <v>341863.53028571431</v>
      </c>
      <c r="AF32" s="7">
        <f ca="1">Расчеты!Y60</f>
        <v>-127635.93142857129</v>
      </c>
      <c r="AG32" s="7">
        <f ca="1">Расчеты!Z60</f>
        <v>103159.45828571443</v>
      </c>
      <c r="AH32" s="7">
        <f ca="1">Расчеты!AA60</f>
        <v>50173.1102857144</v>
      </c>
      <c r="AI32" s="7">
        <f ca="1">Расчеты!AB60</f>
        <v>566279.64628571447</v>
      </c>
      <c r="AJ32" s="7">
        <f ca="1">Расчеты!AC60</f>
        <v>458462.38228571432</v>
      </c>
      <c r="AK32" s="7">
        <f ca="1">Расчеты!AD60</f>
        <v>471212.38228571432</v>
      </c>
      <c r="AL32" s="7">
        <f ca="1">Расчеты!AE60</f>
        <v>-1477915.9314285715</v>
      </c>
      <c r="AM32" s="7">
        <f ca="1">Расчеты!AF60</f>
        <v>845540.21028571436</v>
      </c>
      <c r="AN32" s="7">
        <f ca="1">Расчеты!AG60</f>
        <v>1070449.1902857148</v>
      </c>
      <c r="AO32" s="7">
        <f ca="1">Расчеты!AH60</f>
        <v>1294265.9542857148</v>
      </c>
      <c r="AP32" s="7">
        <f ca="1">Расчеты!AI60</f>
        <v>1006153.0822857148</v>
      </c>
      <c r="AQ32" s="7">
        <f ca="1">Расчеты!AJ60</f>
        <v>389612.38228571432</v>
      </c>
      <c r="AR32" s="7">
        <f ca="1">Расчеты!AK60</f>
        <v>-91061.851428571157</v>
      </c>
      <c r="AS32" s="7">
        <f ca="1">Расчеты!AL60</f>
        <v>134247.42628571449</v>
      </c>
      <c r="AT32" s="7">
        <f ca="1">Расчеты!AM60</f>
        <v>71338.722285714408</v>
      </c>
      <c r="AU32" s="7">
        <f ca="1">Расчеты!AN60</f>
        <v>628124.69428571453</v>
      </c>
      <c r="AV32" s="7">
        <f ca="1">Расчеты!AO60</f>
        <v>511311.23428571434</v>
      </c>
      <c r="AW32" s="7">
        <f ca="1">Расчеты!AP60</f>
        <v>524061.23428571434</v>
      </c>
      <c r="AX32" s="7">
        <f ca="1">Расчеты!AQ60</f>
        <v>-1469598.9714285713</v>
      </c>
      <c r="AY32" s="7">
        <f ca="1">Расчеты!AR60</f>
        <v>929464.65428571426</v>
      </c>
      <c r="AZ32" s="7">
        <f ca="1">Расчеты!AS60</f>
        <v>1178278.3542857147</v>
      </c>
      <c r="BA32" s="7">
        <f ca="1">Расчеты!AT60</f>
        <v>1413819.8142857146</v>
      </c>
      <c r="BB32" s="7">
        <f ca="1">Расчеты!AU60</f>
        <v>1107892.2342857148</v>
      </c>
      <c r="BC32" s="7">
        <f ca="1">Расчеты!AV60</f>
        <v>437361.23428571434</v>
      </c>
      <c r="BD32" s="7">
        <f ca="1">Расчеты!AW60</f>
        <v>-54487.77142857117</v>
      </c>
      <c r="BE32" s="7">
        <f ca="1">Расчеты!AX60</f>
        <v>165335.39428571452</v>
      </c>
      <c r="BF32" s="7">
        <f ca="1">Расчеты!AY60</f>
        <v>92504.334285714373</v>
      </c>
      <c r="BG32" s="7">
        <f ca="1">Расчеты!AZ60</f>
        <v>689969.74228571448</v>
      </c>
      <c r="BH32" s="7">
        <f ca="1">Расчеты!BA60</f>
        <v>564160.08628571453</v>
      </c>
      <c r="BI32" s="7">
        <f ca="1">Расчеты!BB60</f>
        <v>576910.08628571453</v>
      </c>
      <c r="BJ32" s="7">
        <f ca="1">Расчеты!BC60</f>
        <v>-1461282.0114285713</v>
      </c>
      <c r="BK32" s="7">
        <f ca="1">Расчеты!BD60</f>
        <v>1013389.0982857144</v>
      </c>
      <c r="BL32" s="7">
        <f ca="1">Расчеты!BE60</f>
        <v>1286107.5182857148</v>
      </c>
      <c r="BM32" s="7">
        <f ca="1">Расчеты!BF60</f>
        <v>1533373.6742857145</v>
      </c>
      <c r="BN32" s="7">
        <f ca="1">Расчеты!BG60</f>
        <v>1209631.3862857148</v>
      </c>
      <c r="BO32" s="7">
        <f ca="1">Расчеты!BH60</f>
        <v>485110.08628571453</v>
      </c>
      <c r="BP32" s="7">
        <f ca="1">Расчеты!BI60</f>
        <v>-17913.691428571154</v>
      </c>
      <c r="BQ32" s="7">
        <f ca="1">Расчеты!BJ60</f>
        <v>196423.36228571454</v>
      </c>
      <c r="BR32" s="7">
        <f ca="1">Расчеты!BK60</f>
        <v>113669.9462857145</v>
      </c>
      <c r="BS32" s="7">
        <f ca="1">Расчеты!BL60</f>
        <v>751814.79028571455</v>
      </c>
      <c r="BT32" s="7">
        <f ca="1">Расчеты!BM60</f>
        <v>617008.93828571425</v>
      </c>
      <c r="BU32" s="7">
        <f ca="1">Расчеты!BN60</f>
        <v>629758.93828571425</v>
      </c>
      <c r="BV32" s="7">
        <f ca="1">Расчеты!BO60</f>
        <v>-1452965.0514285713</v>
      </c>
      <c r="BW32" s="7">
        <f ca="1">Расчеты!BP60</f>
        <v>1097313.5422857143</v>
      </c>
      <c r="BX32" s="7">
        <f ca="1">Расчеты!BQ60</f>
        <v>1393936.6822857149</v>
      </c>
      <c r="BY32" s="7">
        <f ca="1">Расчеты!BR60</f>
        <v>1652927.5342857144</v>
      </c>
      <c r="BZ32" s="7">
        <f ca="1">Расчеты!BS60</f>
        <v>1311370.5382857146</v>
      </c>
      <c r="CA32" s="7">
        <f ca="1">Расчеты!BT60</f>
        <v>532858.93828571425</v>
      </c>
      <c r="CB32" s="7">
        <f ca="1">Расчеты!BU60</f>
        <v>15861.330285714484</v>
      </c>
      <c r="CC32" s="7">
        <f ca="1">Расчеты!BV60</f>
        <v>227511.3302857145</v>
      </c>
      <c r="CD32" s="7">
        <f ca="1">Расчеты!BW60</f>
        <v>134835.55828571453</v>
      </c>
    </row>
    <row r="35" spans="1:82" s="28" customFormat="1" ht="10.75" collapsed="1" x14ac:dyDescent="0.25">
      <c r="A35" s="28" t="s">
        <v>180</v>
      </c>
      <c r="B35" s="82"/>
      <c r="C35" s="29"/>
    </row>
    <row r="36" spans="1:82" s="11" customFormat="1" ht="10.75" x14ac:dyDescent="0.25">
      <c r="A36" s="14"/>
      <c r="B36" s="69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</row>
    <row r="37" spans="1:82" s="11" customFormat="1" ht="10.75" x14ac:dyDescent="0.25">
      <c r="A37" s="14"/>
      <c r="B37" s="69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</row>
    <row r="38" spans="1:82" s="1" customFormat="1" x14ac:dyDescent="0.2">
      <c r="A38" s="134" t="s">
        <v>46</v>
      </c>
      <c r="B38" s="135" t="s">
        <v>58</v>
      </c>
      <c r="C38" s="136">
        <f ca="1">C27/C15</f>
        <v>0.3828055995130859</v>
      </c>
      <c r="D38" s="136">
        <f t="shared" ref="D38:E38" ca="1" si="11">D27/D15</f>
        <v>0.4312412701443476</v>
      </c>
      <c r="E38" s="136">
        <f t="shared" ca="1" si="11"/>
        <v>0.44071204747011944</v>
      </c>
      <c r="F38" s="136">
        <f t="shared" ref="F38:H38" ca="1" si="12">F27/F15</f>
        <v>0.44144844246553405</v>
      </c>
      <c r="G38" s="136">
        <f t="shared" ca="1" si="12"/>
        <v>0.44207055945516321</v>
      </c>
      <c r="H38" s="136">
        <f t="shared" ca="1" si="12"/>
        <v>0.44268514008888316</v>
      </c>
      <c r="K38" s="136">
        <v>0</v>
      </c>
      <c r="L38" s="136">
        <v>0</v>
      </c>
      <c r="M38" s="136">
        <v>0</v>
      </c>
      <c r="N38" s="136">
        <f t="shared" ref="N38:AU38" ca="1" si="13">N27/N15</f>
        <v>-2.5924358422939062</v>
      </c>
      <c r="O38" s="136">
        <f t="shared" ca="1" si="13"/>
        <v>0.58165137787179033</v>
      </c>
      <c r="P38" s="136">
        <f t="shared" ca="1" si="13"/>
        <v>0.59239395871956502</v>
      </c>
      <c r="Q38" s="136">
        <f t="shared" ca="1" si="13"/>
        <v>0.65060169683771163</v>
      </c>
      <c r="R38" s="136">
        <f t="shared" ca="1" si="13"/>
        <v>0.58215660010240666</v>
      </c>
      <c r="S38" s="136">
        <f t="shared" ca="1" si="13"/>
        <v>0.47669882738174252</v>
      </c>
      <c r="T38" s="136">
        <f t="shared" ca="1" si="13"/>
        <v>3.5123668273390321E-2</v>
      </c>
      <c r="U38" s="136">
        <f t="shared" ca="1" si="13"/>
        <v>0.34287301940427645</v>
      </c>
      <c r="V38" s="136">
        <f t="shared" ca="1" si="13"/>
        <v>0.32509683154121871</v>
      </c>
      <c r="W38" s="136">
        <f t="shared" ca="1" si="13"/>
        <v>0.53871792868548563</v>
      </c>
      <c r="X38" s="136">
        <f t="shared" ca="1" si="13"/>
        <v>0.53829416397447638</v>
      </c>
      <c r="Y38" s="136">
        <f t="shared" ca="1" si="13"/>
        <v>0.550348747126991</v>
      </c>
      <c r="Z38" s="136">
        <f t="shared" ca="1" si="13"/>
        <v>-2.3417043553817742</v>
      </c>
      <c r="AA38" s="136">
        <f t="shared" ca="1" si="13"/>
        <v>0.58151430753863331</v>
      </c>
      <c r="AB38" s="136">
        <f t="shared" ca="1" si="13"/>
        <v>0.5951809272284655</v>
      </c>
      <c r="AC38" s="136">
        <f t="shared" ca="1" si="13"/>
        <v>0.64946846991763285</v>
      </c>
      <c r="AD38" s="136">
        <f t="shared" ca="1" si="13"/>
        <v>0.58494854536144869</v>
      </c>
      <c r="AE38" s="136">
        <f t="shared" ca="1" si="13"/>
        <v>0.47802124821190345</v>
      </c>
      <c r="AF38" s="136">
        <f t="shared" ca="1" si="13"/>
        <v>7.2796415770609427E-2</v>
      </c>
      <c r="AG38" s="136">
        <f t="shared" ca="1" si="13"/>
        <v>0.35169426523297503</v>
      </c>
      <c r="AH38" s="136">
        <f t="shared" ca="1" si="13"/>
        <v>0.32799708048224185</v>
      </c>
      <c r="AI38" s="136">
        <f t="shared" ca="1" si="13"/>
        <v>0.53910320195343642</v>
      </c>
      <c r="AJ38" s="136">
        <f t="shared" ca="1" si="13"/>
        <v>0.53873549564667</v>
      </c>
      <c r="AK38" s="136">
        <f t="shared" ca="1" si="13"/>
        <v>0.54977521656252526</v>
      </c>
      <c r="AL38" s="136">
        <f t="shared" ca="1" si="13"/>
        <v>-2.1327614496216643</v>
      </c>
      <c r="AM38" s="136">
        <f t="shared" ca="1" si="13"/>
        <v>0.58140008226100237</v>
      </c>
      <c r="AN38" s="136">
        <f t="shared" ca="1" si="13"/>
        <v>0.59750073454069608</v>
      </c>
      <c r="AO38" s="136">
        <f t="shared" ca="1" si="13"/>
        <v>0.64852411415090061</v>
      </c>
      <c r="AP38" s="136">
        <f t="shared" ca="1" si="13"/>
        <v>0.58727516641065036</v>
      </c>
      <c r="AQ38" s="136">
        <f t="shared" ca="1" si="13"/>
        <v>0.47912100270105168</v>
      </c>
      <c r="AR38" s="136">
        <f t="shared" ca="1" si="13"/>
        <v>0.1040109779825911</v>
      </c>
      <c r="AS38" s="136">
        <f t="shared" ca="1" si="13"/>
        <v>0.35900329749103954</v>
      </c>
      <c r="AT38" s="136">
        <f t="shared" ca="1" si="13"/>
        <v>0.33041395459976114</v>
      </c>
      <c r="AU38" s="136">
        <f t="shared" ca="1" si="13"/>
        <v>0.53942872363217353</v>
      </c>
      <c r="AV38" s="136">
        <f t="shared" ref="AV38:CD38" ca="1" si="14">AV27/AV15</f>
        <v>0.53910828717280324</v>
      </c>
      <c r="AW38" s="136">
        <f t="shared" ca="1" si="14"/>
        <v>0.54929075703269248</v>
      </c>
      <c r="AX38" s="136">
        <f t="shared" ca="1" si="14"/>
        <v>-1.9559636062861865</v>
      </c>
      <c r="AY38" s="136">
        <f t="shared" ca="1" si="14"/>
        <v>0.581303430103007</v>
      </c>
      <c r="AZ38" s="136">
        <f t="shared" ca="1" si="14"/>
        <v>0.599461758094891</v>
      </c>
      <c r="BA38" s="136">
        <f t="shared" ca="1" si="14"/>
        <v>0.64772504388674257</v>
      </c>
      <c r="BB38" s="136">
        <f t="shared" ca="1" si="14"/>
        <v>0.5892438457599749</v>
      </c>
      <c r="BC38" s="136">
        <f t="shared" ca="1" si="14"/>
        <v>0.48004996198544581</v>
      </c>
      <c r="BD38" s="136">
        <f t="shared" ca="1" si="14"/>
        <v>0.13029692510847027</v>
      </c>
      <c r="BE38" s="136">
        <f t="shared" ca="1" si="14"/>
        <v>0.36515827202414652</v>
      </c>
      <c r="BF38" s="136">
        <f t="shared" ca="1" si="14"/>
        <v>0.33245900192996969</v>
      </c>
      <c r="BG38" s="136">
        <f t="shared" ca="1" si="14"/>
        <v>0.53970739361502051</v>
      </c>
      <c r="BH38" s="136">
        <f t="shared" ca="1" si="14"/>
        <v>0.53942735478831638</v>
      </c>
      <c r="BI38" s="136">
        <f t="shared" ca="1" si="14"/>
        <v>0.54887611416620996</v>
      </c>
      <c r="BJ38" s="136">
        <f t="shared" ca="1" si="14"/>
        <v>-1.80442259771292</v>
      </c>
      <c r="BK38" s="136">
        <f t="shared" ca="1" si="14"/>
        <v>0.58122058539615384</v>
      </c>
      <c r="BL38" s="136">
        <f t="shared" ca="1" si="14"/>
        <v>0.60114125811033225</v>
      </c>
      <c r="BM38" s="136">
        <f t="shared" ca="1" si="14"/>
        <v>0.64704012651746423</v>
      </c>
      <c r="BN38" s="136">
        <f t="shared" ca="1" si="14"/>
        <v>0.59093128520225302</v>
      </c>
      <c r="BO38" s="136">
        <f t="shared" ca="1" si="14"/>
        <v>0.48084504664537553</v>
      </c>
      <c r="BP38" s="136">
        <f t="shared" ca="1" si="14"/>
        <v>0.15273614826470863</v>
      </c>
      <c r="BQ38" s="136">
        <f t="shared" ca="1" si="14"/>
        <v>0.3704125185767988</v>
      </c>
      <c r="BR38" s="136">
        <f t="shared" ca="1" si="14"/>
        <v>0.33421189964157721</v>
      </c>
      <c r="BS38" s="136">
        <f t="shared" ca="1" si="14"/>
        <v>0.53994864776800267</v>
      </c>
      <c r="BT38" s="136">
        <f t="shared" ca="1" si="14"/>
        <v>0.53970353134731763</v>
      </c>
      <c r="BU38" s="136">
        <f t="shared" ca="1" si="14"/>
        <v>0.54851721017686117</v>
      </c>
      <c r="BV38" s="136">
        <f t="shared" ca="1" si="14"/>
        <v>-1.6730870569494223</v>
      </c>
      <c r="BW38" s="136">
        <f t="shared" ca="1" si="14"/>
        <v>0.58114878665021441</v>
      </c>
      <c r="BX38" s="136">
        <f t="shared" ca="1" si="14"/>
        <v>0.60259579757324666</v>
      </c>
      <c r="BY38" s="136">
        <f t="shared" ca="1" si="14"/>
        <v>0.64644653146408959</v>
      </c>
      <c r="BZ38" s="136">
        <f t="shared" ca="1" si="14"/>
        <v>0.59239373271889406</v>
      </c>
      <c r="CA38" s="136">
        <f t="shared" ca="1" si="14"/>
        <v>0.48153325107233091</v>
      </c>
      <c r="CB38" s="136">
        <f t="shared" ca="1" si="14"/>
        <v>0.17211547735418717</v>
      </c>
      <c r="CC38" s="136">
        <f t="shared" ca="1" si="14"/>
        <v>0.37495027696318028</v>
      </c>
      <c r="CD38" s="136">
        <f t="shared" ca="1" si="14"/>
        <v>0.33573107765830362</v>
      </c>
    </row>
    <row r="39" spans="1:82" s="1" customFormat="1" x14ac:dyDescent="0.2">
      <c r="A39" s="134" t="s">
        <v>181</v>
      </c>
      <c r="B39" s="135" t="s">
        <v>58</v>
      </c>
      <c r="C39" s="136">
        <f ca="1">C29/C15</f>
        <v>0.25253673400380655</v>
      </c>
      <c r="D39" s="136">
        <f t="shared" ref="D39:E39" ca="1" si="15">D29/D15</f>
        <v>0.2950179908548019</v>
      </c>
      <c r="E39" s="136">
        <f t="shared" ca="1" si="15"/>
        <v>0.31591765303737096</v>
      </c>
      <c r="F39" s="136">
        <f t="shared" ref="F39:H39" ca="1" si="16">F29/F15</f>
        <v>0.31754983552086269</v>
      </c>
      <c r="G39" s="136">
        <f t="shared" ca="1" si="16"/>
        <v>0.31892698266577307</v>
      </c>
      <c r="H39" s="136">
        <f t="shared" ca="1" si="16"/>
        <v>0.32028744698221789</v>
      </c>
      <c r="K39" s="136">
        <v>0</v>
      </c>
      <c r="L39" s="136">
        <v>0</v>
      </c>
      <c r="M39" s="136">
        <v>0</v>
      </c>
      <c r="N39" s="136">
        <f t="shared" ref="N39:AU39" ca="1" si="17">N29/N15</f>
        <v>-2.5924358422939062</v>
      </c>
      <c r="O39" s="136">
        <f t="shared" ca="1" si="17"/>
        <v>0.46846695374077713</v>
      </c>
      <c r="P39" s="136">
        <f t="shared" ca="1" si="17"/>
        <v>0.49716292600243667</v>
      </c>
      <c r="Q39" s="136">
        <f t="shared" ca="1" si="17"/>
        <v>0.56320612883781529</v>
      </c>
      <c r="R39" s="136">
        <f t="shared" ca="1" si="17"/>
        <v>0.48352445907395236</v>
      </c>
      <c r="S39" s="136">
        <f t="shared" ca="1" si="17"/>
        <v>0.30622352190046337</v>
      </c>
      <c r="T39" s="136">
        <f t="shared" ca="1" si="17"/>
        <v>-0.20295391351943054</v>
      </c>
      <c r="U39" s="136">
        <f t="shared" ca="1" si="17"/>
        <v>0.10479543761145559</v>
      </c>
      <c r="V39" s="136">
        <f t="shared" ca="1" si="17"/>
        <v>4.892683666154652E-2</v>
      </c>
      <c r="W39" s="136">
        <f t="shared" ca="1" si="17"/>
        <v>0.40670550283478191</v>
      </c>
      <c r="X39" s="136">
        <f t="shared" ca="1" si="17"/>
        <v>0.38349035518542246</v>
      </c>
      <c r="Y39" s="136">
        <f t="shared" ca="1" si="17"/>
        <v>0.39554493833793708</v>
      </c>
      <c r="Z39" s="136">
        <f t="shared" ca="1" si="17"/>
        <v>-2.6904038438662088</v>
      </c>
      <c r="AA39" s="136">
        <f t="shared" ca="1" si="17"/>
        <v>0.47861937651043951</v>
      </c>
      <c r="AB39" s="136">
        <f t="shared" ca="1" si="17"/>
        <v>0.50866150527368104</v>
      </c>
      <c r="AC39" s="136">
        <f t="shared" ca="1" si="17"/>
        <v>0.57001795355409079</v>
      </c>
      <c r="AD39" s="136">
        <f t="shared" ca="1" si="17"/>
        <v>0.49528296260830834</v>
      </c>
      <c r="AE39" s="136">
        <f t="shared" ca="1" si="17"/>
        <v>0.32321743942284953</v>
      </c>
      <c r="AF39" s="136">
        <f t="shared" ca="1" si="17"/>
        <v>-0.1429613927291345</v>
      </c>
      <c r="AG39" s="136">
        <f t="shared" ca="1" si="17"/>
        <v>0.1359364567332311</v>
      </c>
      <c r="AH39" s="136">
        <f t="shared" ca="1" si="17"/>
        <v>7.6933448773448931E-2</v>
      </c>
      <c r="AI39" s="136">
        <f t="shared" ca="1" si="17"/>
        <v>0.41818814289928924</v>
      </c>
      <c r="AJ39" s="136">
        <f t="shared" ca="1" si="17"/>
        <v>0.39696445104724898</v>
      </c>
      <c r="AK39" s="136">
        <f t="shared" ca="1" si="17"/>
        <v>0.40800417196310423</v>
      </c>
      <c r="AL39" s="136">
        <f t="shared" ca="1" si="17"/>
        <v>-2.4524026473990626</v>
      </c>
      <c r="AM39" s="136">
        <f t="shared" ca="1" si="17"/>
        <v>0.48707972881849143</v>
      </c>
      <c r="AN39" s="136">
        <f t="shared" ca="1" si="17"/>
        <v>0.51823265334676039</v>
      </c>
      <c r="AO39" s="136">
        <f t="shared" ca="1" si="17"/>
        <v>0.57569447415098707</v>
      </c>
      <c r="AP39" s="136">
        <f t="shared" ca="1" si="17"/>
        <v>0.50508171555360515</v>
      </c>
      <c r="AQ39" s="136">
        <f t="shared" ca="1" si="17"/>
        <v>0.33734995810163065</v>
      </c>
      <c r="AR39" s="136">
        <f t="shared" ca="1" si="17"/>
        <v>-9.3253304074317603E-2</v>
      </c>
      <c r="AS39" s="136">
        <f t="shared" ca="1" si="17"/>
        <v>0.16173901543413086</v>
      </c>
      <c r="AT39" s="136">
        <f t="shared" ca="1" si="17"/>
        <v>0.10027229220003428</v>
      </c>
      <c r="AU39" s="136">
        <f t="shared" ca="1" si="17"/>
        <v>0.42788995348691017</v>
      </c>
      <c r="AV39" s="136">
        <f t="shared" ref="AV39:CD39" ca="1" si="18">AV29/AV15</f>
        <v>0.40834597899114028</v>
      </c>
      <c r="AW39" s="136">
        <f t="shared" ca="1" si="18"/>
        <v>0.41852844885102952</v>
      </c>
      <c r="AX39" s="136">
        <f t="shared" ca="1" si="18"/>
        <v>-2.2510170196191694</v>
      </c>
      <c r="AY39" s="136">
        <f t="shared" ca="1" si="18"/>
        <v>0.49423848846376606</v>
      </c>
      <c r="AZ39" s="136">
        <f t="shared" ca="1" si="18"/>
        <v>0.52632351792548626</v>
      </c>
      <c r="BA39" s="136">
        <f t="shared" ca="1" si="18"/>
        <v>0.58049768388682244</v>
      </c>
      <c r="BB39" s="136">
        <f t="shared" ca="1" si="18"/>
        <v>0.51337296804577925</v>
      </c>
      <c r="BC39" s="136">
        <f t="shared" ca="1" si="18"/>
        <v>0.34928765380378285</v>
      </c>
      <c r="BD39" s="136">
        <f t="shared" ca="1" si="18"/>
        <v>-5.1393860996577209E-2</v>
      </c>
      <c r="BE39" s="136">
        <f t="shared" ca="1" si="18"/>
        <v>0.18346748591909903</v>
      </c>
      <c r="BF39" s="136">
        <f t="shared" ca="1" si="18"/>
        <v>0.12002054433022186</v>
      </c>
      <c r="BG39" s="136">
        <f t="shared" ca="1" si="18"/>
        <v>0.4361954015311853</v>
      </c>
      <c r="BH39" s="136">
        <f t="shared" ca="1" si="18"/>
        <v>0.41808728673925122</v>
      </c>
      <c r="BI39" s="136">
        <f t="shared" ca="1" si="18"/>
        <v>0.42753604611714491</v>
      </c>
      <c r="BJ39" s="136">
        <f t="shared" ca="1" si="18"/>
        <v>-2.078400767236404</v>
      </c>
      <c r="BK39" s="136">
        <f t="shared" ca="1" si="18"/>
        <v>0.50037456815971593</v>
      </c>
      <c r="BL39" s="136">
        <f t="shared" ca="1" si="18"/>
        <v>0.53325286212221235</v>
      </c>
      <c r="BM39" s="136">
        <f t="shared" ca="1" si="18"/>
        <v>0.58461472080325261</v>
      </c>
      <c r="BN39" s="136">
        <f t="shared" ca="1" si="18"/>
        <v>0.5204797558962142</v>
      </c>
      <c r="BO39" s="136">
        <f t="shared" ca="1" si="18"/>
        <v>0.35950497859631042</v>
      </c>
      <c r="BP39" s="136">
        <f t="shared" ca="1" si="18"/>
        <v>-1.5660190076554899E-2</v>
      </c>
      <c r="BQ39" s="136">
        <f t="shared" ca="1" si="18"/>
        <v>0.20201618023553528</v>
      </c>
      <c r="BR39" s="136">
        <f t="shared" ca="1" si="18"/>
        <v>0.1369476175846685</v>
      </c>
      <c r="BS39" s="136">
        <f t="shared" ca="1" si="18"/>
        <v>0.44338571249539005</v>
      </c>
      <c r="BT39" s="136">
        <f t="shared" ca="1" si="18"/>
        <v>0.42651910721630448</v>
      </c>
      <c r="BU39" s="136">
        <f t="shared" ca="1" si="18"/>
        <v>0.43533278604584791</v>
      </c>
      <c r="BV39" s="136">
        <f t="shared" ca="1" si="18"/>
        <v>-1.9288000151713409</v>
      </c>
      <c r="BW39" s="136">
        <f t="shared" ca="1" si="18"/>
        <v>0.50569250389620568</v>
      </c>
      <c r="BX39" s="136">
        <f t="shared" ca="1" si="18"/>
        <v>0.5392540556283677</v>
      </c>
      <c r="BY39" s="136">
        <f t="shared" ca="1" si="18"/>
        <v>0.58818281946415873</v>
      </c>
      <c r="BZ39" s="136">
        <f t="shared" ca="1" si="18"/>
        <v>0.52663897203325782</v>
      </c>
      <c r="CA39" s="136">
        <f t="shared" ca="1" si="18"/>
        <v>0.36834882694131771</v>
      </c>
      <c r="CB39" s="136">
        <f t="shared" ca="1" si="18"/>
        <v>1.5200707536191594E-2</v>
      </c>
      <c r="CC39" s="136">
        <f t="shared" ca="1" si="18"/>
        <v>0.21803550714518474</v>
      </c>
      <c r="CD39" s="136">
        <f t="shared" ca="1" si="18"/>
        <v>0.15161774773852216</v>
      </c>
    </row>
    <row r="40" spans="1:82" s="1" customFormat="1" ht="10.75" x14ac:dyDescent="0.25">
      <c r="A40" s="137" t="s">
        <v>197</v>
      </c>
      <c r="B40" s="138" t="s">
        <v>58</v>
      </c>
      <c r="C40" s="139">
        <f ca="1">C32/C15</f>
        <v>0.21257403163009997</v>
      </c>
      <c r="D40" s="139">
        <f ca="1">D32/D15</f>
        <v>0.2364990737106617</v>
      </c>
      <c r="E40" s="139">
        <f ca="1">E32/E15</f>
        <v>0.25582422947706113</v>
      </c>
      <c r="F40" s="139">
        <f t="shared" ref="F40:H40" ca="1" si="19">F32/F15</f>
        <v>0.25730278800197048</v>
      </c>
      <c r="G40" s="139">
        <f t="shared" ca="1" si="19"/>
        <v>0.25855023546810219</v>
      </c>
      <c r="H40" s="139">
        <f t="shared" ca="1" si="19"/>
        <v>0.25978257129407695</v>
      </c>
      <c r="K40" s="136">
        <v>0</v>
      </c>
      <c r="L40" s="136">
        <v>0</v>
      </c>
      <c r="M40" s="136">
        <v>0</v>
      </c>
      <c r="N40" s="136">
        <f t="shared" ref="N40:AU40" ca="1" si="20">N32/N15</f>
        <v>-2.5924358422939062</v>
      </c>
      <c r="O40" s="136">
        <f t="shared" ca="1" si="20"/>
        <v>0.46846695374077713</v>
      </c>
      <c r="P40" s="136">
        <f t="shared" ca="1" si="20"/>
        <v>0.46001061327400822</v>
      </c>
      <c r="Q40" s="136">
        <f t="shared" ca="1" si="20"/>
        <v>0.47872520951214309</v>
      </c>
      <c r="R40" s="136">
        <f t="shared" ca="1" si="20"/>
        <v>0.41099579021285948</v>
      </c>
      <c r="S40" s="136">
        <f t="shared" ca="1" si="20"/>
        <v>0.26028999361539384</v>
      </c>
      <c r="T40" s="136">
        <f t="shared" ca="1" si="20"/>
        <v>-0.20295391351943054</v>
      </c>
      <c r="U40" s="136">
        <f t="shared" ca="1" si="20"/>
        <v>8.9076121969737243E-2</v>
      </c>
      <c r="V40" s="136">
        <f t="shared" ca="1" si="20"/>
        <v>4.1587811162314546E-2</v>
      </c>
      <c r="W40" s="136">
        <f t="shared" ca="1" si="20"/>
        <v>0.34569967740956459</v>
      </c>
      <c r="X40" s="136">
        <f t="shared" ca="1" si="20"/>
        <v>0.32596680190760913</v>
      </c>
      <c r="Y40" s="136">
        <f t="shared" ca="1" si="20"/>
        <v>0.33621319758724649</v>
      </c>
      <c r="Z40" s="136">
        <f t="shared" ca="1" si="20"/>
        <v>-2.6904038438662088</v>
      </c>
      <c r="AA40" s="136">
        <f t="shared" ca="1" si="20"/>
        <v>0.40682647003387362</v>
      </c>
      <c r="AB40" s="136">
        <f t="shared" ca="1" si="20"/>
        <v>0.43236227948262884</v>
      </c>
      <c r="AC40" s="136">
        <f t="shared" ca="1" si="20"/>
        <v>0.48451526052097721</v>
      </c>
      <c r="AD40" s="136">
        <f t="shared" ca="1" si="20"/>
        <v>0.42099051821706207</v>
      </c>
      <c r="AE40" s="136">
        <f t="shared" ca="1" si="20"/>
        <v>0.27473482350942213</v>
      </c>
      <c r="AF40" s="136">
        <f t="shared" ca="1" si="20"/>
        <v>-0.1429613927291345</v>
      </c>
      <c r="AG40" s="136">
        <f t="shared" ca="1" si="20"/>
        <v>0.11554598822324644</v>
      </c>
      <c r="AH40" s="136">
        <f t="shared" ca="1" si="20"/>
        <v>6.5393431457431594E-2</v>
      </c>
      <c r="AI40" s="136">
        <f t="shared" ca="1" si="20"/>
        <v>0.35545992146439587</v>
      </c>
      <c r="AJ40" s="136">
        <f t="shared" ca="1" si="20"/>
        <v>0.33741978339016165</v>
      </c>
      <c r="AK40" s="136">
        <f t="shared" ca="1" si="20"/>
        <v>0.34680354616863862</v>
      </c>
      <c r="AL40" s="136">
        <f t="shared" ca="1" si="20"/>
        <v>-2.4524026473990626</v>
      </c>
      <c r="AM40" s="136">
        <f t="shared" ca="1" si="20"/>
        <v>0.41401776949571772</v>
      </c>
      <c r="AN40" s="136">
        <f t="shared" ca="1" si="20"/>
        <v>0.44049775534474633</v>
      </c>
      <c r="AO40" s="136">
        <f t="shared" ca="1" si="20"/>
        <v>0.48934030302833909</v>
      </c>
      <c r="AP40" s="136">
        <f t="shared" ca="1" si="20"/>
        <v>0.42931945822056433</v>
      </c>
      <c r="AQ40" s="136">
        <f t="shared" ca="1" si="20"/>
        <v>0.28674746438638604</v>
      </c>
      <c r="AR40" s="136">
        <f t="shared" ca="1" si="20"/>
        <v>-9.3253304074317603E-2</v>
      </c>
      <c r="AS40" s="136">
        <f t="shared" ca="1" si="20"/>
        <v>0.13747816311901123</v>
      </c>
      <c r="AT40" s="136">
        <f t="shared" ca="1" si="20"/>
        <v>8.5231448370029148E-2</v>
      </c>
      <c r="AU40" s="136">
        <f t="shared" ca="1" si="20"/>
        <v>0.36370646046387367</v>
      </c>
      <c r="AV40" s="136">
        <f t="shared" ref="AV40:CD40" ca="1" si="21">AV32/AV15</f>
        <v>0.34709408214246928</v>
      </c>
      <c r="AW40" s="136">
        <f t="shared" ca="1" si="21"/>
        <v>0.35574918152337509</v>
      </c>
      <c r="AX40" s="136">
        <f t="shared" ca="1" si="21"/>
        <v>-2.2510170196191694</v>
      </c>
      <c r="AY40" s="136">
        <f t="shared" ca="1" si="21"/>
        <v>0.42010271519420117</v>
      </c>
      <c r="AZ40" s="136">
        <f t="shared" ca="1" si="21"/>
        <v>0.44737499023666333</v>
      </c>
      <c r="BA40" s="136">
        <f t="shared" ca="1" si="21"/>
        <v>0.493423031303799</v>
      </c>
      <c r="BB40" s="136">
        <f t="shared" ca="1" si="21"/>
        <v>0.43636702283891238</v>
      </c>
      <c r="BC40" s="136">
        <f t="shared" ca="1" si="21"/>
        <v>0.29689450573321546</v>
      </c>
      <c r="BD40" s="136">
        <f t="shared" ca="1" si="21"/>
        <v>-5.1393860996577209E-2</v>
      </c>
      <c r="BE40" s="136">
        <f t="shared" ca="1" si="21"/>
        <v>0.15594736303123419</v>
      </c>
      <c r="BF40" s="136">
        <f t="shared" ca="1" si="21"/>
        <v>0.10201746268068856</v>
      </c>
      <c r="BG40" s="136">
        <f t="shared" ca="1" si="21"/>
        <v>0.37076609130150751</v>
      </c>
      <c r="BH40" s="136">
        <f t="shared" ca="1" si="21"/>
        <v>0.35537419372836354</v>
      </c>
      <c r="BI40" s="136">
        <f t="shared" ca="1" si="21"/>
        <v>0.36340563919957319</v>
      </c>
      <c r="BJ40" s="136">
        <f t="shared" ca="1" si="21"/>
        <v>-2.078400767236404</v>
      </c>
      <c r="BK40" s="136">
        <f t="shared" ca="1" si="21"/>
        <v>0.42531838293575852</v>
      </c>
      <c r="BL40" s="136">
        <f t="shared" ca="1" si="21"/>
        <v>0.45326493280388047</v>
      </c>
      <c r="BM40" s="136">
        <f t="shared" ca="1" si="21"/>
        <v>0.49692251268276466</v>
      </c>
      <c r="BN40" s="136">
        <f t="shared" ca="1" si="21"/>
        <v>0.44240779251178208</v>
      </c>
      <c r="BO40" s="136">
        <f t="shared" ca="1" si="21"/>
        <v>0.30557923180686386</v>
      </c>
      <c r="BP40" s="136">
        <f t="shared" ca="1" si="21"/>
        <v>-1.5660190076554899E-2</v>
      </c>
      <c r="BQ40" s="136">
        <f t="shared" ca="1" si="21"/>
        <v>0.17171375320020499</v>
      </c>
      <c r="BR40" s="136">
        <f t="shared" ca="1" si="21"/>
        <v>0.11640547494696822</v>
      </c>
      <c r="BS40" s="136">
        <f t="shared" ca="1" si="21"/>
        <v>0.3768778556210815</v>
      </c>
      <c r="BT40" s="136">
        <f t="shared" ca="1" si="21"/>
        <v>0.36254124113385877</v>
      </c>
      <c r="BU40" s="136">
        <f t="shared" ca="1" si="21"/>
        <v>0.37003286813897068</v>
      </c>
      <c r="BV40" s="136">
        <f t="shared" ca="1" si="21"/>
        <v>-1.9288000151713409</v>
      </c>
      <c r="BW40" s="136">
        <f t="shared" ca="1" si="21"/>
        <v>0.42983862831177477</v>
      </c>
      <c r="BX40" s="136">
        <f t="shared" ca="1" si="21"/>
        <v>0.45836594728411256</v>
      </c>
      <c r="BY40" s="136">
        <f t="shared" ca="1" si="21"/>
        <v>0.49995539654453491</v>
      </c>
      <c r="BZ40" s="136">
        <f t="shared" ca="1" si="21"/>
        <v>0.44764312622826913</v>
      </c>
      <c r="CA40" s="136">
        <f t="shared" ca="1" si="21"/>
        <v>0.31309650290012003</v>
      </c>
      <c r="CB40" s="136">
        <f t="shared" ca="1" si="21"/>
        <v>1.2920601405762856E-2</v>
      </c>
      <c r="CC40" s="136">
        <f t="shared" ca="1" si="21"/>
        <v>0.18533018107340701</v>
      </c>
      <c r="CD40" s="136">
        <f t="shared" ca="1" si="21"/>
        <v>0.12887508557774385</v>
      </c>
    </row>
    <row r="41" spans="1:82" s="1" customFormat="1" x14ac:dyDescent="0.2">
      <c r="A41" s="21"/>
      <c r="B41" s="122"/>
      <c r="C41" s="41"/>
      <c r="D41" s="41"/>
      <c r="E41" s="41"/>
      <c r="F41" s="41"/>
      <c r="G41" s="41"/>
      <c r="H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</row>
    <row r="42" spans="1:82" ht="10.75" x14ac:dyDescent="0.25">
      <c r="A42" s="113" t="s">
        <v>182</v>
      </c>
      <c r="B42" s="7" t="s">
        <v>58</v>
      </c>
      <c r="C42" s="123">
        <f t="shared" ref="C42:H51" ca="1" si="22">C15/C$15</f>
        <v>1</v>
      </c>
      <c r="D42" s="123">
        <f t="shared" ca="1" si="22"/>
        <v>1</v>
      </c>
      <c r="E42" s="123">
        <f t="shared" ca="1" si="22"/>
        <v>1</v>
      </c>
      <c r="F42" s="123">
        <f t="shared" ca="1" si="22"/>
        <v>1</v>
      </c>
      <c r="G42" s="123">
        <f t="shared" ca="1" si="22"/>
        <v>1</v>
      </c>
      <c r="H42" s="123">
        <f t="shared" ca="1" si="22"/>
        <v>1</v>
      </c>
    </row>
    <row r="43" spans="1:82" ht="10.75" x14ac:dyDescent="0.25">
      <c r="A43" s="113" t="s">
        <v>73</v>
      </c>
      <c r="B43" s="7" t="s">
        <v>58</v>
      </c>
      <c r="C43" s="123">
        <f t="shared" ca="1" si="22"/>
        <v>-0.48387096774193544</v>
      </c>
      <c r="D43" s="123">
        <f t="shared" ca="1" si="22"/>
        <v>-0.43239407900862648</v>
      </c>
      <c r="E43" s="123">
        <f t="shared" ca="1" si="22"/>
        <v>-0.42069210881070418</v>
      </c>
      <c r="F43" s="123">
        <f t="shared" ca="1" si="22"/>
        <v>-0.41979489438931689</v>
      </c>
      <c r="G43" s="123">
        <f t="shared" ca="1" si="22"/>
        <v>-0.41902667501992424</v>
      </c>
      <c r="H43" s="123">
        <f t="shared" ca="1" si="22"/>
        <v>-0.41826776189787834</v>
      </c>
    </row>
    <row r="44" spans="1:82" ht="10.75" x14ac:dyDescent="0.25">
      <c r="A44" s="114" t="s">
        <v>9</v>
      </c>
      <c r="B44" s="7" t="s">
        <v>58</v>
      </c>
      <c r="C44" s="123">
        <f t="shared" ca="1" si="22"/>
        <v>-0.2712686819503618</v>
      </c>
      <c r="D44" s="123">
        <f t="shared" ca="1" si="22"/>
        <v>-0.26731444452694891</v>
      </c>
      <c r="E44" s="123">
        <f t="shared" ca="1" si="22"/>
        <v>-0.26583439553717819</v>
      </c>
      <c r="F44" s="123">
        <f t="shared" ca="1" si="22"/>
        <v>-0.26574860653501448</v>
      </c>
      <c r="G44" s="123">
        <f t="shared" ca="1" si="22"/>
        <v>-0.26562080472555716</v>
      </c>
      <c r="H44" s="123">
        <f t="shared" ca="1" si="22"/>
        <v>-0.26549455111352566</v>
      </c>
    </row>
    <row r="45" spans="1:82" ht="10.75" x14ac:dyDescent="0.25">
      <c r="A45" s="114" t="s">
        <v>7</v>
      </c>
      <c r="B45" s="7" t="s">
        <v>58</v>
      </c>
      <c r="C45" s="123">
        <f t="shared" ca="1" si="22"/>
        <v>-2.4345709068776627E-2</v>
      </c>
      <c r="D45" s="123">
        <f t="shared" ca="1" si="22"/>
        <v>-2.5458518526376088E-2</v>
      </c>
      <c r="E45" s="123">
        <f t="shared" ca="1" si="22"/>
        <v>-2.5913994690870336E-2</v>
      </c>
      <c r="F45" s="123">
        <f t="shared" ca="1" si="22"/>
        <v>-2.5942381113946551E-2</v>
      </c>
      <c r="G45" s="123">
        <f t="shared" ca="1" si="22"/>
        <v>-2.5997383214214177E-2</v>
      </c>
      <c r="H45" s="123">
        <f t="shared" ca="1" si="22"/>
        <v>-2.6051719016325216E-2</v>
      </c>
    </row>
    <row r="46" spans="1:82" ht="10.75" x14ac:dyDescent="0.25">
      <c r="A46" s="114" t="s">
        <v>2</v>
      </c>
      <c r="B46" s="7" t="s">
        <v>58</v>
      </c>
      <c r="C46" s="123">
        <f t="shared" ca="1" si="22"/>
        <v>-2.130249543517955E-2</v>
      </c>
      <c r="D46" s="123">
        <f t="shared" ca="1" si="22"/>
        <v>-1.980106996495918E-2</v>
      </c>
      <c r="E46" s="123">
        <f t="shared" ca="1" si="22"/>
        <v>-1.8139796283609236E-2</v>
      </c>
      <c r="F46" s="123">
        <f t="shared" ca="1" si="22"/>
        <v>-1.8009586889020747E-2</v>
      </c>
      <c r="G46" s="123">
        <f t="shared" ca="1" si="22"/>
        <v>-1.7899837622901565E-2</v>
      </c>
      <c r="H46" s="123">
        <f t="shared" ca="1" si="22"/>
        <v>-1.7791417864807466E-2</v>
      </c>
    </row>
    <row r="47" spans="1:82" ht="10.75" x14ac:dyDescent="0.25">
      <c r="A47" s="114" t="s">
        <v>45</v>
      </c>
      <c r="B47" s="7" t="s">
        <v>58</v>
      </c>
      <c r="C47" s="123">
        <f t="shared" ca="1" si="22"/>
        <v>-2.028809089064719E-2</v>
      </c>
      <c r="D47" s="123">
        <f t="shared" ca="1" si="22"/>
        <v>-1.4143621403542271E-2</v>
      </c>
      <c r="E47" s="123">
        <f t="shared" ca="1" si="22"/>
        <v>-1.2956997345435168E-2</v>
      </c>
      <c r="F47" s="123">
        <f t="shared" ca="1" si="22"/>
        <v>-1.2863990635014817E-2</v>
      </c>
      <c r="G47" s="123">
        <f t="shared" ca="1" si="22"/>
        <v>-1.2785598302072546E-2</v>
      </c>
      <c r="H47" s="123">
        <f t="shared" ca="1" si="22"/>
        <v>-1.2708155617719617E-2</v>
      </c>
    </row>
    <row r="48" spans="1:82" ht="10.75" x14ac:dyDescent="0.25">
      <c r="A48" s="114" t="s">
        <v>71</v>
      </c>
      <c r="B48" s="7" t="s">
        <v>58</v>
      </c>
      <c r="C48" s="123">
        <f t="shared" ca="1" si="22"/>
        <v>-6.0864272671941567E-3</v>
      </c>
      <c r="D48" s="123">
        <f t="shared" ca="1" si="22"/>
        <v>-6.7889382737002903E-3</v>
      </c>
      <c r="E48" s="123">
        <f t="shared" ca="1" si="22"/>
        <v>-7.2559185134436948E-3</v>
      </c>
      <c r="F48" s="123">
        <f t="shared" ca="1" si="22"/>
        <v>-7.2895946931750633E-3</v>
      </c>
      <c r="G48" s="123">
        <f t="shared" ca="1" si="22"/>
        <v>-7.3304096931882598E-3</v>
      </c>
      <c r="H48" s="123">
        <f t="shared" ca="1" si="22"/>
        <v>-7.3707302582773776E-3</v>
      </c>
    </row>
    <row r="49" spans="1:8" ht="10.75" x14ac:dyDescent="0.25">
      <c r="A49" s="114" t="s">
        <v>8</v>
      </c>
      <c r="B49" s="7" t="s">
        <v>58</v>
      </c>
      <c r="C49" s="123">
        <f t="shared" ca="1" si="22"/>
        <v>-1.1412051125989043E-2</v>
      </c>
      <c r="D49" s="123">
        <f t="shared" ca="1" si="22"/>
        <v>-8.8397633772139186E-3</v>
      </c>
      <c r="E49" s="123">
        <f t="shared" ca="1" si="22"/>
        <v>-8.0981233408969795E-3</v>
      </c>
      <c r="F49" s="123">
        <f t="shared" ca="1" si="22"/>
        <v>-8.0399941468842617E-3</v>
      </c>
      <c r="G49" s="123">
        <f t="shared" ca="1" si="22"/>
        <v>-7.990998938795341E-3</v>
      </c>
      <c r="H49" s="123">
        <f t="shared" ca="1" si="22"/>
        <v>-7.9425972610747617E-3</v>
      </c>
    </row>
    <row r="50" spans="1:8" ht="10.75" x14ac:dyDescent="0.25">
      <c r="A50" s="114" t="s">
        <v>42</v>
      </c>
      <c r="B50" s="7" t="s">
        <v>58</v>
      </c>
      <c r="C50" s="123">
        <f t="shared" ca="1" si="22"/>
        <v>-8.4533712044363288E-2</v>
      </c>
      <c r="D50" s="123">
        <f t="shared" ca="1" si="22"/>
        <v>-5.8931755848092793E-2</v>
      </c>
      <c r="E50" s="123">
        <f t="shared" ca="1" si="22"/>
        <v>-5.3987488939313197E-2</v>
      </c>
      <c r="F50" s="123">
        <f t="shared" ca="1" si="22"/>
        <v>-5.3599960979228409E-2</v>
      </c>
      <c r="G50" s="123">
        <f t="shared" ca="1" si="22"/>
        <v>-5.3273326258635609E-2</v>
      </c>
      <c r="H50" s="123">
        <f t="shared" ca="1" si="22"/>
        <v>-5.2950648407165075E-2</v>
      </c>
    </row>
    <row r="51" spans="1:8" ht="10.75" x14ac:dyDescent="0.25">
      <c r="A51" s="114" t="s">
        <v>21</v>
      </c>
      <c r="B51" s="7" t="s">
        <v>58</v>
      </c>
      <c r="C51" s="123">
        <f t="shared" ca="1" si="22"/>
        <v>-4.463379995942382E-2</v>
      </c>
      <c r="D51" s="123">
        <f t="shared" ca="1" si="22"/>
        <v>-3.1115967087792996E-2</v>
      </c>
      <c r="E51" s="123">
        <f t="shared" ca="1" si="22"/>
        <v>-2.850539415995737E-2</v>
      </c>
      <c r="F51" s="123">
        <f t="shared" ca="1" si="22"/>
        <v>-2.8300779397032599E-2</v>
      </c>
      <c r="G51" s="123">
        <f t="shared" ca="1" si="22"/>
        <v>-2.81283162645596E-2</v>
      </c>
      <c r="H51" s="123">
        <f t="shared" ca="1" si="22"/>
        <v>-2.7957942358983159E-2</v>
      </c>
    </row>
    <row r="52" spans="1:8" ht="10.75" x14ac:dyDescent="0.25">
      <c r="A52" s="113" t="s">
        <v>72</v>
      </c>
      <c r="B52" s="7" t="s">
        <v>58</v>
      </c>
      <c r="C52" s="123">
        <f t="shared" ref="C52:H59" ca="1" si="23">C25/C$15</f>
        <v>-0.13332343274497868</v>
      </c>
      <c r="D52" s="123">
        <f t="shared" ca="1" si="23"/>
        <v>-0.13636465084702618</v>
      </c>
      <c r="E52" s="123">
        <f t="shared" ca="1" si="23"/>
        <v>-0.13859584371917649</v>
      </c>
      <c r="F52" s="123">
        <f t="shared" ca="1" si="23"/>
        <v>-0.13875666314514926</v>
      </c>
      <c r="G52" s="123">
        <f t="shared" ca="1" si="23"/>
        <v>-0.13890276552491274</v>
      </c>
      <c r="H52" s="123">
        <f t="shared" ca="1" si="23"/>
        <v>-0.13904709801323872</v>
      </c>
    </row>
    <row r="53" spans="1:8" ht="10.75" x14ac:dyDescent="0.25">
      <c r="A53" s="114" t="s">
        <v>6</v>
      </c>
      <c r="B53" s="7" t="s">
        <v>58</v>
      </c>
      <c r="C53" s="123">
        <f t="shared" ca="1" si="23"/>
        <v>-0.13332343274497868</v>
      </c>
      <c r="D53" s="123">
        <f t="shared" ca="1" si="23"/>
        <v>-0.13636465084702618</v>
      </c>
      <c r="E53" s="123">
        <f t="shared" ca="1" si="23"/>
        <v>-0.13859584371917649</v>
      </c>
      <c r="F53" s="123">
        <f t="shared" ca="1" si="23"/>
        <v>-0.13875666314514926</v>
      </c>
      <c r="G53" s="123">
        <f t="shared" ca="1" si="23"/>
        <v>-0.13890276552491274</v>
      </c>
      <c r="H53" s="123">
        <f t="shared" ca="1" si="23"/>
        <v>-0.13904709801323872</v>
      </c>
    </row>
    <row r="54" spans="1:8" ht="10.75" x14ac:dyDescent="0.25">
      <c r="A54" s="113" t="s">
        <v>43</v>
      </c>
      <c r="B54" s="7" t="s">
        <v>58</v>
      </c>
      <c r="C54" s="123">
        <f t="shared" ca="1" si="23"/>
        <v>0.3828055995130859</v>
      </c>
      <c r="D54" s="123">
        <f t="shared" ca="1" si="23"/>
        <v>0.4312412701443476</v>
      </c>
      <c r="E54" s="123">
        <f t="shared" ca="1" si="23"/>
        <v>0.44071204747011944</v>
      </c>
      <c r="F54" s="123">
        <f t="shared" ca="1" si="23"/>
        <v>0.44144844246553405</v>
      </c>
      <c r="G54" s="123">
        <f t="shared" ca="1" si="23"/>
        <v>0.44207055945516321</v>
      </c>
      <c r="H54" s="123">
        <f t="shared" ca="1" si="23"/>
        <v>0.44268514008888316</v>
      </c>
    </row>
    <row r="55" spans="1:8" ht="10.75" x14ac:dyDescent="0.25">
      <c r="A55" s="7" t="s">
        <v>77</v>
      </c>
      <c r="B55" s="7" t="s">
        <v>58</v>
      </c>
      <c r="C55" s="123">
        <f t="shared" ca="1" si="23"/>
        <v>-0.13026886550927938</v>
      </c>
      <c r="D55" s="123">
        <f t="shared" ca="1" si="23"/>
        <v>-0.1362232792895457</v>
      </c>
      <c r="E55" s="123">
        <f t="shared" ca="1" si="23"/>
        <v>-0.12479439443274842</v>
      </c>
      <c r="F55" s="123">
        <f t="shared" ca="1" si="23"/>
        <v>-0.12389860694467128</v>
      </c>
      <c r="G55" s="123">
        <f t="shared" ca="1" si="23"/>
        <v>-0.12314357678939014</v>
      </c>
      <c r="H55" s="123">
        <f t="shared" ca="1" si="23"/>
        <v>-0.12239769310666522</v>
      </c>
    </row>
    <row r="56" spans="1:8" ht="10.75" x14ac:dyDescent="0.25">
      <c r="A56" s="113" t="s">
        <v>143</v>
      </c>
      <c r="B56" s="7" t="s">
        <v>58</v>
      </c>
      <c r="C56" s="123">
        <f t="shared" ca="1" si="23"/>
        <v>0.25253673400380655</v>
      </c>
      <c r="D56" s="123">
        <f t="shared" ca="1" si="23"/>
        <v>0.2950179908548019</v>
      </c>
      <c r="E56" s="123">
        <f t="shared" ca="1" si="23"/>
        <v>0.31591765303737096</v>
      </c>
      <c r="F56" s="123">
        <f t="shared" ca="1" si="23"/>
        <v>0.31754983552086269</v>
      </c>
      <c r="G56" s="123">
        <f t="shared" ca="1" si="23"/>
        <v>0.31892698266577307</v>
      </c>
      <c r="H56" s="123">
        <f t="shared" ca="1" si="23"/>
        <v>0.32028744698221789</v>
      </c>
    </row>
    <row r="57" spans="1:8" ht="10.75" x14ac:dyDescent="0.25">
      <c r="A57" s="7" t="s">
        <v>32</v>
      </c>
      <c r="B57" s="7" t="s">
        <v>58</v>
      </c>
      <c r="C57" s="123">
        <f t="shared" ca="1" si="23"/>
        <v>0</v>
      </c>
      <c r="D57" s="123">
        <f t="shared" ca="1" si="23"/>
        <v>-2.0861841570224849E-3</v>
      </c>
      <c r="E57" s="123">
        <f t="shared" ca="1" si="23"/>
        <v>-1.9111571084516872E-3</v>
      </c>
      <c r="F57" s="123">
        <f t="shared" ca="1" si="23"/>
        <v>-1.8974386186646857E-3</v>
      </c>
      <c r="G57" s="123">
        <f t="shared" ca="1" si="23"/>
        <v>-1.8858757495557005E-3</v>
      </c>
      <c r="H57" s="123">
        <f t="shared" ca="1" si="23"/>
        <v>-1.8744529536136435E-3</v>
      </c>
    </row>
    <row r="58" spans="1:8" ht="10.75" x14ac:dyDescent="0.25">
      <c r="A58" s="7" t="s">
        <v>142</v>
      </c>
      <c r="B58" s="7" t="s">
        <v>58</v>
      </c>
      <c r="C58" s="123">
        <f t="shared" ca="1" si="23"/>
        <v>-3.9962702373706652E-2</v>
      </c>
      <c r="D58" s="123">
        <f t="shared" ca="1" si="23"/>
        <v>-5.851891714414019E-2</v>
      </c>
      <c r="E58" s="123">
        <f t="shared" ca="1" si="23"/>
        <v>-6.0093423560309854E-2</v>
      </c>
      <c r="F58" s="123">
        <f t="shared" ca="1" si="23"/>
        <v>-6.0247047518892281E-2</v>
      </c>
      <c r="G58" s="123">
        <f t="shared" ca="1" si="23"/>
        <v>-6.0376747197670853E-2</v>
      </c>
      <c r="H58" s="123">
        <f t="shared" ca="1" si="23"/>
        <v>-6.0504875688140967E-2</v>
      </c>
    </row>
    <row r="59" spans="1:8" ht="10.75" x14ac:dyDescent="0.25">
      <c r="A59" s="113" t="s">
        <v>78</v>
      </c>
      <c r="B59" s="7" t="s">
        <v>58</v>
      </c>
      <c r="C59" s="123">
        <f t="shared" ca="1" si="23"/>
        <v>0.21257403163009997</v>
      </c>
      <c r="D59" s="123">
        <f t="shared" ca="1" si="23"/>
        <v>0.2364990737106617</v>
      </c>
      <c r="E59" s="123">
        <f t="shared" ca="1" si="23"/>
        <v>0.25582422947706113</v>
      </c>
      <c r="F59" s="123">
        <f t="shared" ca="1" si="23"/>
        <v>0.25730278800197048</v>
      </c>
      <c r="G59" s="123">
        <f t="shared" ca="1" si="23"/>
        <v>0.25855023546810219</v>
      </c>
      <c r="H59" s="123">
        <f t="shared" ca="1" si="23"/>
        <v>0.25978257129407695</v>
      </c>
    </row>
    <row r="61" spans="1:8" ht="10.75" x14ac:dyDescent="0.25">
      <c r="A61" s="123" t="s">
        <v>12</v>
      </c>
      <c r="B61" s="124">
        <f ca="1">E42</f>
        <v>1</v>
      </c>
      <c r="C61" s="22" t="s">
        <v>184</v>
      </c>
    </row>
    <row r="62" spans="1:8" ht="10.75" x14ac:dyDescent="0.25">
      <c r="A62" s="123" t="s">
        <v>73</v>
      </c>
      <c r="B62" s="124">
        <f ca="1">E43</f>
        <v>-0.42069210881070418</v>
      </c>
    </row>
    <row r="63" spans="1:8" ht="10.75" x14ac:dyDescent="0.25">
      <c r="A63" s="123" t="s">
        <v>72</v>
      </c>
      <c r="B63" s="124">
        <f ca="1">E52</f>
        <v>-0.13859584371917649</v>
      </c>
    </row>
    <row r="64" spans="1:8" ht="10.75" x14ac:dyDescent="0.25">
      <c r="A64" s="123" t="s">
        <v>77</v>
      </c>
      <c r="B64" s="124">
        <f ca="1">E55</f>
        <v>-0.12479439443274842</v>
      </c>
    </row>
    <row r="65" spans="1:82" ht="10.75" x14ac:dyDescent="0.25">
      <c r="A65" s="123" t="s">
        <v>32</v>
      </c>
      <c r="B65" s="124">
        <f ca="1">E57</f>
        <v>-1.9111571084516872E-3</v>
      </c>
    </row>
    <row r="66" spans="1:82" ht="10.75" x14ac:dyDescent="0.25">
      <c r="A66" s="123" t="s">
        <v>183</v>
      </c>
      <c r="B66" s="124">
        <f ca="1">E58</f>
        <v>-6.0093423560309854E-2</v>
      </c>
    </row>
    <row r="67" spans="1:82" ht="10.75" x14ac:dyDescent="0.25">
      <c r="A67" s="123" t="s">
        <v>78</v>
      </c>
      <c r="B67" s="124">
        <f ca="1">E59</f>
        <v>0.25582422947706113</v>
      </c>
    </row>
    <row r="68" spans="1:82" s="1" customFormat="1" x14ac:dyDescent="0.2">
      <c r="A68" s="21"/>
    </row>
    <row r="69" spans="1:82" s="152" customFormat="1" ht="10.75" collapsed="1" x14ac:dyDescent="0.25">
      <c r="A69" s="106" t="s">
        <v>160</v>
      </c>
      <c r="B69" s="108"/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53"/>
      <c r="R69" s="153"/>
      <c r="S69" s="153"/>
      <c r="T69" s="153"/>
      <c r="U69" s="153"/>
      <c r="V69" s="153"/>
      <c r="W69" s="153"/>
      <c r="X69" s="153"/>
      <c r="Y69" s="153"/>
      <c r="Z69" s="153"/>
      <c r="AA69" s="153"/>
      <c r="AB69" s="153"/>
      <c r="AC69" s="153"/>
      <c r="AD69" s="153"/>
      <c r="AE69" s="153"/>
      <c r="AF69" s="153"/>
      <c r="AG69" s="153"/>
      <c r="AH69" s="153"/>
      <c r="AI69" s="153"/>
      <c r="AJ69" s="153"/>
      <c r="AK69" s="153"/>
      <c r="AL69" s="153"/>
      <c r="AM69" s="153"/>
      <c r="AN69" s="153"/>
      <c r="AO69" s="153"/>
      <c r="AP69" s="153"/>
      <c r="AQ69" s="153"/>
      <c r="AR69" s="153"/>
      <c r="AS69" s="153"/>
      <c r="AT69" s="153"/>
      <c r="AU69" s="153"/>
    </row>
    <row r="70" spans="1:82" s="11" customFormat="1" ht="10.75" x14ac:dyDescent="0.25">
      <c r="A70" s="14"/>
      <c r="B70" s="69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</row>
    <row r="71" spans="1:82" s="11" customFormat="1" ht="10.75" x14ac:dyDescent="0.25">
      <c r="A71" s="8" t="s">
        <v>161</v>
      </c>
      <c r="B71" s="9"/>
      <c r="C71" s="32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</row>
    <row r="72" spans="1:82" s="11" customFormat="1" x14ac:dyDescent="0.2">
      <c r="A72" s="7" t="s">
        <v>162</v>
      </c>
      <c r="B72" s="7" t="s">
        <v>57</v>
      </c>
      <c r="C72" s="129">
        <f ca="1">(SUM(N72:V72))</f>
        <v>11829600</v>
      </c>
      <c r="D72" s="129">
        <f ca="1">(SUM(W72:AH72))</f>
        <v>16968780</v>
      </c>
      <c r="E72" s="129">
        <f ca="1">(SUM(AI72:AS72))</f>
        <v>17685810</v>
      </c>
      <c r="F72" s="129">
        <f t="shared" ref="F72:H77" ca="1" si="24">(SUM(AJ72:AT72))</f>
        <v>16929720</v>
      </c>
      <c r="G72" s="129">
        <f t="shared" ca="1" si="24"/>
        <v>17298000</v>
      </c>
      <c r="H72" s="129">
        <f t="shared" ca="1" si="24"/>
        <v>17412390</v>
      </c>
      <c r="K72" s="7">
        <v>0</v>
      </c>
      <c r="L72" s="7">
        <v>0</v>
      </c>
      <c r="M72" s="7">
        <v>0</v>
      </c>
      <c r="N72" s="7">
        <f ca="1">Расчеты!G228</f>
        <v>502200.00000000012</v>
      </c>
      <c r="O72" s="7">
        <f ca="1">Расчеты!H228</f>
        <v>1701900</v>
      </c>
      <c r="P72" s="7">
        <f ca="1">Расчеты!I228</f>
        <v>2022750.0000000005</v>
      </c>
      <c r="Q72" s="7">
        <f ca="1">Расчеты!J228</f>
        <v>2204100.0000000005</v>
      </c>
      <c r="R72" s="7">
        <f ca="1">Расчеты!K228</f>
        <v>1953000.0000000005</v>
      </c>
      <c r="S72" s="7">
        <f ca="1">Расчеты!L228</f>
        <v>1129950</v>
      </c>
      <c r="T72" s="7">
        <f ca="1">Расчеты!M228</f>
        <v>809100.00000000012</v>
      </c>
      <c r="U72" s="7">
        <f ca="1">Расчеты!N228</f>
        <v>809100.00000000012</v>
      </c>
      <c r="V72" s="7">
        <f ca="1">Расчеты!O228</f>
        <v>697500.00000000012</v>
      </c>
      <c r="W72" s="7">
        <f ca="1">Расчеты!P228</f>
        <v>1459170</v>
      </c>
      <c r="X72" s="7">
        <f ca="1">Расчеты!Q228</f>
        <v>1244340</v>
      </c>
      <c r="Y72" s="7">
        <f ca="1">Расчеты!R228</f>
        <v>1244340</v>
      </c>
      <c r="Z72" s="7">
        <f ca="1">Расчеты!S228</f>
        <v>552420.00000000012</v>
      </c>
      <c r="AA72" s="7">
        <f ca="1">Расчеты!T228</f>
        <v>1872090</v>
      </c>
      <c r="AB72" s="7">
        <f ca="1">Расчеты!U228</f>
        <v>2226420.0000000005</v>
      </c>
      <c r="AC72" s="7">
        <f ca="1">Расчеты!V228</f>
        <v>2424510.0000000005</v>
      </c>
      <c r="AD72" s="7">
        <f ca="1">Расчеты!W228</f>
        <v>2148300.0000000005</v>
      </c>
      <c r="AE72" s="7">
        <f ca="1">Расчеты!X228</f>
        <v>1244340</v>
      </c>
      <c r="AF72" s="7">
        <f ca="1">Расчеты!Y228</f>
        <v>892800.00000000012</v>
      </c>
      <c r="AG72" s="7">
        <f ca="1">Расчеты!Z228</f>
        <v>892800.00000000012</v>
      </c>
      <c r="AH72" s="7">
        <f ca="1">Расчеты!AA228</f>
        <v>767250.00000000012</v>
      </c>
      <c r="AI72" s="7">
        <f ca="1">Расчеты!AB228</f>
        <v>1593090.0000000002</v>
      </c>
      <c r="AJ72" s="7">
        <f ca="1">Расчеты!AC228</f>
        <v>1358730</v>
      </c>
      <c r="AK72" s="7">
        <f ca="1">Расчеты!AD228</f>
        <v>1358730</v>
      </c>
      <c r="AL72" s="7">
        <f ca="1">Расчеты!AE228</f>
        <v>602640.00000000012</v>
      </c>
      <c r="AM72" s="7">
        <f ca="1">Расчеты!AF228</f>
        <v>2042280</v>
      </c>
      <c r="AN72" s="7">
        <f ca="1">Расчеты!AG228</f>
        <v>2430090.0000000005</v>
      </c>
      <c r="AO72" s="7">
        <f ca="1">Расчеты!AH228</f>
        <v>2644920.0000000005</v>
      </c>
      <c r="AP72" s="7">
        <f ca="1">Расчеты!AI228</f>
        <v>2343600.0000000005</v>
      </c>
      <c r="AQ72" s="7">
        <f ca="1">Расчеты!AJ228</f>
        <v>1358730</v>
      </c>
      <c r="AR72" s="7">
        <f ca="1">Расчеты!AK228</f>
        <v>976500.00000000023</v>
      </c>
      <c r="AS72" s="7">
        <f ca="1">Расчеты!AL228</f>
        <v>976500.00000000023</v>
      </c>
      <c r="AT72" s="7">
        <f ca="1">Расчеты!AM228</f>
        <v>837000.00000000012</v>
      </c>
      <c r="AU72" s="7">
        <f ca="1">Расчеты!AN228</f>
        <v>1727010.0000000002</v>
      </c>
      <c r="AV72" s="7">
        <f ca="1">Расчеты!AO228</f>
        <v>1473120</v>
      </c>
      <c r="AW72" s="7">
        <f ca="1">Расчеты!AP228</f>
        <v>1473120</v>
      </c>
      <c r="AX72" s="7">
        <f ca="1">Расчеты!AQ228</f>
        <v>652860.00000000012</v>
      </c>
      <c r="AY72" s="7">
        <f ca="1">Расчеты!AR228</f>
        <v>2212470</v>
      </c>
      <c r="AZ72" s="7">
        <f ca="1">Расчеты!AS228</f>
        <v>2633760.0000000005</v>
      </c>
      <c r="BA72" s="7">
        <f ca="1">Расчеты!AT228</f>
        <v>2865330.0000000005</v>
      </c>
      <c r="BB72" s="7">
        <f ca="1">Расчеты!AU228</f>
        <v>2538900.0000000005</v>
      </c>
      <c r="BC72" s="7">
        <f ca="1">Расчеты!AV228</f>
        <v>1473120</v>
      </c>
      <c r="BD72" s="7">
        <f ca="1">Расчеты!AW228</f>
        <v>1060200.0000000002</v>
      </c>
      <c r="BE72" s="7">
        <f ca="1">Расчеты!AX228</f>
        <v>1060200.0000000002</v>
      </c>
      <c r="BF72" s="7">
        <f ca="1">Расчеты!AY228</f>
        <v>906750.00000000012</v>
      </c>
      <c r="BG72" s="7">
        <f ca="1">Расчеты!AZ228</f>
        <v>1860930.0000000002</v>
      </c>
      <c r="BH72" s="7">
        <f ca="1">Расчеты!BA228</f>
        <v>1587510.0000000002</v>
      </c>
      <c r="BI72" s="7">
        <f ca="1">Расчеты!BB228</f>
        <v>1587510.0000000002</v>
      </c>
      <c r="BJ72" s="7">
        <f ca="1">Расчеты!BC228</f>
        <v>703080.00000000012</v>
      </c>
      <c r="BK72" s="7">
        <f ca="1">Расчеты!BD228</f>
        <v>2382660</v>
      </c>
      <c r="BL72" s="7">
        <f ca="1">Расчеты!BE228</f>
        <v>2837430.0000000005</v>
      </c>
      <c r="BM72" s="7">
        <f ca="1">Расчеты!BF228</f>
        <v>3085740.0000000005</v>
      </c>
      <c r="BN72" s="7">
        <f ca="1">Расчеты!BG228</f>
        <v>2734200.0000000005</v>
      </c>
      <c r="BO72" s="7">
        <f ca="1">Расчеты!BH228</f>
        <v>1587510.0000000002</v>
      </c>
      <c r="BP72" s="7">
        <f ca="1">Расчеты!BI228</f>
        <v>1143900.0000000002</v>
      </c>
      <c r="BQ72" s="7">
        <f ca="1">Расчеты!BJ228</f>
        <v>1143900.0000000002</v>
      </c>
      <c r="BR72" s="7">
        <f ca="1">Расчеты!BK228</f>
        <v>976500.00000000023</v>
      </c>
      <c r="BS72" s="7">
        <f ca="1">Расчеты!BL228</f>
        <v>1994850.0000000002</v>
      </c>
      <c r="BT72" s="7">
        <f ca="1">Расчеты!BM228</f>
        <v>1701900</v>
      </c>
      <c r="BU72" s="7">
        <f ca="1">Расчеты!BN228</f>
        <v>1701900</v>
      </c>
      <c r="BV72" s="7">
        <f ca="1">Расчеты!BO228</f>
        <v>753300.00000000012</v>
      </c>
      <c r="BW72" s="7">
        <f ca="1">Расчеты!BP228</f>
        <v>2552850</v>
      </c>
      <c r="BX72" s="7">
        <f ca="1">Расчеты!BQ228</f>
        <v>3041100.0000000005</v>
      </c>
      <c r="BY72" s="7">
        <f ca="1">Расчеты!BR228</f>
        <v>3306150.0000000005</v>
      </c>
      <c r="BZ72" s="7">
        <f ca="1">Расчеты!BS228</f>
        <v>2929500.0000000005</v>
      </c>
      <c r="CA72" s="7">
        <f ca="1">Расчеты!BT228</f>
        <v>1701900</v>
      </c>
      <c r="CB72" s="7">
        <f ca="1">Расчеты!BU228</f>
        <v>1227600.0000000002</v>
      </c>
      <c r="CC72" s="7">
        <f ca="1">Расчеты!BV228</f>
        <v>1227600.0000000002</v>
      </c>
      <c r="CD72" s="7">
        <f ca="1">Расчеты!BW228</f>
        <v>1046250.0000000002</v>
      </c>
    </row>
    <row r="73" spans="1:82" s="11" customFormat="1" x14ac:dyDescent="0.2">
      <c r="A73" s="7" t="s">
        <v>163</v>
      </c>
      <c r="B73" s="7" t="s">
        <v>57</v>
      </c>
      <c r="C73" s="129">
        <f t="shared" ref="C73:C76" ca="1" si="25">(SUM(N73:V73))</f>
        <v>-1577162.88</v>
      </c>
      <c r="D73" s="129">
        <f t="shared" ref="D73:D76" ca="1" si="26">(SUM(W73:AH73))</f>
        <v>-2313941.7600000007</v>
      </c>
      <c r="E73" s="129">
        <f t="shared" ref="E73:E76" ca="1" si="27">(SUM(AI73:AS73))</f>
        <v>-2441940.96</v>
      </c>
      <c r="F73" s="129">
        <f t="shared" ca="1" si="24"/>
        <v>-2349134.4000000004</v>
      </c>
      <c r="G73" s="129">
        <f t="shared" ca="1" si="24"/>
        <v>-2397211.6800000002</v>
      </c>
      <c r="H73" s="129">
        <f t="shared" ca="1" si="24"/>
        <v>-2415826.56</v>
      </c>
      <c r="K73" s="7">
        <v>0</v>
      </c>
      <c r="L73" s="7">
        <v>0</v>
      </c>
      <c r="M73" s="7">
        <v>0</v>
      </c>
      <c r="N73" s="7">
        <f ca="1">Расчеты!G229</f>
        <v>-82121.279999999999</v>
      </c>
      <c r="O73" s="7">
        <f ca="1">Расчеты!H229</f>
        <v>-218987.52000000002</v>
      </c>
      <c r="P73" s="7">
        <f ca="1">Расчеты!I229</f>
        <v>-256485.12000000002</v>
      </c>
      <c r="Q73" s="7">
        <f ca="1">Расчеты!J229</f>
        <v>-277108.80000000005</v>
      </c>
      <c r="R73" s="7">
        <f ca="1">Расчеты!K229</f>
        <v>-248048.16</v>
      </c>
      <c r="S73" s="7">
        <f ca="1">Расчеты!L229</f>
        <v>-154304.16</v>
      </c>
      <c r="T73" s="7">
        <f ca="1">Расчеты!M229</f>
        <v>-118681.44</v>
      </c>
      <c r="U73" s="7">
        <f ca="1">Расчеты!N229</f>
        <v>-118681.44</v>
      </c>
      <c r="V73" s="7">
        <f ca="1">Расчеты!O229</f>
        <v>-102744.96000000001</v>
      </c>
      <c r="W73" s="7">
        <f ca="1">Расчеты!P229</f>
        <v>-196488.96000000002</v>
      </c>
      <c r="X73" s="7">
        <f ca="1">Расчеты!Q229</f>
        <v>-172919.04000000004</v>
      </c>
      <c r="Y73" s="7">
        <f ca="1">Расчеты!R229</f>
        <v>-172919.04000000004</v>
      </c>
      <c r="Z73" s="7">
        <f ca="1">Расчеты!S229</f>
        <v>-90424.320000000007</v>
      </c>
      <c r="AA73" s="7">
        <f ca="1">Расчеты!T229</f>
        <v>-246842.88</v>
      </c>
      <c r="AB73" s="7">
        <f ca="1">Расчеты!U229</f>
        <v>-289697.28000000003</v>
      </c>
      <c r="AC73" s="7">
        <f ca="1">Расчеты!V229</f>
        <v>-313267.20000000007</v>
      </c>
      <c r="AD73" s="7">
        <f ca="1">Расчеты!W229</f>
        <v>-280055.04000000004</v>
      </c>
      <c r="AE73" s="7">
        <f ca="1">Расчеты!X229</f>
        <v>-172919.04000000004</v>
      </c>
      <c r="AF73" s="7">
        <f ca="1">Расчеты!Y229</f>
        <v>-132207.36000000002</v>
      </c>
      <c r="AG73" s="7">
        <f ca="1">Расчеты!Z229</f>
        <v>-132207.36000000002</v>
      </c>
      <c r="AH73" s="7">
        <f ca="1">Расчеты!AA229</f>
        <v>-113994.24000000002</v>
      </c>
      <c r="AI73" s="7">
        <f ca="1">Расчеты!AB229</f>
        <v>-218050.08000000002</v>
      </c>
      <c r="AJ73" s="7">
        <f ca="1">Расчеты!AC229</f>
        <v>-191533.92000000004</v>
      </c>
      <c r="AK73" s="7">
        <f ca="1">Расчеты!AD229</f>
        <v>-191533.92000000004</v>
      </c>
      <c r="AL73" s="7">
        <f ca="1">Расчеты!AE229</f>
        <v>-98727.360000000015</v>
      </c>
      <c r="AM73" s="7">
        <f ca="1">Расчеты!AF229</f>
        <v>-274698.24000000005</v>
      </c>
      <c r="AN73" s="7">
        <f ca="1">Расчеты!AG229</f>
        <v>-322909.44000000006</v>
      </c>
      <c r="AO73" s="7">
        <f ca="1">Расчеты!AH229</f>
        <v>-349425.60000000003</v>
      </c>
      <c r="AP73" s="7">
        <f ca="1">Расчеты!AI229</f>
        <v>-312061.92000000004</v>
      </c>
      <c r="AQ73" s="7">
        <f ca="1">Расчеты!AJ229</f>
        <v>-191533.92000000004</v>
      </c>
      <c r="AR73" s="7">
        <f ca="1">Расчеты!AK229</f>
        <v>-145733.28</v>
      </c>
      <c r="AS73" s="7">
        <f ca="1">Расчеты!AL229</f>
        <v>-145733.28</v>
      </c>
      <c r="AT73" s="7">
        <f ca="1">Расчеты!AM229</f>
        <v>-125243.52000000002</v>
      </c>
      <c r="AU73" s="7">
        <f ca="1">Расчеты!AN229</f>
        <v>-239611.20000000004</v>
      </c>
      <c r="AV73" s="7">
        <f ca="1">Расчеты!AO229</f>
        <v>-210148.80000000002</v>
      </c>
      <c r="AW73" s="7">
        <f ca="1">Расчеты!AP229</f>
        <v>-210148.80000000002</v>
      </c>
      <c r="AX73" s="7">
        <f ca="1">Расчеты!AQ229</f>
        <v>-107030.40000000002</v>
      </c>
      <c r="AY73" s="7">
        <f ca="1">Расчеты!AR229</f>
        <v>-302553.60000000003</v>
      </c>
      <c r="AZ73" s="7">
        <f ca="1">Расчеты!AS229</f>
        <v>-356121.60000000009</v>
      </c>
      <c r="BA73" s="7">
        <f ca="1">Расчеты!AT229</f>
        <v>-385584.00000000006</v>
      </c>
      <c r="BB73" s="7">
        <f ca="1">Расчеты!AU229</f>
        <v>-344068.80000000005</v>
      </c>
      <c r="BC73" s="7">
        <f ca="1">Расчеты!AV229</f>
        <v>-210148.80000000002</v>
      </c>
      <c r="BD73" s="7">
        <f ca="1">Расчеты!AW229</f>
        <v>-159259.20000000001</v>
      </c>
      <c r="BE73" s="7">
        <f ca="1">Расчеты!AX229</f>
        <v>-159259.20000000001</v>
      </c>
      <c r="BF73" s="7">
        <f ca="1">Расчеты!AY229</f>
        <v>-136492.80000000002</v>
      </c>
      <c r="BG73" s="7">
        <f ca="1">Расчеты!AZ229</f>
        <v>-261172.32</v>
      </c>
      <c r="BH73" s="7">
        <f ca="1">Расчеты!BA229</f>
        <v>-228763.68000000002</v>
      </c>
      <c r="BI73" s="7">
        <f ca="1">Расчеты!BB229</f>
        <v>-228763.68000000002</v>
      </c>
      <c r="BJ73" s="7">
        <f ca="1">Расчеты!BC229</f>
        <v>-115333.44</v>
      </c>
      <c r="BK73" s="7">
        <f ca="1">Расчеты!BD229</f>
        <v>-330408.96000000008</v>
      </c>
      <c r="BL73" s="7">
        <f ca="1">Расчеты!BE229</f>
        <v>-389333.76000000007</v>
      </c>
      <c r="BM73" s="7">
        <f ca="1">Расчеты!BF229</f>
        <v>-421742.40000000008</v>
      </c>
      <c r="BN73" s="7">
        <f ca="1">Расчеты!BG229</f>
        <v>-376075.68</v>
      </c>
      <c r="BO73" s="7">
        <f ca="1">Расчеты!BH229</f>
        <v>-228763.68000000002</v>
      </c>
      <c r="BP73" s="7">
        <f ca="1">Расчеты!BI229</f>
        <v>-172785.12</v>
      </c>
      <c r="BQ73" s="7">
        <f ca="1">Расчеты!BJ229</f>
        <v>-172785.12</v>
      </c>
      <c r="BR73" s="7">
        <f ca="1">Расчеты!BK229</f>
        <v>-147742.08000000002</v>
      </c>
      <c r="BS73" s="7">
        <f ca="1">Расчеты!BL229</f>
        <v>-282733.44</v>
      </c>
      <c r="BT73" s="7">
        <f ca="1">Расчеты!BM229</f>
        <v>-247378.56</v>
      </c>
      <c r="BU73" s="7">
        <f ca="1">Расчеты!BN229</f>
        <v>-247378.56</v>
      </c>
      <c r="BV73" s="7">
        <f ca="1">Расчеты!BO229</f>
        <v>-123636.48000000001</v>
      </c>
      <c r="BW73" s="7">
        <f ca="1">Расчеты!BP229</f>
        <v>-358264.32000000007</v>
      </c>
      <c r="BX73" s="7">
        <f ca="1">Расчеты!BQ229</f>
        <v>-422545.92000000004</v>
      </c>
      <c r="BY73" s="7">
        <f ca="1">Расчеты!BR229</f>
        <v>-457900.80000000005</v>
      </c>
      <c r="BZ73" s="7">
        <f ca="1">Расчеты!BS229</f>
        <v>-408082.56000000006</v>
      </c>
      <c r="CA73" s="7">
        <f ca="1">Расчеты!BT229</f>
        <v>-247378.56</v>
      </c>
      <c r="CB73" s="7">
        <f ca="1">Расчеты!BU229</f>
        <v>-186311.04000000004</v>
      </c>
      <c r="CC73" s="7">
        <f ca="1">Расчеты!BV229</f>
        <v>-186311.04000000004</v>
      </c>
      <c r="CD73" s="7">
        <f ca="1">Расчеты!BW229</f>
        <v>-158991.36000000002</v>
      </c>
    </row>
    <row r="74" spans="1:82" s="11" customFormat="1" x14ac:dyDescent="0.2">
      <c r="A74" s="7" t="s">
        <v>164</v>
      </c>
      <c r="B74" s="7" t="s">
        <v>57</v>
      </c>
      <c r="C74" s="129">
        <f t="shared" ca="1" si="25"/>
        <v>-5724000</v>
      </c>
      <c r="D74" s="129">
        <f t="shared" ca="1" si="26"/>
        <v>-7337200</v>
      </c>
      <c r="E74" s="129">
        <f t="shared" ca="1" si="27"/>
        <v>-7357200</v>
      </c>
      <c r="F74" s="129">
        <f t="shared" ca="1" si="24"/>
        <v>-7276200</v>
      </c>
      <c r="G74" s="129">
        <f t="shared" ca="1" si="24"/>
        <v>-7396800</v>
      </c>
      <c r="H74" s="129">
        <f t="shared" ca="1" si="24"/>
        <v>-7445400</v>
      </c>
      <c r="K74" s="7">
        <v>0</v>
      </c>
      <c r="L74" s="7">
        <v>0</v>
      </c>
      <c r="M74" s="7">
        <v>0</v>
      </c>
      <c r="N74" s="7">
        <f ca="1">Расчеты!G230</f>
        <v>-1722000</v>
      </c>
      <c r="O74" s="7">
        <f ca="1">Расчеты!H230</f>
        <v>-493000</v>
      </c>
      <c r="P74" s="7">
        <f ca="1">Расчеты!I230</f>
        <v>-568000</v>
      </c>
      <c r="Q74" s="7">
        <f ca="1">Расчеты!J230</f>
        <v>-493000</v>
      </c>
      <c r="R74" s="7">
        <f ca="1">Расчеты!K230</f>
        <v>-568000</v>
      </c>
      <c r="S74" s="7">
        <f ca="1">Расчеты!L230</f>
        <v>-437000</v>
      </c>
      <c r="T74" s="7">
        <f ca="1">Расчеты!M230</f>
        <v>-662000</v>
      </c>
      <c r="U74" s="7">
        <f ca="1">Расчеты!N230</f>
        <v>-413000</v>
      </c>
      <c r="V74" s="7">
        <f ca="1">Расчеты!O230</f>
        <v>-368000</v>
      </c>
      <c r="W74" s="7">
        <f ca="1">Расчеты!P230</f>
        <v>-476600</v>
      </c>
      <c r="X74" s="7">
        <f ca="1">Расчеты!Q230</f>
        <v>-401600</v>
      </c>
      <c r="Y74" s="7">
        <f ca="1">Расчеты!R230</f>
        <v>-386600</v>
      </c>
      <c r="Z74" s="7">
        <f ca="1">Расчеты!S230</f>
        <v>-1755600</v>
      </c>
      <c r="AA74" s="7">
        <f ca="1">Расчеты!T230</f>
        <v>-536600</v>
      </c>
      <c r="AB74" s="7">
        <f ca="1">Расчеты!U230</f>
        <v>-611600</v>
      </c>
      <c r="AC74" s="7">
        <f ca="1">Расчеты!V230</f>
        <v>-536600</v>
      </c>
      <c r="AD74" s="7">
        <f ca="1">Расчеты!W230</f>
        <v>-611600</v>
      </c>
      <c r="AE74" s="7">
        <f ca="1">Расчеты!X230</f>
        <v>-476600</v>
      </c>
      <c r="AF74" s="7">
        <f ca="1">Расчеты!Y230</f>
        <v>-695600</v>
      </c>
      <c r="AG74" s="7">
        <f ca="1">Расчеты!Z230</f>
        <v>-446600</v>
      </c>
      <c r="AH74" s="7">
        <f ca="1">Расчеты!AA230</f>
        <v>-401600</v>
      </c>
      <c r="AI74" s="7">
        <f ca="1">Расчеты!AB230</f>
        <v>-516200</v>
      </c>
      <c r="AJ74" s="7">
        <f ca="1">Расчеты!AC230</f>
        <v>-435200</v>
      </c>
      <c r="AK74" s="7">
        <f ca="1">Расчеты!AD230</f>
        <v>-420200</v>
      </c>
      <c r="AL74" s="7">
        <f ca="1">Расчеты!AE230</f>
        <v>-1789200</v>
      </c>
      <c r="AM74" s="7">
        <f ca="1">Расчеты!AF230</f>
        <v>-580200</v>
      </c>
      <c r="AN74" s="7">
        <f ca="1">Расчеты!AG230</f>
        <v>-655200</v>
      </c>
      <c r="AO74" s="7">
        <f ca="1">Расчеты!AH230</f>
        <v>-580200</v>
      </c>
      <c r="AP74" s="7">
        <f ca="1">Расчеты!AI230</f>
        <v>-655200</v>
      </c>
      <c r="AQ74" s="7">
        <f ca="1">Расчеты!AJ230</f>
        <v>-516200</v>
      </c>
      <c r="AR74" s="7">
        <f ca="1">Расчеты!AK230</f>
        <v>-729200</v>
      </c>
      <c r="AS74" s="7">
        <f ca="1">Расчеты!AL230</f>
        <v>-480200</v>
      </c>
      <c r="AT74" s="7">
        <f ca="1">Расчеты!AM230</f>
        <v>-435200</v>
      </c>
      <c r="AU74" s="7">
        <f ca="1">Расчеты!AN230</f>
        <v>-555800</v>
      </c>
      <c r="AV74" s="7">
        <f ca="1">Расчеты!AO230</f>
        <v>-468800</v>
      </c>
      <c r="AW74" s="7">
        <f ca="1">Расчеты!AP230</f>
        <v>-453800</v>
      </c>
      <c r="AX74" s="7">
        <f ca="1">Расчеты!AQ230</f>
        <v>-1822800</v>
      </c>
      <c r="AY74" s="7">
        <f ca="1">Расчеты!AR230</f>
        <v>-623800</v>
      </c>
      <c r="AZ74" s="7">
        <f ca="1">Расчеты!AS230</f>
        <v>-698800</v>
      </c>
      <c r="BA74" s="7">
        <f ca="1">Расчеты!AT230</f>
        <v>-623800</v>
      </c>
      <c r="BB74" s="7">
        <f ca="1">Расчеты!AU230</f>
        <v>-698800</v>
      </c>
      <c r="BC74" s="7">
        <f ca="1">Расчеты!AV230</f>
        <v>-555800</v>
      </c>
      <c r="BD74" s="7">
        <f ca="1">Расчеты!AW230</f>
        <v>-762800</v>
      </c>
      <c r="BE74" s="7">
        <f ca="1">Расчеты!AX230</f>
        <v>-513800</v>
      </c>
      <c r="BF74" s="7">
        <f ca="1">Расчеты!AY230</f>
        <v>-468800</v>
      </c>
      <c r="BG74" s="7">
        <f ca="1">Расчеты!AZ230</f>
        <v>-595400</v>
      </c>
      <c r="BH74" s="7">
        <f ca="1">Расчеты!BA230</f>
        <v>-502400</v>
      </c>
      <c r="BI74" s="7">
        <f ca="1">Расчеты!BB230</f>
        <v>-487400</v>
      </c>
      <c r="BJ74" s="7">
        <f ca="1">Расчеты!BC230</f>
        <v>-1856400</v>
      </c>
      <c r="BK74" s="7">
        <f ca="1">Расчеты!BD230</f>
        <v>-667400</v>
      </c>
      <c r="BL74" s="7">
        <f ca="1">Расчеты!BE230</f>
        <v>-742400</v>
      </c>
      <c r="BM74" s="7">
        <f ca="1">Расчеты!BF230</f>
        <v>-667400</v>
      </c>
      <c r="BN74" s="7">
        <f ca="1">Расчеты!BG230</f>
        <v>-742400</v>
      </c>
      <c r="BO74" s="7">
        <f ca="1">Расчеты!BH230</f>
        <v>-595400</v>
      </c>
      <c r="BP74" s="7">
        <f ca="1">Расчеты!BI230</f>
        <v>-796400</v>
      </c>
      <c r="BQ74" s="7">
        <f ca="1">Расчеты!BJ230</f>
        <v>-547400</v>
      </c>
      <c r="BR74" s="7">
        <f ca="1">Расчеты!BK230</f>
        <v>-502400</v>
      </c>
      <c r="BS74" s="7">
        <f ca="1">Расчеты!BL230</f>
        <v>-635000</v>
      </c>
      <c r="BT74" s="7">
        <f ca="1">Расчеты!BM230</f>
        <v>-536000</v>
      </c>
      <c r="BU74" s="7">
        <f ca="1">Расчеты!BN230</f>
        <v>-521000</v>
      </c>
      <c r="BV74" s="7">
        <f ca="1">Расчеты!BO230</f>
        <v>-1890000</v>
      </c>
      <c r="BW74" s="7">
        <f ca="1">Расчеты!BP230</f>
        <v>-711000</v>
      </c>
      <c r="BX74" s="7">
        <f ca="1">Расчеты!BQ230</f>
        <v>-786000</v>
      </c>
      <c r="BY74" s="7">
        <f ca="1">Расчеты!BR230</f>
        <v>-711000</v>
      </c>
      <c r="BZ74" s="7">
        <f ca="1">Расчеты!BS230</f>
        <v>-786000</v>
      </c>
      <c r="CA74" s="7">
        <f ca="1">Расчеты!BT230</f>
        <v>-635000</v>
      </c>
      <c r="CB74" s="7">
        <f ca="1">Расчеты!BU230</f>
        <v>-830000</v>
      </c>
      <c r="CC74" s="7">
        <f ca="1">Расчеты!BV230</f>
        <v>-581000</v>
      </c>
      <c r="CD74" s="7">
        <f ca="1">Расчеты!BW230</f>
        <v>-536000</v>
      </c>
    </row>
    <row r="75" spans="1:82" s="11" customFormat="1" x14ac:dyDescent="0.2">
      <c r="A75" s="7" t="s">
        <v>165</v>
      </c>
      <c r="B75" s="7" t="s">
        <v>57</v>
      </c>
      <c r="C75" s="129">
        <f t="shared" si="25"/>
        <v>0</v>
      </c>
      <c r="D75" s="129">
        <f t="shared" si="26"/>
        <v>-35400</v>
      </c>
      <c r="E75" s="129">
        <f t="shared" si="27"/>
        <v>-35400</v>
      </c>
      <c r="F75" s="129">
        <f t="shared" si="24"/>
        <v>0</v>
      </c>
      <c r="G75" s="129">
        <f t="shared" si="24"/>
        <v>-35400</v>
      </c>
      <c r="H75" s="129">
        <f t="shared" si="24"/>
        <v>-35400</v>
      </c>
      <c r="K75" s="7">
        <v>0</v>
      </c>
      <c r="L75" s="7">
        <v>0</v>
      </c>
      <c r="M75" s="7">
        <v>0</v>
      </c>
      <c r="N75" s="7">
        <f>Расчеты!G231</f>
        <v>0</v>
      </c>
      <c r="O75" s="7">
        <f>Расчеты!H231</f>
        <v>0</v>
      </c>
      <c r="P75" s="7">
        <f>Расчеты!I231</f>
        <v>0</v>
      </c>
      <c r="Q75" s="7">
        <f>Расчеты!J231</f>
        <v>0</v>
      </c>
      <c r="R75" s="7">
        <f>Расчеты!K231</f>
        <v>0</v>
      </c>
      <c r="S75" s="7">
        <f>Расчеты!L231</f>
        <v>0</v>
      </c>
      <c r="T75" s="7">
        <f>Расчеты!M231</f>
        <v>0</v>
      </c>
      <c r="U75" s="7">
        <f>Расчеты!N231</f>
        <v>0</v>
      </c>
      <c r="V75" s="7">
        <f>Расчеты!O231</f>
        <v>0</v>
      </c>
      <c r="W75" s="7">
        <f>Расчеты!P231</f>
        <v>-35400</v>
      </c>
      <c r="X75" s="7">
        <f>Расчеты!Q231</f>
        <v>0</v>
      </c>
      <c r="Y75" s="7">
        <f>Расчеты!R231</f>
        <v>0</v>
      </c>
      <c r="Z75" s="7">
        <f>Расчеты!S231</f>
        <v>0</v>
      </c>
      <c r="AA75" s="7">
        <f>Расчеты!T231</f>
        <v>0</v>
      </c>
      <c r="AB75" s="7">
        <f>Расчеты!U231</f>
        <v>0</v>
      </c>
      <c r="AC75" s="7">
        <f>Расчеты!V231</f>
        <v>0</v>
      </c>
      <c r="AD75" s="7">
        <f>Расчеты!W231</f>
        <v>0</v>
      </c>
      <c r="AE75" s="7">
        <f>Расчеты!X231</f>
        <v>0</v>
      </c>
      <c r="AF75" s="7">
        <f>Расчеты!Y231</f>
        <v>0</v>
      </c>
      <c r="AG75" s="7">
        <f>Расчеты!Z231</f>
        <v>0</v>
      </c>
      <c r="AH75" s="7">
        <f>Расчеты!AA231</f>
        <v>0</v>
      </c>
      <c r="AI75" s="7">
        <f>Расчеты!AB231</f>
        <v>-35400</v>
      </c>
      <c r="AJ75" s="7">
        <f>Расчеты!AC231</f>
        <v>0</v>
      </c>
      <c r="AK75" s="7">
        <f>Расчеты!AD231</f>
        <v>0</v>
      </c>
      <c r="AL75" s="7">
        <f>Расчеты!AE231</f>
        <v>0</v>
      </c>
      <c r="AM75" s="7">
        <f>Расчеты!AF231</f>
        <v>0</v>
      </c>
      <c r="AN75" s="7">
        <f>Расчеты!AG231</f>
        <v>0</v>
      </c>
      <c r="AO75" s="7">
        <f>Расчеты!AH231</f>
        <v>0</v>
      </c>
      <c r="AP75" s="7">
        <f>Расчеты!AI231</f>
        <v>0</v>
      </c>
      <c r="AQ75" s="7">
        <f>Расчеты!AJ231</f>
        <v>0</v>
      </c>
      <c r="AR75" s="7">
        <f>Расчеты!AK231</f>
        <v>0</v>
      </c>
      <c r="AS75" s="7">
        <f>Расчеты!AL231</f>
        <v>0</v>
      </c>
      <c r="AT75" s="7">
        <f>Расчеты!AM231</f>
        <v>0</v>
      </c>
      <c r="AU75" s="7">
        <f>Расчеты!AN231</f>
        <v>-35400</v>
      </c>
      <c r="AV75" s="7">
        <f>Расчеты!AO231</f>
        <v>0</v>
      </c>
      <c r="AW75" s="7">
        <f>Расчеты!AP231</f>
        <v>0</v>
      </c>
      <c r="AX75" s="7">
        <f>Расчеты!AQ231</f>
        <v>0</v>
      </c>
      <c r="AY75" s="7">
        <f>Расчеты!AR231</f>
        <v>0</v>
      </c>
      <c r="AZ75" s="7">
        <f>Расчеты!AS231</f>
        <v>0</v>
      </c>
      <c r="BA75" s="7">
        <f>Расчеты!AT231</f>
        <v>0</v>
      </c>
      <c r="BB75" s="7">
        <f>Расчеты!AU231</f>
        <v>0</v>
      </c>
      <c r="BC75" s="7">
        <f>Расчеты!AV231</f>
        <v>0</v>
      </c>
      <c r="BD75" s="7">
        <f>Расчеты!AW231</f>
        <v>0</v>
      </c>
      <c r="BE75" s="7">
        <f>Расчеты!AX231</f>
        <v>0</v>
      </c>
      <c r="BF75" s="7">
        <f>Расчеты!AY231</f>
        <v>0</v>
      </c>
      <c r="BG75" s="7">
        <f>Расчеты!AZ231</f>
        <v>-35400</v>
      </c>
      <c r="BH75" s="7">
        <f>Расчеты!BA231</f>
        <v>0</v>
      </c>
      <c r="BI75" s="7">
        <f>Расчеты!BB231</f>
        <v>0</v>
      </c>
      <c r="BJ75" s="7">
        <f>Расчеты!BC231</f>
        <v>0</v>
      </c>
      <c r="BK75" s="7">
        <f>Расчеты!BD231</f>
        <v>0</v>
      </c>
      <c r="BL75" s="7">
        <f>Расчеты!BE231</f>
        <v>0</v>
      </c>
      <c r="BM75" s="7">
        <f>Расчеты!BF231</f>
        <v>0</v>
      </c>
      <c r="BN75" s="7">
        <f>Расчеты!BG231</f>
        <v>0</v>
      </c>
      <c r="BO75" s="7">
        <f>Расчеты!BH231</f>
        <v>0</v>
      </c>
      <c r="BP75" s="7">
        <f>Расчеты!BI231</f>
        <v>0</v>
      </c>
      <c r="BQ75" s="7">
        <f>Расчеты!BJ231</f>
        <v>0</v>
      </c>
      <c r="BR75" s="7">
        <f>Расчеты!BK231</f>
        <v>0</v>
      </c>
      <c r="BS75" s="7">
        <f>Расчеты!BL231</f>
        <v>-35400</v>
      </c>
      <c r="BT75" s="7">
        <f>Расчеты!BM231</f>
        <v>0</v>
      </c>
      <c r="BU75" s="7">
        <f>Расчеты!BN231</f>
        <v>0</v>
      </c>
      <c r="BV75" s="7">
        <f>Расчеты!BO231</f>
        <v>0</v>
      </c>
      <c r="BW75" s="7">
        <f>Расчеты!BP231</f>
        <v>0</v>
      </c>
      <c r="BX75" s="7">
        <f>Расчеты!BQ231</f>
        <v>0</v>
      </c>
      <c r="BY75" s="7">
        <f>Расчеты!BR231</f>
        <v>0</v>
      </c>
      <c r="BZ75" s="7">
        <f>Расчеты!BS231</f>
        <v>0</v>
      </c>
      <c r="CA75" s="7">
        <f>Расчеты!BT231</f>
        <v>0</v>
      </c>
      <c r="CB75" s="7">
        <f>Расчеты!BU231</f>
        <v>0</v>
      </c>
      <c r="CC75" s="7">
        <f>Расчеты!BV231</f>
        <v>0</v>
      </c>
      <c r="CD75" s="7">
        <f>Расчеты!BW231</f>
        <v>0</v>
      </c>
    </row>
    <row r="76" spans="1:82" s="11" customFormat="1" x14ac:dyDescent="0.2">
      <c r="A76" s="7" t="s">
        <v>166</v>
      </c>
      <c r="B76" s="7" t="s">
        <v>57</v>
      </c>
      <c r="C76" s="129">
        <f t="shared" ca="1" si="25"/>
        <v>-472742.78400000022</v>
      </c>
      <c r="D76" s="129">
        <f t="shared" ca="1" si="26"/>
        <v>-992994.63085714309</v>
      </c>
      <c r="E76" s="129">
        <f t="shared" ca="1" si="27"/>
        <v>-1100509.8805714287</v>
      </c>
      <c r="F76" s="129">
        <f t="shared" ca="1" si="24"/>
        <v>-1013167.3645714289</v>
      </c>
      <c r="G76" s="129">
        <f t="shared" ca="1" si="24"/>
        <v>-1043107.7725714289</v>
      </c>
      <c r="H76" s="129">
        <f t="shared" ca="1" si="24"/>
        <v>-1050184.0405714288</v>
      </c>
      <c r="K76" s="7">
        <v>0</v>
      </c>
      <c r="L76" s="7">
        <v>0</v>
      </c>
      <c r="M76" s="7">
        <v>0</v>
      </c>
      <c r="N76" s="7">
        <f>Расчеты!G232</f>
        <v>0</v>
      </c>
      <c r="O76" s="7">
        <f ca="1">Расчеты!H232</f>
        <v>0</v>
      </c>
      <c r="P76" s="7">
        <f ca="1">Расчеты!I232</f>
        <v>-75149.840571428635</v>
      </c>
      <c r="Q76" s="7">
        <f ca="1">Расчеты!J232</f>
        <v>-186204.39428571434</v>
      </c>
      <c r="R76" s="7">
        <f ca="1">Расчеты!K232</f>
        <v>-141648.49028571436</v>
      </c>
      <c r="S76" s="7">
        <f ca="1">Расчеты!L232</f>
        <v>-51902.590285714286</v>
      </c>
      <c r="T76" s="7">
        <f ca="1">Расчеты!M232</f>
        <v>0</v>
      </c>
      <c r="U76" s="7">
        <f ca="1">Расчеты!N232</f>
        <v>-12718.498285714308</v>
      </c>
      <c r="V76" s="7">
        <f ca="1">Расчеты!O232</f>
        <v>-5118.9702857143056</v>
      </c>
      <c r="W76" s="7">
        <f ca="1">Расчеты!P232</f>
        <v>-89017.870285714293</v>
      </c>
      <c r="X76" s="7">
        <f ca="1">Расчеты!Q232</f>
        <v>-71578.85828571429</v>
      </c>
      <c r="Y76" s="7">
        <f ca="1">Расчеты!R232</f>
        <v>-73828.85828571429</v>
      </c>
      <c r="Z76" s="7">
        <f ca="1">Расчеты!S232</f>
        <v>0</v>
      </c>
      <c r="AA76" s="7">
        <f ca="1">Расчеты!T232</f>
        <v>-134402.78228571432</v>
      </c>
      <c r="AB76" s="7">
        <f ca="1">Расчеты!U232</f>
        <v>-169874.12228571434</v>
      </c>
      <c r="AC76" s="7">
        <f ca="1">Расчеты!V232</f>
        <v>-207302.13428571433</v>
      </c>
      <c r="AD76" s="7">
        <f ca="1">Расчеты!W232</f>
        <v>-159602.45828571435</v>
      </c>
      <c r="AE76" s="7">
        <f ca="1">Расчеты!X232</f>
        <v>-60328.85828571429</v>
      </c>
      <c r="AF76" s="7">
        <f ca="1">Расчеты!Y232</f>
        <v>0</v>
      </c>
      <c r="AG76" s="7">
        <f ca="1">Расчеты!Z232</f>
        <v>-18204.610285714309</v>
      </c>
      <c r="AH76" s="7">
        <f ca="1">Расчеты!AA232</f>
        <v>-8854.0782857143058</v>
      </c>
      <c r="AI76" s="7">
        <f ca="1">Расчеты!AB232</f>
        <v>-99931.702285714317</v>
      </c>
      <c r="AJ76" s="7">
        <f ca="1">Расчеты!AC232</f>
        <v>-80905.126285714286</v>
      </c>
      <c r="AK76" s="7">
        <f ca="1">Расчеты!AD232</f>
        <v>-83155.126285714286</v>
      </c>
      <c r="AL76" s="7">
        <f ca="1">Расчеты!AE232</f>
        <v>0</v>
      </c>
      <c r="AM76" s="7">
        <f ca="1">Расчеты!AF232</f>
        <v>-149212.97828571429</v>
      </c>
      <c r="AN76" s="7">
        <f ca="1">Расчеты!AG232</f>
        <v>-188902.79828571438</v>
      </c>
      <c r="AO76" s="7">
        <f ca="1">Расчеты!AH232</f>
        <v>-228399.87428571435</v>
      </c>
      <c r="AP76" s="7">
        <f ca="1">Расчеты!AI232</f>
        <v>-177556.42628571438</v>
      </c>
      <c r="AQ76" s="7">
        <f ca="1">Расчеты!AJ232</f>
        <v>-68755.126285714286</v>
      </c>
      <c r="AR76" s="7">
        <f ca="1">Расчеты!AK232</f>
        <v>0</v>
      </c>
      <c r="AS76" s="7">
        <f ca="1">Расчеты!AL232</f>
        <v>-23690.722285714321</v>
      </c>
      <c r="AT76" s="7">
        <f ca="1">Расчеты!AM232</f>
        <v>-12589.186285714306</v>
      </c>
      <c r="AU76" s="7">
        <f ca="1">Расчеты!AN232</f>
        <v>-110845.53428571431</v>
      </c>
      <c r="AV76" s="7">
        <f ca="1">Расчеты!AO232</f>
        <v>-90231.394285714283</v>
      </c>
      <c r="AW76" s="7">
        <f ca="1">Расчеты!AP232</f>
        <v>-92481.394285714283</v>
      </c>
      <c r="AX76" s="7">
        <f ca="1">Расчеты!AQ232</f>
        <v>0</v>
      </c>
      <c r="AY76" s="7">
        <f ca="1">Расчеты!AR232</f>
        <v>-164023.17428571428</v>
      </c>
      <c r="AZ76" s="7">
        <f ca="1">Расчеты!AS232</f>
        <v>-207931.47428571436</v>
      </c>
      <c r="BA76" s="7">
        <f ca="1">Расчеты!AT232</f>
        <v>-249497.61428571434</v>
      </c>
      <c r="BB76" s="7">
        <f ca="1">Расчеты!AU232</f>
        <v>-195510.39428571434</v>
      </c>
      <c r="BC76" s="7">
        <f ca="1">Расчеты!AV232</f>
        <v>-77181.394285714283</v>
      </c>
      <c r="BD76" s="7">
        <f ca="1">Расчеты!AW232</f>
        <v>0</v>
      </c>
      <c r="BE76" s="7">
        <f ca="1">Расчеты!AX232</f>
        <v>-29176.834285714325</v>
      </c>
      <c r="BF76" s="7">
        <f ca="1">Расчеты!AY232</f>
        <v>-16324.294285714301</v>
      </c>
      <c r="BG76" s="7">
        <f ca="1">Расчеты!AZ232</f>
        <v>-121759.36628571432</v>
      </c>
      <c r="BH76" s="7">
        <f ca="1">Расчеты!BA232</f>
        <v>-99557.662285714323</v>
      </c>
      <c r="BI76" s="7">
        <f ca="1">Расчеты!BB232</f>
        <v>-101807.66228571432</v>
      </c>
      <c r="BJ76" s="7">
        <f ca="1">Расчеты!BC232</f>
        <v>0</v>
      </c>
      <c r="BK76" s="7">
        <f ca="1">Расчеты!BD232</f>
        <v>-178833.37028571431</v>
      </c>
      <c r="BL76" s="7">
        <f ca="1">Расчеты!BE232</f>
        <v>-226960.15028571436</v>
      </c>
      <c r="BM76" s="7">
        <f ca="1">Расчеты!BF232</f>
        <v>-270595.35428571433</v>
      </c>
      <c r="BN76" s="7">
        <f ca="1">Расчеты!BG232</f>
        <v>-213464.36228571436</v>
      </c>
      <c r="BO76" s="7">
        <f ca="1">Расчеты!BH232</f>
        <v>-85607.662285714323</v>
      </c>
      <c r="BP76" s="7">
        <f ca="1">Расчеты!BI232</f>
        <v>0</v>
      </c>
      <c r="BQ76" s="7">
        <f ca="1">Расчеты!BJ232</f>
        <v>-34662.946285714323</v>
      </c>
      <c r="BR76" s="7">
        <f ca="1">Расчеты!BK232</f>
        <v>-20059.402285714325</v>
      </c>
      <c r="BS76" s="7">
        <f ca="1">Расчеты!BL232</f>
        <v>-132673.19828571434</v>
      </c>
      <c r="BT76" s="7">
        <f ca="1">Расчеты!BM232</f>
        <v>-108883.93028571429</v>
      </c>
      <c r="BU76" s="7">
        <f ca="1">Расчеты!BN232</f>
        <v>-111133.93028571429</v>
      </c>
      <c r="BV76" s="7">
        <f ca="1">Расчеты!BO232</f>
        <v>0</v>
      </c>
      <c r="BW76" s="7">
        <f ca="1">Расчеты!BP232</f>
        <v>-193643.56628571427</v>
      </c>
      <c r="BX76" s="7">
        <f ca="1">Расчеты!BQ232</f>
        <v>-245988.82628571437</v>
      </c>
      <c r="BY76" s="7">
        <f ca="1">Расчеты!BR232</f>
        <v>-291693.09428571432</v>
      </c>
      <c r="BZ76" s="7">
        <f ca="1">Расчеты!BS232</f>
        <v>-231418.33028571436</v>
      </c>
      <c r="CA76" s="7">
        <f ca="1">Расчеты!BT232</f>
        <v>-94033.93028571429</v>
      </c>
      <c r="CB76" s="7">
        <f ca="1">Расчеты!BU232</f>
        <v>-2799.0582857143204</v>
      </c>
      <c r="CC76" s="7">
        <f ca="1">Расчеты!BV232</f>
        <v>-40149.058285714324</v>
      </c>
      <c r="CD76" s="7">
        <f ca="1">Расчеты!BW232</f>
        <v>-23794.510285714328</v>
      </c>
    </row>
    <row r="77" spans="1:82" s="14" customFormat="1" ht="10.75" x14ac:dyDescent="0.25">
      <c r="A77" s="113" t="s">
        <v>167</v>
      </c>
      <c r="B77" s="113" t="s">
        <v>57</v>
      </c>
      <c r="C77" s="130">
        <f t="shared" ref="C77" ca="1" si="28">(SUM(N77:V77))</f>
        <v>4055694.3360000015</v>
      </c>
      <c r="D77" s="130">
        <f t="shared" ref="D77" ca="1" si="29">(SUM(W77:AH77))</f>
        <v>6289243.6091428585</v>
      </c>
      <c r="E77" s="130">
        <f t="shared" ref="E77" ca="1" si="30">(SUM(AI77:AS77))</f>
        <v>6750759.1594285732</v>
      </c>
      <c r="F77" s="130">
        <f t="shared" ca="1" si="24"/>
        <v>6291218.2354285736</v>
      </c>
      <c r="G77" s="130">
        <f t="shared" ca="1" si="24"/>
        <v>6425480.5474285744</v>
      </c>
      <c r="H77" s="130">
        <f t="shared" ca="1" si="24"/>
        <v>6465579.3994285734</v>
      </c>
      <c r="K77" s="113">
        <v>0</v>
      </c>
      <c r="L77" s="113">
        <v>0</v>
      </c>
      <c r="M77" s="113">
        <v>0</v>
      </c>
      <c r="N77" s="113">
        <f ca="1">Расчеты!G233</f>
        <v>-1301921.2799999998</v>
      </c>
      <c r="O77" s="113">
        <f ca="1">Расчеты!H233</f>
        <v>989912.48</v>
      </c>
      <c r="P77" s="113">
        <f ca="1">Расчеты!I233</f>
        <v>1123115.0394285717</v>
      </c>
      <c r="Q77" s="113">
        <f ca="1">Расчеты!J233</f>
        <v>1247786.8057142862</v>
      </c>
      <c r="R77" s="113">
        <f ca="1">Расчеты!K233</f>
        <v>995303.34971428616</v>
      </c>
      <c r="S77" s="113">
        <f ca="1">Расчеты!L233</f>
        <v>486743.24971428566</v>
      </c>
      <c r="T77" s="113">
        <f ca="1">Расчеты!M233</f>
        <v>28418.560000000056</v>
      </c>
      <c r="U77" s="113">
        <f ca="1">Расчеты!N233</f>
        <v>264700.06171428575</v>
      </c>
      <c r="V77" s="113">
        <f ca="1">Расчеты!O233</f>
        <v>221636.06971428584</v>
      </c>
      <c r="W77" s="113">
        <f ca="1">Расчеты!P233</f>
        <v>661663.16971428576</v>
      </c>
      <c r="X77" s="113">
        <f ca="1">Расчеты!Q233</f>
        <v>598242.10171428567</v>
      </c>
      <c r="Y77" s="113">
        <f ca="1">Расчеты!R233</f>
        <v>610992.10171428567</v>
      </c>
      <c r="Z77" s="113">
        <f ca="1">Расчеты!S233</f>
        <v>-1293604.3199999998</v>
      </c>
      <c r="AA77" s="113">
        <f ca="1">Расчеты!T233</f>
        <v>954244.33771428582</v>
      </c>
      <c r="AB77" s="113">
        <f ca="1">Расчеты!U233</f>
        <v>1155248.5977142861</v>
      </c>
      <c r="AC77" s="113">
        <f ca="1">Расчеты!V233</f>
        <v>1367340.665714286</v>
      </c>
      <c r="AD77" s="113">
        <f ca="1">Расчеты!W233</f>
        <v>1097042.5017142862</v>
      </c>
      <c r="AE77" s="113">
        <f ca="1">Расчеты!X233</f>
        <v>534492.10171428567</v>
      </c>
      <c r="AF77" s="113">
        <f ca="1">Расчеты!Y233</f>
        <v>64992.64000000013</v>
      </c>
      <c r="AG77" s="113">
        <f ca="1">Расчеты!Z233</f>
        <v>295788.0297142858</v>
      </c>
      <c r="AH77" s="113">
        <f ca="1">Расчеты!AA233</f>
        <v>242801.68171428581</v>
      </c>
      <c r="AI77" s="113">
        <f ca="1">Расчеты!AB233</f>
        <v>723508.21771428583</v>
      </c>
      <c r="AJ77" s="113">
        <f ca="1">Расчеты!AC233</f>
        <v>651090.95371428574</v>
      </c>
      <c r="AK77" s="113">
        <f ca="1">Расчеты!AD233</f>
        <v>663840.95371428574</v>
      </c>
      <c r="AL77" s="113">
        <f ca="1">Расчеты!AE233</f>
        <v>-1285287.3599999999</v>
      </c>
      <c r="AM77" s="113">
        <f ca="1">Расчеты!AF233</f>
        <v>1038168.7817142857</v>
      </c>
      <c r="AN77" s="113">
        <f ca="1">Расчеты!AG233</f>
        <v>1263077.7617142862</v>
      </c>
      <c r="AO77" s="113">
        <f ca="1">Расчеты!AH233</f>
        <v>1486894.5257142861</v>
      </c>
      <c r="AP77" s="113">
        <f ca="1">Расчеты!AI233</f>
        <v>1198781.6537142862</v>
      </c>
      <c r="AQ77" s="113">
        <f ca="1">Расчеты!AJ233</f>
        <v>582240.95371428574</v>
      </c>
      <c r="AR77" s="113">
        <f ca="1">Расчеты!AK233</f>
        <v>101566.7200000002</v>
      </c>
      <c r="AS77" s="113">
        <f ca="1">Расчеты!AL233</f>
        <v>326875.99771428586</v>
      </c>
      <c r="AT77" s="113">
        <f ca="1">Расчеты!AM233</f>
        <v>263967.29371428577</v>
      </c>
      <c r="AU77" s="113">
        <f ca="1">Расчеты!AN233</f>
        <v>785353.26571428601</v>
      </c>
      <c r="AV77" s="113">
        <f ca="1">Расчеты!AO233</f>
        <v>703939.8057142857</v>
      </c>
      <c r="AW77" s="113">
        <f ca="1">Расчеты!AP233</f>
        <v>716689.8057142857</v>
      </c>
      <c r="AX77" s="113">
        <f ca="1">Расчеты!AQ233</f>
        <v>-1276970.3999999999</v>
      </c>
      <c r="AY77" s="113">
        <f ca="1">Расчеты!AR233</f>
        <v>1122093.2257142856</v>
      </c>
      <c r="AZ77" s="113">
        <f ca="1">Расчеты!AS233</f>
        <v>1370906.925714286</v>
      </c>
      <c r="BA77" s="113">
        <f ca="1">Расчеты!AT233</f>
        <v>1606448.385714286</v>
      </c>
      <c r="BB77" s="113">
        <f ca="1">Расчеты!AU233</f>
        <v>1300520.8057142859</v>
      </c>
      <c r="BC77" s="113">
        <f ca="1">Расчеты!AV233</f>
        <v>629989.8057142857</v>
      </c>
      <c r="BD77" s="113">
        <f ca="1">Расчеты!AW233</f>
        <v>138140.80000000028</v>
      </c>
      <c r="BE77" s="113">
        <f ca="1">Расчеты!AX233</f>
        <v>357963.96571428597</v>
      </c>
      <c r="BF77" s="113">
        <f ca="1">Расчеты!AY233</f>
        <v>285132.90571428579</v>
      </c>
      <c r="BG77" s="113">
        <f ca="1">Расчеты!AZ233</f>
        <v>847198.31371428585</v>
      </c>
      <c r="BH77" s="113">
        <f ca="1">Расчеты!BA233</f>
        <v>756788.657714286</v>
      </c>
      <c r="BI77" s="113">
        <f ca="1">Расчеты!BB233</f>
        <v>769538.657714286</v>
      </c>
      <c r="BJ77" s="113">
        <f ca="1">Расчеты!BC233</f>
        <v>-1268653.44</v>
      </c>
      <c r="BK77" s="113">
        <f ca="1">Расчеты!BD233</f>
        <v>1206017.6697142858</v>
      </c>
      <c r="BL77" s="113">
        <f ca="1">Расчеты!BE233</f>
        <v>1478736.0897142859</v>
      </c>
      <c r="BM77" s="113">
        <f ca="1">Расчеты!BF233</f>
        <v>1726002.2457142863</v>
      </c>
      <c r="BN77" s="113">
        <f ca="1">Расчеты!BG233</f>
        <v>1402259.9577142859</v>
      </c>
      <c r="BO77" s="113">
        <f ca="1">Расчеты!BH233</f>
        <v>677738.657714286</v>
      </c>
      <c r="BP77" s="113">
        <f ca="1">Расчеты!BI233</f>
        <v>174714.88000000024</v>
      </c>
      <c r="BQ77" s="113">
        <f ca="1">Расчеты!BJ233</f>
        <v>389051.9337142859</v>
      </c>
      <c r="BR77" s="113">
        <f ca="1">Расчеты!BK233</f>
        <v>306298.51771428582</v>
      </c>
      <c r="BS77" s="113">
        <f ca="1">Расчеты!BL233</f>
        <v>909043.36171428591</v>
      </c>
      <c r="BT77" s="113">
        <f ca="1">Расчеты!BM233</f>
        <v>809637.50971428561</v>
      </c>
      <c r="BU77" s="113">
        <f ca="1">Расчеты!BN233</f>
        <v>822387.50971428561</v>
      </c>
      <c r="BV77" s="113">
        <f ca="1">Расчеты!BO233</f>
        <v>-1260336.48</v>
      </c>
      <c r="BW77" s="113">
        <f ca="1">Расчеты!BP233</f>
        <v>1289942.1137142854</v>
      </c>
      <c r="BX77" s="113">
        <f ca="1">Расчеты!BQ233</f>
        <v>1586565.2537142863</v>
      </c>
      <c r="BY77" s="113">
        <f ca="1">Расчеты!BR233</f>
        <v>1845556.1057142857</v>
      </c>
      <c r="BZ77" s="113">
        <f ca="1">Расчеты!BS233</f>
        <v>1503999.1097142859</v>
      </c>
      <c r="CA77" s="113">
        <f ca="1">Расчеты!BT233</f>
        <v>725487.50971428561</v>
      </c>
      <c r="CB77" s="113">
        <f ca="1">Расчеты!BU233</f>
        <v>208489.90171428586</v>
      </c>
      <c r="CC77" s="113">
        <f ca="1">Расчеты!BV233</f>
        <v>420139.90171428589</v>
      </c>
      <c r="CD77" s="113">
        <f ca="1">Расчеты!BW233</f>
        <v>327464.1297142859</v>
      </c>
    </row>
    <row r="78" spans="1:82" s="11" customFormat="1" ht="10.75" x14ac:dyDescent="0.25">
      <c r="B78" s="128"/>
      <c r="C78" s="14"/>
      <c r="D78" s="14"/>
      <c r="E78" s="14"/>
      <c r="F78" s="14"/>
      <c r="G78" s="14"/>
      <c r="H78" s="14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</row>
    <row r="79" spans="1:82" s="11" customFormat="1" ht="10.75" x14ac:dyDescent="0.25">
      <c r="A79" s="8" t="s">
        <v>168</v>
      </c>
      <c r="B79" s="4"/>
      <c r="C79" s="14"/>
      <c r="D79" s="14"/>
      <c r="E79" s="14"/>
      <c r="F79" s="14"/>
      <c r="G79" s="14"/>
      <c r="H79" s="14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</row>
    <row r="80" spans="1:82" s="11" customFormat="1" x14ac:dyDescent="0.2">
      <c r="A80" s="7" t="s">
        <v>169</v>
      </c>
      <c r="B80" s="7" t="s">
        <v>57</v>
      </c>
      <c r="C80" s="129">
        <f t="shared" ref="C80:C81" si="31">(SUM(N80:V80))</f>
        <v>-16032000</v>
      </c>
      <c r="D80" s="129">
        <f t="shared" ref="D80:D81" si="32">(SUM(W80:AH80))</f>
        <v>0</v>
      </c>
      <c r="E80" s="129">
        <f t="shared" ref="E80:E81" si="33">(SUM(AI80:AS80))</f>
        <v>0</v>
      </c>
      <c r="F80" s="129">
        <f t="shared" ref="F80:F81" si="34">(SUM(AJ80:AT80))</f>
        <v>0</v>
      </c>
      <c r="G80" s="129">
        <f t="shared" ref="G80:G81" si="35">(SUM(AK80:AU80))</f>
        <v>0</v>
      </c>
      <c r="H80" s="129">
        <f t="shared" ref="H80:H81" si="36">(SUM(AL80:AV80))</f>
        <v>0</v>
      </c>
      <c r="K80" s="7">
        <v>0</v>
      </c>
      <c r="L80" s="7">
        <v>0</v>
      </c>
      <c r="M80" s="7">
        <v>0</v>
      </c>
      <c r="N80" s="7">
        <f>Расчеты!G236</f>
        <v>-16032000</v>
      </c>
      <c r="O80" s="7">
        <f>Расчеты!H236</f>
        <v>0</v>
      </c>
      <c r="P80" s="7">
        <f>Расчеты!I236</f>
        <v>0</v>
      </c>
      <c r="Q80" s="7">
        <f>Расчеты!J236</f>
        <v>0</v>
      </c>
      <c r="R80" s="7">
        <f>Расчеты!K236</f>
        <v>0</v>
      </c>
      <c r="S80" s="7">
        <f>Расчеты!L236</f>
        <v>0</v>
      </c>
      <c r="T80" s="7">
        <f>Расчеты!M236</f>
        <v>0</v>
      </c>
      <c r="U80" s="7">
        <f>Расчеты!N236</f>
        <v>0</v>
      </c>
      <c r="V80" s="7">
        <f>Расчеты!O236</f>
        <v>0</v>
      </c>
      <c r="W80" s="7">
        <f>Расчеты!P236</f>
        <v>0</v>
      </c>
      <c r="X80" s="7">
        <f>Расчеты!Q236</f>
        <v>0</v>
      </c>
      <c r="Y80" s="7">
        <f>Расчеты!R236</f>
        <v>0</v>
      </c>
      <c r="Z80" s="7">
        <f>Расчеты!S236</f>
        <v>0</v>
      </c>
      <c r="AA80" s="7">
        <f>Расчеты!T236</f>
        <v>0</v>
      </c>
      <c r="AB80" s="7">
        <f>Расчеты!U236</f>
        <v>0</v>
      </c>
      <c r="AC80" s="7">
        <f>Расчеты!V236</f>
        <v>0</v>
      </c>
      <c r="AD80" s="7">
        <f>Расчеты!W236</f>
        <v>0</v>
      </c>
      <c r="AE80" s="7">
        <f>Расчеты!X236</f>
        <v>0</v>
      </c>
      <c r="AF80" s="7">
        <f>Расчеты!Y236</f>
        <v>0</v>
      </c>
      <c r="AG80" s="7">
        <f>Расчеты!Z236</f>
        <v>0</v>
      </c>
      <c r="AH80" s="7">
        <f>Расчеты!AA236</f>
        <v>0</v>
      </c>
      <c r="AI80" s="7">
        <f>Расчеты!AB236</f>
        <v>0</v>
      </c>
      <c r="AJ80" s="7">
        <f>Расчеты!AC236</f>
        <v>0</v>
      </c>
      <c r="AK80" s="7">
        <f>Расчеты!AD236</f>
        <v>0</v>
      </c>
      <c r="AL80" s="7">
        <f>Расчеты!AE236</f>
        <v>0</v>
      </c>
      <c r="AM80" s="7">
        <f>Расчеты!AF236</f>
        <v>0</v>
      </c>
      <c r="AN80" s="7">
        <f>Расчеты!AG236</f>
        <v>0</v>
      </c>
      <c r="AO80" s="7">
        <f>Расчеты!AH236</f>
        <v>0</v>
      </c>
      <c r="AP80" s="7">
        <f>Расчеты!AI236</f>
        <v>0</v>
      </c>
      <c r="AQ80" s="7">
        <f>Расчеты!AJ236</f>
        <v>0</v>
      </c>
      <c r="AR80" s="7">
        <f>Расчеты!AK236</f>
        <v>0</v>
      </c>
      <c r="AS80" s="7">
        <f>Расчеты!AL236</f>
        <v>0</v>
      </c>
      <c r="AT80" s="7">
        <f>Расчеты!AM236</f>
        <v>0</v>
      </c>
      <c r="AU80" s="7">
        <f>Расчеты!AN236</f>
        <v>0</v>
      </c>
      <c r="AV80" s="7">
        <f>Расчеты!AO236</f>
        <v>0</v>
      </c>
      <c r="AW80" s="7">
        <f>Расчеты!AP236</f>
        <v>0</v>
      </c>
      <c r="AX80" s="7">
        <f>Расчеты!AQ236</f>
        <v>0</v>
      </c>
      <c r="AY80" s="7">
        <f>Расчеты!AR236</f>
        <v>0</v>
      </c>
      <c r="AZ80" s="7">
        <f>Расчеты!AS236</f>
        <v>0</v>
      </c>
      <c r="BA80" s="7">
        <f>Расчеты!AT236</f>
        <v>0</v>
      </c>
      <c r="BB80" s="7">
        <f>Расчеты!AU236</f>
        <v>0</v>
      </c>
      <c r="BC80" s="7">
        <f>Расчеты!AV236</f>
        <v>0</v>
      </c>
      <c r="BD80" s="7">
        <f>Расчеты!AW236</f>
        <v>0</v>
      </c>
      <c r="BE80" s="7">
        <f>Расчеты!AX236</f>
        <v>0</v>
      </c>
      <c r="BF80" s="7">
        <f>Расчеты!AY236</f>
        <v>0</v>
      </c>
      <c r="BG80" s="7">
        <f>Расчеты!AZ236</f>
        <v>0</v>
      </c>
      <c r="BH80" s="7">
        <f>Расчеты!BA236</f>
        <v>0</v>
      </c>
      <c r="BI80" s="7">
        <f>Расчеты!BB236</f>
        <v>0</v>
      </c>
      <c r="BJ80" s="7">
        <f>Расчеты!BC236</f>
        <v>0</v>
      </c>
      <c r="BK80" s="7">
        <f>Расчеты!BD236</f>
        <v>0</v>
      </c>
      <c r="BL80" s="7">
        <f>Расчеты!BE236</f>
        <v>0</v>
      </c>
      <c r="BM80" s="7">
        <f>Расчеты!BF236</f>
        <v>0</v>
      </c>
      <c r="BN80" s="7">
        <f>Расчеты!BG236</f>
        <v>0</v>
      </c>
      <c r="BO80" s="7">
        <f>Расчеты!BH236</f>
        <v>0</v>
      </c>
      <c r="BP80" s="7">
        <f>Расчеты!BI236</f>
        <v>0</v>
      </c>
      <c r="BQ80" s="7">
        <f>Расчеты!BJ236</f>
        <v>0</v>
      </c>
      <c r="BR80" s="7">
        <f>Расчеты!BK236</f>
        <v>0</v>
      </c>
      <c r="BS80" s="7">
        <f>Расчеты!BL236</f>
        <v>0</v>
      </c>
      <c r="BT80" s="7">
        <f>Расчеты!BM236</f>
        <v>0</v>
      </c>
      <c r="BU80" s="7">
        <f>Расчеты!BN236</f>
        <v>0</v>
      </c>
      <c r="BV80" s="7">
        <f>Расчеты!BO236</f>
        <v>0</v>
      </c>
      <c r="BW80" s="7">
        <f>Расчеты!BP236</f>
        <v>0</v>
      </c>
      <c r="BX80" s="7">
        <f>Расчеты!BQ236</f>
        <v>0</v>
      </c>
      <c r="BY80" s="7">
        <f>Расчеты!BR236</f>
        <v>0</v>
      </c>
      <c r="BZ80" s="7">
        <f>Расчеты!BS236</f>
        <v>0</v>
      </c>
      <c r="CA80" s="7">
        <f>Расчеты!BT236</f>
        <v>0</v>
      </c>
      <c r="CB80" s="7">
        <f>Расчеты!BU236</f>
        <v>0</v>
      </c>
      <c r="CC80" s="7">
        <f>Расчеты!BV236</f>
        <v>0</v>
      </c>
      <c r="CD80" s="7">
        <f>Расчеты!BW236</f>
        <v>0</v>
      </c>
    </row>
    <row r="81" spans="1:82" s="14" customFormat="1" ht="10.75" x14ac:dyDescent="0.25">
      <c r="A81" s="113" t="s">
        <v>170</v>
      </c>
      <c r="B81" s="113" t="s">
        <v>57</v>
      </c>
      <c r="C81" s="130">
        <f t="shared" si="31"/>
        <v>-16032000</v>
      </c>
      <c r="D81" s="130">
        <f t="shared" si="32"/>
        <v>0</v>
      </c>
      <c r="E81" s="130">
        <f t="shared" si="33"/>
        <v>0</v>
      </c>
      <c r="F81" s="130">
        <f t="shared" si="34"/>
        <v>0</v>
      </c>
      <c r="G81" s="130">
        <f t="shared" si="35"/>
        <v>0</v>
      </c>
      <c r="H81" s="130">
        <f t="shared" si="36"/>
        <v>0</v>
      </c>
      <c r="K81" s="113">
        <v>0</v>
      </c>
      <c r="L81" s="113">
        <v>0</v>
      </c>
      <c r="M81" s="113">
        <v>0</v>
      </c>
      <c r="N81" s="113">
        <f>Расчеты!G237</f>
        <v>-16032000</v>
      </c>
      <c r="O81" s="113">
        <f>Расчеты!H237</f>
        <v>0</v>
      </c>
      <c r="P81" s="113">
        <f>Расчеты!I237</f>
        <v>0</v>
      </c>
      <c r="Q81" s="113">
        <f>Расчеты!J237</f>
        <v>0</v>
      </c>
      <c r="R81" s="113">
        <f>Расчеты!K237</f>
        <v>0</v>
      </c>
      <c r="S81" s="113">
        <f>Расчеты!L237</f>
        <v>0</v>
      </c>
      <c r="T81" s="113">
        <f>Расчеты!M237</f>
        <v>0</v>
      </c>
      <c r="U81" s="113">
        <f>Расчеты!N237</f>
        <v>0</v>
      </c>
      <c r="V81" s="113">
        <f>Расчеты!O237</f>
        <v>0</v>
      </c>
      <c r="W81" s="113">
        <f>Расчеты!P237</f>
        <v>0</v>
      </c>
      <c r="X81" s="113">
        <f>Расчеты!Q237</f>
        <v>0</v>
      </c>
      <c r="Y81" s="113">
        <f>Расчеты!R237</f>
        <v>0</v>
      </c>
      <c r="Z81" s="113">
        <f>Расчеты!S237</f>
        <v>0</v>
      </c>
      <c r="AA81" s="113">
        <f>Расчеты!T237</f>
        <v>0</v>
      </c>
      <c r="AB81" s="113">
        <f>Расчеты!U237</f>
        <v>0</v>
      </c>
      <c r="AC81" s="113">
        <f>Расчеты!V237</f>
        <v>0</v>
      </c>
      <c r="AD81" s="113">
        <f>Расчеты!W237</f>
        <v>0</v>
      </c>
      <c r="AE81" s="113">
        <f>Расчеты!X237</f>
        <v>0</v>
      </c>
      <c r="AF81" s="113">
        <f>Расчеты!Y237</f>
        <v>0</v>
      </c>
      <c r="AG81" s="113">
        <f>Расчеты!Z237</f>
        <v>0</v>
      </c>
      <c r="AH81" s="113">
        <f>Расчеты!AA237</f>
        <v>0</v>
      </c>
      <c r="AI81" s="113">
        <f>Расчеты!AB237</f>
        <v>0</v>
      </c>
      <c r="AJ81" s="113">
        <f>Расчеты!AC237</f>
        <v>0</v>
      </c>
      <c r="AK81" s="113">
        <f>Расчеты!AD237</f>
        <v>0</v>
      </c>
      <c r="AL81" s="113">
        <f>Расчеты!AE237</f>
        <v>0</v>
      </c>
      <c r="AM81" s="113">
        <f>Расчеты!AF237</f>
        <v>0</v>
      </c>
      <c r="AN81" s="113">
        <f>Расчеты!AG237</f>
        <v>0</v>
      </c>
      <c r="AO81" s="113">
        <f>Расчеты!AH237</f>
        <v>0</v>
      </c>
      <c r="AP81" s="113">
        <f>Расчеты!AI237</f>
        <v>0</v>
      </c>
      <c r="AQ81" s="113">
        <f>Расчеты!AJ237</f>
        <v>0</v>
      </c>
      <c r="AR81" s="113">
        <f>Расчеты!AK237</f>
        <v>0</v>
      </c>
      <c r="AS81" s="113">
        <f>Расчеты!AL237</f>
        <v>0</v>
      </c>
      <c r="AT81" s="113">
        <f>Расчеты!AM237</f>
        <v>0</v>
      </c>
      <c r="AU81" s="113">
        <f>Расчеты!AN237</f>
        <v>0</v>
      </c>
      <c r="AV81" s="113">
        <f>Расчеты!AO237</f>
        <v>0</v>
      </c>
      <c r="AW81" s="113">
        <f>Расчеты!AP237</f>
        <v>0</v>
      </c>
      <c r="AX81" s="113">
        <f>Расчеты!AQ237</f>
        <v>0</v>
      </c>
      <c r="AY81" s="113">
        <f>Расчеты!AR237</f>
        <v>0</v>
      </c>
      <c r="AZ81" s="113">
        <f>Расчеты!AS237</f>
        <v>0</v>
      </c>
      <c r="BA81" s="113">
        <f>Расчеты!AT237</f>
        <v>0</v>
      </c>
      <c r="BB81" s="113">
        <f>Расчеты!AU237</f>
        <v>0</v>
      </c>
      <c r="BC81" s="113">
        <f>Расчеты!AV237</f>
        <v>0</v>
      </c>
      <c r="BD81" s="113">
        <f>Расчеты!AW237</f>
        <v>0</v>
      </c>
      <c r="BE81" s="113">
        <f>Расчеты!AX237</f>
        <v>0</v>
      </c>
      <c r="BF81" s="113">
        <f>Расчеты!AY237</f>
        <v>0</v>
      </c>
      <c r="BG81" s="113">
        <f>Расчеты!AZ237</f>
        <v>0</v>
      </c>
      <c r="BH81" s="113">
        <f>Расчеты!BA237</f>
        <v>0</v>
      </c>
      <c r="BI81" s="113">
        <f>Расчеты!BB237</f>
        <v>0</v>
      </c>
      <c r="BJ81" s="113">
        <f>Расчеты!BC237</f>
        <v>0</v>
      </c>
      <c r="BK81" s="113">
        <f>Расчеты!BD237</f>
        <v>0</v>
      </c>
      <c r="BL81" s="113">
        <f>Расчеты!BE237</f>
        <v>0</v>
      </c>
      <c r="BM81" s="113">
        <f>Расчеты!BF237</f>
        <v>0</v>
      </c>
      <c r="BN81" s="113">
        <f>Расчеты!BG237</f>
        <v>0</v>
      </c>
      <c r="BO81" s="113">
        <f>Расчеты!BH237</f>
        <v>0</v>
      </c>
      <c r="BP81" s="113">
        <f>Расчеты!BI237</f>
        <v>0</v>
      </c>
      <c r="BQ81" s="113">
        <f>Расчеты!BJ237</f>
        <v>0</v>
      </c>
      <c r="BR81" s="113">
        <f>Расчеты!BK237</f>
        <v>0</v>
      </c>
      <c r="BS81" s="113">
        <f>Расчеты!BL237</f>
        <v>0</v>
      </c>
      <c r="BT81" s="113">
        <f>Расчеты!BM237</f>
        <v>0</v>
      </c>
      <c r="BU81" s="113">
        <f>Расчеты!BN237</f>
        <v>0</v>
      </c>
      <c r="BV81" s="113">
        <f>Расчеты!BO237</f>
        <v>0</v>
      </c>
      <c r="BW81" s="113">
        <f>Расчеты!BP237</f>
        <v>0</v>
      </c>
      <c r="BX81" s="113">
        <f>Расчеты!BQ237</f>
        <v>0</v>
      </c>
      <c r="BY81" s="113">
        <f>Расчеты!BR237</f>
        <v>0</v>
      </c>
      <c r="BZ81" s="113">
        <f>Расчеты!BS237</f>
        <v>0</v>
      </c>
      <c r="CA81" s="113">
        <f>Расчеты!BT237</f>
        <v>0</v>
      </c>
      <c r="CB81" s="113">
        <f>Расчеты!BU237</f>
        <v>0</v>
      </c>
      <c r="CC81" s="113">
        <f>Расчеты!BV237</f>
        <v>0</v>
      </c>
      <c r="CD81" s="113">
        <f>Расчеты!BW237</f>
        <v>0</v>
      </c>
    </row>
    <row r="82" spans="1:82" s="11" customFormat="1" ht="10.75" x14ac:dyDescent="0.25">
      <c r="B82" s="128"/>
      <c r="C82" s="14"/>
      <c r="D82" s="14"/>
      <c r="E82" s="14"/>
      <c r="F82" s="14"/>
      <c r="G82" s="14"/>
      <c r="H82" s="14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</row>
    <row r="83" spans="1:82" s="11" customFormat="1" ht="10.75" x14ac:dyDescent="0.25">
      <c r="A83" s="8" t="s">
        <v>171</v>
      </c>
      <c r="B83" s="4"/>
      <c r="C83" s="14"/>
      <c r="D83" s="14"/>
      <c r="E83" s="14"/>
      <c r="F83" s="14"/>
      <c r="G83" s="14"/>
      <c r="H83" s="14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</row>
    <row r="84" spans="1:82" s="11" customFormat="1" x14ac:dyDescent="0.2">
      <c r="A84" s="7" t="s">
        <v>176</v>
      </c>
      <c r="B84" s="7" t="s">
        <v>57</v>
      </c>
      <c r="C84" s="129">
        <f t="shared" ref="C84" ca="1" si="37">(SUM(N84:V84))</f>
        <v>17836121.280000001</v>
      </c>
      <c r="D84" s="129">
        <f t="shared" ref="D84" si="38">(SUM(W84:AH84))</f>
        <v>0</v>
      </c>
      <c r="E84" s="129">
        <f t="shared" ref="E84" si="39">(SUM(AI84:AS84))</f>
        <v>0</v>
      </c>
      <c r="F84" s="129">
        <f t="shared" ref="F84:F85" si="40">(SUM(AJ84:AT84))</f>
        <v>0</v>
      </c>
      <c r="G84" s="129">
        <f t="shared" ref="G84:G85" si="41">(SUM(AK84:AU84))</f>
        <v>0</v>
      </c>
      <c r="H84" s="129">
        <f t="shared" ref="H84:H85" si="42">(SUM(AL84:AV84))</f>
        <v>0</v>
      </c>
      <c r="K84" s="7">
        <v>0</v>
      </c>
      <c r="L84" s="7">
        <v>0</v>
      </c>
      <c r="M84" s="7">
        <v>0</v>
      </c>
      <c r="N84" s="7">
        <f ca="1">Расчеты!G240</f>
        <v>17836121.280000001</v>
      </c>
      <c r="O84" s="7">
        <f>Расчеты!H240</f>
        <v>0</v>
      </c>
      <c r="P84" s="7">
        <f>Расчеты!I240</f>
        <v>0</v>
      </c>
      <c r="Q84" s="7">
        <f>Расчеты!J240</f>
        <v>0</v>
      </c>
      <c r="R84" s="7">
        <f>Расчеты!K240</f>
        <v>0</v>
      </c>
      <c r="S84" s="7">
        <f>Расчеты!L240</f>
        <v>0</v>
      </c>
      <c r="T84" s="7">
        <f>Расчеты!M240</f>
        <v>0</v>
      </c>
      <c r="U84" s="7">
        <f>Расчеты!N240</f>
        <v>0</v>
      </c>
      <c r="V84" s="7">
        <f>Расчеты!O240</f>
        <v>0</v>
      </c>
      <c r="W84" s="7">
        <f>Расчеты!P240</f>
        <v>0</v>
      </c>
      <c r="X84" s="7">
        <f>Расчеты!Q240</f>
        <v>0</v>
      </c>
      <c r="Y84" s="7">
        <f>Расчеты!R240</f>
        <v>0</v>
      </c>
      <c r="Z84" s="7">
        <f>Расчеты!S240</f>
        <v>0</v>
      </c>
      <c r="AA84" s="7">
        <f>Расчеты!T240</f>
        <v>0</v>
      </c>
      <c r="AB84" s="7">
        <f>Расчеты!U240</f>
        <v>0</v>
      </c>
      <c r="AC84" s="7">
        <f>Расчеты!V240</f>
        <v>0</v>
      </c>
      <c r="AD84" s="7">
        <f>Расчеты!W240</f>
        <v>0</v>
      </c>
      <c r="AE84" s="7">
        <f>Расчеты!X240</f>
        <v>0</v>
      </c>
      <c r="AF84" s="7">
        <f>Расчеты!Y240</f>
        <v>0</v>
      </c>
      <c r="AG84" s="7">
        <f>Расчеты!Z240</f>
        <v>0</v>
      </c>
      <c r="AH84" s="7">
        <f>Расчеты!AA240</f>
        <v>0</v>
      </c>
      <c r="AI84" s="7">
        <f>Расчеты!AB240</f>
        <v>0</v>
      </c>
      <c r="AJ84" s="7">
        <f>Расчеты!AC240</f>
        <v>0</v>
      </c>
      <c r="AK84" s="7">
        <f>Расчеты!AD240</f>
        <v>0</v>
      </c>
      <c r="AL84" s="7">
        <f>Расчеты!AE240</f>
        <v>0</v>
      </c>
      <c r="AM84" s="7">
        <f>Расчеты!AF240</f>
        <v>0</v>
      </c>
      <c r="AN84" s="7">
        <f>Расчеты!AG240</f>
        <v>0</v>
      </c>
      <c r="AO84" s="7">
        <f>Расчеты!AH240</f>
        <v>0</v>
      </c>
      <c r="AP84" s="7">
        <f>Расчеты!AI240</f>
        <v>0</v>
      </c>
      <c r="AQ84" s="7">
        <f>Расчеты!AJ240</f>
        <v>0</v>
      </c>
      <c r="AR84" s="7">
        <f>Расчеты!AK240</f>
        <v>0</v>
      </c>
      <c r="AS84" s="7">
        <f>Расчеты!AL240</f>
        <v>0</v>
      </c>
      <c r="AT84" s="7">
        <f>Расчеты!AM240</f>
        <v>0</v>
      </c>
      <c r="AU84" s="7">
        <f>Расчеты!AN240</f>
        <v>0</v>
      </c>
      <c r="AV84" s="7">
        <f>Расчеты!AO240</f>
        <v>0</v>
      </c>
      <c r="AW84" s="7">
        <f>Расчеты!AP240</f>
        <v>0</v>
      </c>
      <c r="AX84" s="7">
        <f>Расчеты!AQ240</f>
        <v>0</v>
      </c>
      <c r="AY84" s="7">
        <f>Расчеты!AR240</f>
        <v>0</v>
      </c>
      <c r="AZ84" s="7">
        <f>Расчеты!AS240</f>
        <v>0</v>
      </c>
      <c r="BA84" s="7">
        <f>Расчеты!AT240</f>
        <v>0</v>
      </c>
      <c r="BB84" s="7">
        <f>Расчеты!AU240</f>
        <v>0</v>
      </c>
      <c r="BC84" s="7">
        <f>Расчеты!AV240</f>
        <v>0</v>
      </c>
      <c r="BD84" s="7">
        <f>Расчеты!AW240</f>
        <v>0</v>
      </c>
      <c r="BE84" s="7">
        <f>Расчеты!AX240</f>
        <v>0</v>
      </c>
      <c r="BF84" s="7">
        <f>Расчеты!AY240</f>
        <v>0</v>
      </c>
      <c r="BG84" s="7">
        <f>Расчеты!AZ240</f>
        <v>0</v>
      </c>
      <c r="BH84" s="7">
        <f>Расчеты!BA240</f>
        <v>0</v>
      </c>
      <c r="BI84" s="7">
        <f>Расчеты!BB240</f>
        <v>0</v>
      </c>
      <c r="BJ84" s="7">
        <f>Расчеты!BC240</f>
        <v>0</v>
      </c>
      <c r="BK84" s="7">
        <f>Расчеты!BD240</f>
        <v>0</v>
      </c>
      <c r="BL84" s="7">
        <f>Расчеты!BE240</f>
        <v>0</v>
      </c>
      <c r="BM84" s="7">
        <f>Расчеты!BF240</f>
        <v>0</v>
      </c>
      <c r="BN84" s="7">
        <f>Расчеты!BG240</f>
        <v>0</v>
      </c>
      <c r="BO84" s="7">
        <f>Расчеты!BH240</f>
        <v>0</v>
      </c>
      <c r="BP84" s="7">
        <f>Расчеты!BI240</f>
        <v>0</v>
      </c>
      <c r="BQ84" s="7">
        <f>Расчеты!BJ240</f>
        <v>0</v>
      </c>
      <c r="BR84" s="7">
        <f>Расчеты!BK240</f>
        <v>0</v>
      </c>
      <c r="BS84" s="7">
        <f>Расчеты!BL240</f>
        <v>0</v>
      </c>
      <c r="BT84" s="7">
        <f>Расчеты!BM240</f>
        <v>0</v>
      </c>
      <c r="BU84" s="7">
        <f>Расчеты!BN240</f>
        <v>0</v>
      </c>
      <c r="BV84" s="7">
        <f>Расчеты!BO240</f>
        <v>0</v>
      </c>
      <c r="BW84" s="7">
        <f>Расчеты!BP240</f>
        <v>0</v>
      </c>
      <c r="BX84" s="7">
        <f>Расчеты!BQ240</f>
        <v>0</v>
      </c>
      <c r="BY84" s="7">
        <f>Расчеты!BR240</f>
        <v>0</v>
      </c>
      <c r="BZ84" s="7">
        <f>Расчеты!BS240</f>
        <v>0</v>
      </c>
      <c r="CA84" s="7">
        <f>Расчеты!BT240</f>
        <v>0</v>
      </c>
      <c r="CB84" s="7">
        <f>Расчеты!BU240</f>
        <v>0</v>
      </c>
      <c r="CC84" s="7">
        <f>Расчеты!BV240</f>
        <v>0</v>
      </c>
      <c r="CD84" s="7">
        <f>Расчеты!BW240</f>
        <v>0</v>
      </c>
    </row>
    <row r="85" spans="1:82" s="14" customFormat="1" ht="10.75" x14ac:dyDescent="0.25">
      <c r="A85" s="113" t="s">
        <v>172</v>
      </c>
      <c r="B85" s="113" t="s">
        <v>57</v>
      </c>
      <c r="C85" s="130">
        <f t="shared" ref="C85" ca="1" si="43">(SUM(N85:V85))</f>
        <v>17836121.280000001</v>
      </c>
      <c r="D85" s="130">
        <f t="shared" ref="D85" si="44">(SUM(W85:AH85))</f>
        <v>0</v>
      </c>
      <c r="E85" s="130">
        <f t="shared" ref="E85" si="45">(SUM(AI85:AS85))</f>
        <v>0</v>
      </c>
      <c r="F85" s="130">
        <f t="shared" si="40"/>
        <v>0</v>
      </c>
      <c r="G85" s="130">
        <f t="shared" si="41"/>
        <v>0</v>
      </c>
      <c r="H85" s="130">
        <f t="shared" si="42"/>
        <v>0</v>
      </c>
      <c r="K85" s="113">
        <v>0</v>
      </c>
      <c r="L85" s="113">
        <v>0</v>
      </c>
      <c r="M85" s="113">
        <v>0</v>
      </c>
      <c r="N85" s="113">
        <f ca="1">Расчеты!G241</f>
        <v>17836121.280000001</v>
      </c>
      <c r="O85" s="113">
        <f>Расчеты!H241</f>
        <v>0</v>
      </c>
      <c r="P85" s="113">
        <f>Расчеты!I241</f>
        <v>0</v>
      </c>
      <c r="Q85" s="113">
        <f>Расчеты!J241</f>
        <v>0</v>
      </c>
      <c r="R85" s="113">
        <f>Расчеты!K241</f>
        <v>0</v>
      </c>
      <c r="S85" s="113">
        <f>Расчеты!L241</f>
        <v>0</v>
      </c>
      <c r="T85" s="113">
        <f>Расчеты!M241</f>
        <v>0</v>
      </c>
      <c r="U85" s="113">
        <f>Расчеты!N241</f>
        <v>0</v>
      </c>
      <c r="V85" s="113">
        <f>Расчеты!O241</f>
        <v>0</v>
      </c>
      <c r="W85" s="113">
        <f>Расчеты!P241</f>
        <v>0</v>
      </c>
      <c r="X85" s="113">
        <f>Расчеты!Q241</f>
        <v>0</v>
      </c>
      <c r="Y85" s="113">
        <f>Расчеты!R241</f>
        <v>0</v>
      </c>
      <c r="Z85" s="113">
        <f>Расчеты!S241</f>
        <v>0</v>
      </c>
      <c r="AA85" s="113">
        <f>Расчеты!T241</f>
        <v>0</v>
      </c>
      <c r="AB85" s="113">
        <f>Расчеты!U241</f>
        <v>0</v>
      </c>
      <c r="AC85" s="113">
        <f>Расчеты!V241</f>
        <v>0</v>
      </c>
      <c r="AD85" s="113">
        <f>Расчеты!W241</f>
        <v>0</v>
      </c>
      <c r="AE85" s="113">
        <f>Расчеты!X241</f>
        <v>0</v>
      </c>
      <c r="AF85" s="113">
        <f>Расчеты!Y241</f>
        <v>0</v>
      </c>
      <c r="AG85" s="113">
        <f>Расчеты!Z241</f>
        <v>0</v>
      </c>
      <c r="AH85" s="113">
        <f>Расчеты!AA241</f>
        <v>0</v>
      </c>
      <c r="AI85" s="113">
        <f>Расчеты!AB241</f>
        <v>0</v>
      </c>
      <c r="AJ85" s="113">
        <f>Расчеты!AC241</f>
        <v>0</v>
      </c>
      <c r="AK85" s="113">
        <f>Расчеты!AD241</f>
        <v>0</v>
      </c>
      <c r="AL85" s="113">
        <f>Расчеты!AE241</f>
        <v>0</v>
      </c>
      <c r="AM85" s="113">
        <f>Расчеты!AF241</f>
        <v>0</v>
      </c>
      <c r="AN85" s="113">
        <f>Расчеты!AG241</f>
        <v>0</v>
      </c>
      <c r="AO85" s="113">
        <f>Расчеты!AH241</f>
        <v>0</v>
      </c>
      <c r="AP85" s="113">
        <f>Расчеты!AI241</f>
        <v>0</v>
      </c>
      <c r="AQ85" s="113">
        <f>Расчеты!AJ241</f>
        <v>0</v>
      </c>
      <c r="AR85" s="113">
        <f>Расчеты!AK241</f>
        <v>0</v>
      </c>
      <c r="AS85" s="113">
        <f>Расчеты!AL241</f>
        <v>0</v>
      </c>
      <c r="AT85" s="113">
        <f>Расчеты!AM241</f>
        <v>0</v>
      </c>
      <c r="AU85" s="113">
        <f>Расчеты!AN241</f>
        <v>0</v>
      </c>
      <c r="AV85" s="113">
        <f>Расчеты!AO241</f>
        <v>0</v>
      </c>
      <c r="AW85" s="113">
        <f>Расчеты!AP241</f>
        <v>0</v>
      </c>
      <c r="AX85" s="113">
        <f>Расчеты!AQ241</f>
        <v>0</v>
      </c>
      <c r="AY85" s="113">
        <f>Расчеты!AR241</f>
        <v>0</v>
      </c>
      <c r="AZ85" s="113">
        <f>Расчеты!AS241</f>
        <v>0</v>
      </c>
      <c r="BA85" s="113">
        <f>Расчеты!AT241</f>
        <v>0</v>
      </c>
      <c r="BB85" s="113">
        <f>Расчеты!AU241</f>
        <v>0</v>
      </c>
      <c r="BC85" s="113">
        <f>Расчеты!AV241</f>
        <v>0</v>
      </c>
      <c r="BD85" s="113">
        <f>Расчеты!AW241</f>
        <v>0</v>
      </c>
      <c r="BE85" s="113">
        <f>Расчеты!AX241</f>
        <v>0</v>
      </c>
      <c r="BF85" s="113">
        <f>Расчеты!AY241</f>
        <v>0</v>
      </c>
      <c r="BG85" s="113">
        <f>Расчеты!AZ241</f>
        <v>0</v>
      </c>
      <c r="BH85" s="113">
        <f>Расчеты!BA241</f>
        <v>0</v>
      </c>
      <c r="BI85" s="113">
        <f>Расчеты!BB241</f>
        <v>0</v>
      </c>
      <c r="BJ85" s="113">
        <f>Расчеты!BC241</f>
        <v>0</v>
      </c>
      <c r="BK85" s="113">
        <f>Расчеты!BD241</f>
        <v>0</v>
      </c>
      <c r="BL85" s="113">
        <f>Расчеты!BE241</f>
        <v>0</v>
      </c>
      <c r="BM85" s="113">
        <f>Расчеты!BF241</f>
        <v>0</v>
      </c>
      <c r="BN85" s="113">
        <f>Расчеты!BG241</f>
        <v>0</v>
      </c>
      <c r="BO85" s="113">
        <f>Расчеты!BH241</f>
        <v>0</v>
      </c>
      <c r="BP85" s="113">
        <f>Расчеты!BI241</f>
        <v>0</v>
      </c>
      <c r="BQ85" s="113">
        <f>Расчеты!BJ241</f>
        <v>0</v>
      </c>
      <c r="BR85" s="113">
        <f>Расчеты!BK241</f>
        <v>0</v>
      </c>
      <c r="BS85" s="113">
        <f>Расчеты!BL241</f>
        <v>0</v>
      </c>
      <c r="BT85" s="113">
        <f>Расчеты!BM241</f>
        <v>0</v>
      </c>
      <c r="BU85" s="113">
        <f>Расчеты!BN241</f>
        <v>0</v>
      </c>
      <c r="BV85" s="113">
        <f>Расчеты!BO241</f>
        <v>0</v>
      </c>
      <c r="BW85" s="113">
        <f>Расчеты!BP241</f>
        <v>0</v>
      </c>
      <c r="BX85" s="113">
        <f>Расчеты!BQ241</f>
        <v>0</v>
      </c>
      <c r="BY85" s="113">
        <f>Расчеты!BR241</f>
        <v>0</v>
      </c>
      <c r="BZ85" s="113">
        <f>Расчеты!BS241</f>
        <v>0</v>
      </c>
      <c r="CA85" s="113">
        <f>Расчеты!BT241</f>
        <v>0</v>
      </c>
      <c r="CB85" s="113">
        <f>Расчеты!BU241</f>
        <v>0</v>
      </c>
      <c r="CC85" s="113">
        <f>Расчеты!BV241</f>
        <v>0</v>
      </c>
      <c r="CD85" s="113">
        <f>Расчеты!BW241</f>
        <v>0</v>
      </c>
    </row>
    <row r="86" spans="1:82" s="1" customFormat="1" ht="10.75" x14ac:dyDescent="0.25">
      <c r="C86" s="14"/>
      <c r="D86" s="14"/>
      <c r="E86" s="14"/>
      <c r="F86" s="14"/>
      <c r="G86" s="14"/>
      <c r="H86" s="14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</row>
    <row r="87" spans="1:82" s="125" customFormat="1" ht="10.75" x14ac:dyDescent="0.25">
      <c r="A87" s="113" t="s">
        <v>173</v>
      </c>
      <c r="B87" s="113" t="s">
        <v>57</v>
      </c>
      <c r="C87" s="130">
        <f>(N87)/1000</f>
        <v>0</v>
      </c>
      <c r="D87" s="130">
        <f ca="1">(W87)</f>
        <v>5859815.6160000023</v>
      </c>
      <c r="E87" s="130">
        <f ca="1">(AI87)</f>
        <v>12149059.225142861</v>
      </c>
      <c r="F87" s="130">
        <f t="shared" ref="F87:H87" ca="1" si="46">(AJ87)</f>
        <v>12872567.442857146</v>
      </c>
      <c r="G87" s="130">
        <f t="shared" ca="1" si="46"/>
        <v>13523658.396571431</v>
      </c>
      <c r="H87" s="130">
        <f t="shared" ca="1" si="46"/>
        <v>14187499.350285716</v>
      </c>
      <c r="K87" s="113"/>
      <c r="L87" s="113"/>
      <c r="M87" s="113"/>
      <c r="N87" s="113">
        <f>Расчеты!G244</f>
        <v>0</v>
      </c>
      <c r="O87" s="113">
        <f ca="1">Расчеты!H244</f>
        <v>502200.0000000014</v>
      </c>
      <c r="P87" s="113">
        <f ca="1">Расчеты!I244</f>
        <v>1492112.4800000014</v>
      </c>
      <c r="Q87" s="113">
        <f ca="1">Расчеты!J244</f>
        <v>2615227.5194285731</v>
      </c>
      <c r="R87" s="113">
        <f ca="1">Расчеты!K244</f>
        <v>3863014.3251428595</v>
      </c>
      <c r="S87" s="113">
        <f ca="1">Расчеты!L244</f>
        <v>4858317.6748571452</v>
      </c>
      <c r="T87" s="113">
        <f ca="1">Расчеты!M244</f>
        <v>5345060.9245714312</v>
      </c>
      <c r="U87" s="113">
        <f ca="1">Расчеты!N244</f>
        <v>5373479.4845714308</v>
      </c>
      <c r="V87" s="113">
        <f ca="1">Расчеты!O244</f>
        <v>5638179.5462857168</v>
      </c>
      <c r="W87" s="113">
        <f ca="1">Расчеты!P244</f>
        <v>5859815.6160000023</v>
      </c>
      <c r="X87" s="113">
        <f ca="1">Расчеты!Q244</f>
        <v>6521478.7857142882</v>
      </c>
      <c r="Y87" s="113">
        <f ca="1">Расчеты!R244</f>
        <v>7119720.8874285743</v>
      </c>
      <c r="Z87" s="113">
        <f ca="1">Расчеты!S244</f>
        <v>7730712.9891428603</v>
      </c>
      <c r="AA87" s="113">
        <f ca="1">Расчеты!T244</f>
        <v>6437108.6691428609</v>
      </c>
      <c r="AB87" s="113">
        <f ca="1">Расчеты!U244</f>
        <v>7391353.0068571465</v>
      </c>
      <c r="AC87" s="113">
        <f ca="1">Расчеты!V244</f>
        <v>8546601.6045714319</v>
      </c>
      <c r="AD87" s="113">
        <f ca="1">Расчеты!W244</f>
        <v>9913942.2702857181</v>
      </c>
      <c r="AE87" s="113">
        <f ca="1">Расчеты!X244</f>
        <v>11010984.772000004</v>
      </c>
      <c r="AF87" s="113">
        <f ca="1">Расчеты!Y244</f>
        <v>11545476.873714289</v>
      </c>
      <c r="AG87" s="113">
        <f ca="1">Расчеты!Z244</f>
        <v>11610469.513714289</v>
      </c>
      <c r="AH87" s="113">
        <f ca="1">Расчеты!AA244</f>
        <v>11906257.543428576</v>
      </c>
      <c r="AI87" s="113">
        <f ca="1">Расчеты!AB244</f>
        <v>12149059.225142861</v>
      </c>
      <c r="AJ87" s="113">
        <f ca="1">Расчеты!AC244</f>
        <v>12872567.442857146</v>
      </c>
      <c r="AK87" s="113">
        <f ca="1">Расчеты!AD244</f>
        <v>13523658.396571431</v>
      </c>
      <c r="AL87" s="113">
        <f ca="1">Расчеты!AE244</f>
        <v>14187499.350285716</v>
      </c>
      <c r="AM87" s="113">
        <f ca="1">Расчеты!AF244</f>
        <v>12902211.990285717</v>
      </c>
      <c r="AN87" s="113">
        <f ca="1">Расчеты!AG244</f>
        <v>13940380.772000004</v>
      </c>
      <c r="AO87" s="113">
        <f ca="1">Расчеты!AH244</f>
        <v>15203458.533714291</v>
      </c>
      <c r="AP87" s="113">
        <f ca="1">Расчеты!AI244</f>
        <v>16690353.059428576</v>
      </c>
      <c r="AQ87" s="113">
        <f ca="1">Расчеты!AJ244</f>
        <v>17889134.713142864</v>
      </c>
      <c r="AR87" s="113">
        <f ca="1">Расчеты!AK244</f>
        <v>18471375.666857149</v>
      </c>
      <c r="AS87" s="113">
        <f ca="1">Расчеты!AL244</f>
        <v>18572942.386857148</v>
      </c>
      <c r="AT87" s="113">
        <f ca="1">Расчеты!AM244</f>
        <v>18899818.384571433</v>
      </c>
      <c r="AU87" s="113">
        <f ca="1">Расчеты!AN244</f>
        <v>19163785.678285718</v>
      </c>
      <c r="AV87" s="113">
        <f ca="1">Расчеты!AO244</f>
        <v>19949138.944000006</v>
      </c>
      <c r="AW87" s="113">
        <f ca="1">Расчеты!AP244</f>
        <v>20653078.749714293</v>
      </c>
      <c r="AX87" s="113">
        <f ca="1">Расчеты!AQ244</f>
        <v>21369768.555428579</v>
      </c>
      <c r="AY87" s="113">
        <f ca="1">Расчеты!AR244</f>
        <v>20092798.155428581</v>
      </c>
      <c r="AZ87" s="113">
        <f ca="1">Расчеты!AS244</f>
        <v>21214891.381142866</v>
      </c>
      <c r="BA87" s="113">
        <f ca="1">Расчеты!AT244</f>
        <v>22585798.306857154</v>
      </c>
      <c r="BB87" s="113">
        <f ca="1">Расчеты!AU244</f>
        <v>24192246.692571439</v>
      </c>
      <c r="BC87" s="113">
        <f ca="1">Расчеты!AV244</f>
        <v>25492767.498285726</v>
      </c>
      <c r="BD87" s="113">
        <f ca="1">Расчеты!AW244</f>
        <v>26122757.304000013</v>
      </c>
      <c r="BE87" s="113">
        <f ca="1">Расчеты!AX244</f>
        <v>26260898.104000013</v>
      </c>
      <c r="BF87" s="113">
        <f ca="1">Расчеты!AY244</f>
        <v>26618862.0697143</v>
      </c>
      <c r="BG87" s="113">
        <f ca="1">Расчеты!AZ244</f>
        <v>26903994.975428585</v>
      </c>
      <c r="BH87" s="113">
        <f ca="1">Расчеты!BA244</f>
        <v>27751193.289142869</v>
      </c>
      <c r="BI87" s="113">
        <f ca="1">Расчеты!BB244</f>
        <v>28507981.946857154</v>
      </c>
      <c r="BJ87" s="113">
        <f ca="1">Расчеты!BC244</f>
        <v>29277520.604571439</v>
      </c>
      <c r="BK87" s="113">
        <f ca="1">Расчеты!BD244</f>
        <v>28008867.164571438</v>
      </c>
      <c r="BL87" s="113">
        <f ca="1">Расчеты!BE244</f>
        <v>29214884.834285725</v>
      </c>
      <c r="BM87" s="113">
        <f ca="1">Расчеты!BF244</f>
        <v>30693620.92400001</v>
      </c>
      <c r="BN87" s="113">
        <f ca="1">Расчеты!BG244</f>
        <v>32419623.169714294</v>
      </c>
      <c r="BO87" s="113">
        <f ca="1">Расчеты!BH244</f>
        <v>33821883.127428584</v>
      </c>
      <c r="BP87" s="113">
        <f ca="1">Расчеты!BI244</f>
        <v>34499621.785142869</v>
      </c>
      <c r="BQ87" s="113">
        <f ca="1">Расчеты!BJ244</f>
        <v>34674336.665142871</v>
      </c>
      <c r="BR87" s="113">
        <f ca="1">Расчеты!BK244</f>
        <v>35063388.598857157</v>
      </c>
      <c r="BS87" s="113">
        <f ca="1">Расчеты!BL244</f>
        <v>35369687.116571441</v>
      </c>
      <c r="BT87" s="113">
        <f ca="1">Расчеты!BM244</f>
        <v>36278730.47828573</v>
      </c>
      <c r="BU87" s="113">
        <f ca="1">Расчеты!BN244</f>
        <v>37088367.988000013</v>
      </c>
      <c r="BV87" s="113">
        <f ca="1">Расчеты!BO244</f>
        <v>37910755.497714296</v>
      </c>
      <c r="BW87" s="113">
        <f ca="1">Расчеты!BP244</f>
        <v>36650419.017714299</v>
      </c>
      <c r="BX87" s="113">
        <f ca="1">Расчеты!BQ244</f>
        <v>37940361.131428584</v>
      </c>
      <c r="BY87" s="113">
        <f ca="1">Расчеты!BR244</f>
        <v>39526926.38514287</v>
      </c>
      <c r="BZ87" s="113">
        <f ca="1">Расчеты!BS244</f>
        <v>41372482.490857154</v>
      </c>
      <c r="CA87" s="113">
        <f ca="1">Расчеты!BT244</f>
        <v>42876481.600571439</v>
      </c>
      <c r="CB87" s="113">
        <f ca="1">Расчеты!BU244</f>
        <v>43601969.110285722</v>
      </c>
      <c r="CC87" s="113">
        <f ca="1">Расчеты!BV244</f>
        <v>43810459.012000009</v>
      </c>
      <c r="CD87" s="113">
        <f ca="1">Расчеты!BW244</f>
        <v>44230598.913714297</v>
      </c>
    </row>
    <row r="88" spans="1:82" s="1" customFormat="1" x14ac:dyDescent="0.2">
      <c r="A88" s="7" t="s">
        <v>175</v>
      </c>
      <c r="B88" s="7" t="s">
        <v>57</v>
      </c>
      <c r="C88" s="129">
        <f ca="1">(SUM(N88:V88))</f>
        <v>5859815.6160000023</v>
      </c>
      <c r="D88" s="129">
        <f ca="1">(SUM(W88:AH88))</f>
        <v>6289243.6091428585</v>
      </c>
      <c r="E88" s="129">
        <f ca="1">(SUM(AI88:AS88))</f>
        <v>6750759.1594285732</v>
      </c>
      <c r="F88" s="129">
        <f t="shared" ref="F88:H88" ca="1" si="47">(SUM(AJ88:AT88))</f>
        <v>6291218.2354285736</v>
      </c>
      <c r="G88" s="129">
        <f t="shared" ca="1" si="47"/>
        <v>6425480.5474285744</v>
      </c>
      <c r="H88" s="129">
        <f t="shared" ca="1" si="47"/>
        <v>6465579.3994285734</v>
      </c>
      <c r="K88" s="7"/>
      <c r="L88" s="7"/>
      <c r="M88" s="7"/>
      <c r="N88" s="7">
        <f ca="1">Расчеты!G245</f>
        <v>502200.0000000014</v>
      </c>
      <c r="O88" s="7">
        <f ca="1">Расчеты!H245</f>
        <v>989912.48</v>
      </c>
      <c r="P88" s="7">
        <f ca="1">Расчеты!I245</f>
        <v>1123115.0394285717</v>
      </c>
      <c r="Q88" s="7">
        <f ca="1">Расчеты!J245</f>
        <v>1247786.8057142862</v>
      </c>
      <c r="R88" s="7">
        <f ca="1">Расчеты!K245</f>
        <v>995303.34971428616</v>
      </c>
      <c r="S88" s="7">
        <f ca="1">Расчеты!L245</f>
        <v>486743.24971428566</v>
      </c>
      <c r="T88" s="7">
        <f ca="1">Расчеты!M245</f>
        <v>28418.560000000056</v>
      </c>
      <c r="U88" s="7">
        <f ca="1">Расчеты!N245</f>
        <v>264700.06171428575</v>
      </c>
      <c r="V88" s="7">
        <f ca="1">Расчеты!O245</f>
        <v>221636.06971428584</v>
      </c>
      <c r="W88" s="7">
        <f ca="1">Расчеты!P245</f>
        <v>661663.16971428576</v>
      </c>
      <c r="X88" s="7">
        <f ca="1">Расчеты!Q245</f>
        <v>598242.10171428567</v>
      </c>
      <c r="Y88" s="7">
        <f ca="1">Расчеты!R245</f>
        <v>610992.10171428567</v>
      </c>
      <c r="Z88" s="7">
        <f ca="1">Расчеты!S245</f>
        <v>-1293604.3199999998</v>
      </c>
      <c r="AA88" s="7">
        <f ca="1">Расчеты!T245</f>
        <v>954244.33771428582</v>
      </c>
      <c r="AB88" s="7">
        <f ca="1">Расчеты!U245</f>
        <v>1155248.5977142861</v>
      </c>
      <c r="AC88" s="7">
        <f ca="1">Расчеты!V245</f>
        <v>1367340.665714286</v>
      </c>
      <c r="AD88" s="7">
        <f ca="1">Расчеты!W245</f>
        <v>1097042.5017142862</v>
      </c>
      <c r="AE88" s="7">
        <f ca="1">Расчеты!X245</f>
        <v>534492.10171428567</v>
      </c>
      <c r="AF88" s="7">
        <f ca="1">Расчеты!Y245</f>
        <v>64992.64000000013</v>
      </c>
      <c r="AG88" s="7">
        <f ca="1">Расчеты!Z245</f>
        <v>295788.0297142858</v>
      </c>
      <c r="AH88" s="7">
        <f ca="1">Расчеты!AA245</f>
        <v>242801.68171428581</v>
      </c>
      <c r="AI88" s="7">
        <f ca="1">Расчеты!AB245</f>
        <v>723508.21771428583</v>
      </c>
      <c r="AJ88" s="7">
        <f ca="1">Расчеты!AC245</f>
        <v>651090.95371428574</v>
      </c>
      <c r="AK88" s="7">
        <f ca="1">Расчеты!AD245</f>
        <v>663840.95371428574</v>
      </c>
      <c r="AL88" s="7">
        <f ca="1">Расчеты!AE245</f>
        <v>-1285287.3599999999</v>
      </c>
      <c r="AM88" s="7">
        <f ca="1">Расчеты!AF245</f>
        <v>1038168.7817142857</v>
      </c>
      <c r="AN88" s="7">
        <f ca="1">Расчеты!AG245</f>
        <v>1263077.7617142862</v>
      </c>
      <c r="AO88" s="7">
        <f ca="1">Расчеты!AH245</f>
        <v>1486894.5257142861</v>
      </c>
      <c r="AP88" s="7">
        <f ca="1">Расчеты!AI245</f>
        <v>1198781.6537142862</v>
      </c>
      <c r="AQ88" s="7">
        <f ca="1">Расчеты!AJ245</f>
        <v>582240.95371428574</v>
      </c>
      <c r="AR88" s="7">
        <f ca="1">Расчеты!AK245</f>
        <v>101566.7200000002</v>
      </c>
      <c r="AS88" s="7">
        <f ca="1">Расчеты!AL245</f>
        <v>326875.99771428586</v>
      </c>
      <c r="AT88" s="7">
        <f ca="1">Расчеты!AM245</f>
        <v>263967.29371428577</v>
      </c>
      <c r="AU88" s="7">
        <f ca="1">Расчеты!AN245</f>
        <v>785353.26571428601</v>
      </c>
      <c r="AV88" s="7">
        <f ca="1">Расчеты!AO245</f>
        <v>703939.8057142857</v>
      </c>
      <c r="AW88" s="7">
        <f ca="1">Расчеты!AP245</f>
        <v>716689.8057142857</v>
      </c>
      <c r="AX88" s="7">
        <f ca="1">Расчеты!AQ245</f>
        <v>-1276970.3999999999</v>
      </c>
      <c r="AY88" s="7">
        <f ca="1">Расчеты!AR245</f>
        <v>1122093.2257142856</v>
      </c>
      <c r="AZ88" s="7">
        <f ca="1">Расчеты!AS245</f>
        <v>1370906.925714286</v>
      </c>
      <c r="BA88" s="7">
        <f ca="1">Расчеты!AT245</f>
        <v>1606448.385714286</v>
      </c>
      <c r="BB88" s="7">
        <f ca="1">Расчеты!AU245</f>
        <v>1300520.8057142859</v>
      </c>
      <c r="BC88" s="7">
        <f ca="1">Расчеты!AV245</f>
        <v>629989.8057142857</v>
      </c>
      <c r="BD88" s="7">
        <f ca="1">Расчеты!AW245</f>
        <v>138140.80000000028</v>
      </c>
      <c r="BE88" s="7">
        <f ca="1">Расчеты!AX245</f>
        <v>357963.96571428597</v>
      </c>
      <c r="BF88" s="7">
        <f ca="1">Расчеты!AY245</f>
        <v>285132.90571428579</v>
      </c>
      <c r="BG88" s="7">
        <f ca="1">Расчеты!AZ245</f>
        <v>847198.31371428585</v>
      </c>
      <c r="BH88" s="7">
        <f ca="1">Расчеты!BA245</f>
        <v>756788.657714286</v>
      </c>
      <c r="BI88" s="7">
        <f ca="1">Расчеты!BB245</f>
        <v>769538.657714286</v>
      </c>
      <c r="BJ88" s="7">
        <f ca="1">Расчеты!BC245</f>
        <v>-1268653.44</v>
      </c>
      <c r="BK88" s="7">
        <f ca="1">Расчеты!BD245</f>
        <v>1206017.6697142858</v>
      </c>
      <c r="BL88" s="7">
        <f ca="1">Расчеты!BE245</f>
        <v>1478736.0897142859</v>
      </c>
      <c r="BM88" s="7">
        <f ca="1">Расчеты!BF245</f>
        <v>1726002.2457142863</v>
      </c>
      <c r="BN88" s="7">
        <f ca="1">Расчеты!BG245</f>
        <v>1402259.9577142859</v>
      </c>
      <c r="BO88" s="7">
        <f ca="1">Расчеты!BH245</f>
        <v>677738.657714286</v>
      </c>
      <c r="BP88" s="7">
        <f ca="1">Расчеты!BI245</f>
        <v>174714.88000000024</v>
      </c>
      <c r="BQ88" s="7">
        <f ca="1">Расчеты!BJ245</f>
        <v>389051.9337142859</v>
      </c>
      <c r="BR88" s="7">
        <f ca="1">Расчеты!BK245</f>
        <v>306298.51771428582</v>
      </c>
      <c r="BS88" s="7">
        <f ca="1">Расчеты!BL245</f>
        <v>909043.36171428591</v>
      </c>
      <c r="BT88" s="7">
        <f ca="1">Расчеты!BM245</f>
        <v>809637.50971428561</v>
      </c>
      <c r="BU88" s="7">
        <f ca="1">Расчеты!BN245</f>
        <v>822387.50971428561</v>
      </c>
      <c r="BV88" s="7">
        <f ca="1">Расчеты!BO245</f>
        <v>-1260336.48</v>
      </c>
      <c r="BW88" s="7">
        <f ca="1">Расчеты!BP245</f>
        <v>1289942.1137142854</v>
      </c>
      <c r="BX88" s="7">
        <f ca="1">Расчеты!BQ245</f>
        <v>1586565.2537142863</v>
      </c>
      <c r="BY88" s="7">
        <f ca="1">Расчеты!BR245</f>
        <v>1845556.1057142857</v>
      </c>
      <c r="BZ88" s="7">
        <f ca="1">Расчеты!BS245</f>
        <v>1503999.1097142859</v>
      </c>
      <c r="CA88" s="7">
        <f ca="1">Расчеты!BT245</f>
        <v>725487.50971428561</v>
      </c>
      <c r="CB88" s="7">
        <f ca="1">Расчеты!BU245</f>
        <v>208489.90171428586</v>
      </c>
      <c r="CC88" s="7">
        <f ca="1">Расчеты!BV245</f>
        <v>420139.90171428589</v>
      </c>
      <c r="CD88" s="7">
        <f ca="1">Расчеты!BW245</f>
        <v>327464.1297142859</v>
      </c>
    </row>
    <row r="89" spans="1:82" s="125" customFormat="1" ht="10.75" x14ac:dyDescent="0.25">
      <c r="A89" s="113" t="s">
        <v>174</v>
      </c>
      <c r="B89" s="113" t="s">
        <v>57</v>
      </c>
      <c r="C89" s="130">
        <f ca="1">(V89)</f>
        <v>5859815.6160000023</v>
      </c>
      <c r="D89" s="130">
        <f ca="1">(AH89)</f>
        <v>12149059.225142861</v>
      </c>
      <c r="E89" s="130">
        <f ca="1">(AT89)</f>
        <v>19163785.678285718</v>
      </c>
      <c r="F89" s="130">
        <f ca="1">BF89</f>
        <v>26903994.975428585</v>
      </c>
      <c r="G89" s="130">
        <f ca="1">BR89</f>
        <v>35369687.116571441</v>
      </c>
      <c r="H89" s="130">
        <f ca="1">CD89</f>
        <v>44558063.043428585</v>
      </c>
      <c r="K89" s="113"/>
      <c r="L89" s="113"/>
      <c r="M89" s="113"/>
      <c r="N89" s="113">
        <f ca="1">Расчеты!G246</f>
        <v>502200.0000000014</v>
      </c>
      <c r="O89" s="113">
        <f ca="1">Расчеты!H246</f>
        <v>1492112.4800000014</v>
      </c>
      <c r="P89" s="113">
        <f ca="1">Расчеты!I246</f>
        <v>2615227.5194285731</v>
      </c>
      <c r="Q89" s="113">
        <f ca="1">Расчеты!J246</f>
        <v>3863014.3251428595</v>
      </c>
      <c r="R89" s="113">
        <f ca="1">Расчеты!K246</f>
        <v>4858317.6748571452</v>
      </c>
      <c r="S89" s="113">
        <f ca="1">Расчеты!L246</f>
        <v>5345060.9245714312</v>
      </c>
      <c r="T89" s="113">
        <f ca="1">Расчеты!M246</f>
        <v>5373479.4845714308</v>
      </c>
      <c r="U89" s="113">
        <f ca="1">Расчеты!N246</f>
        <v>5638179.5462857168</v>
      </c>
      <c r="V89" s="113">
        <f ca="1">Расчеты!O246</f>
        <v>5859815.6160000023</v>
      </c>
      <c r="W89" s="113">
        <f ca="1">Расчеты!P246</f>
        <v>6521478.7857142882</v>
      </c>
      <c r="X89" s="113">
        <f ca="1">Расчеты!Q246</f>
        <v>7119720.8874285743</v>
      </c>
      <c r="Y89" s="113">
        <f ca="1">Расчеты!R246</f>
        <v>7730712.9891428603</v>
      </c>
      <c r="Z89" s="113">
        <f ca="1">Расчеты!S246</f>
        <v>6437108.6691428609</v>
      </c>
      <c r="AA89" s="113">
        <f ca="1">Расчеты!T246</f>
        <v>7391353.0068571465</v>
      </c>
      <c r="AB89" s="113">
        <f ca="1">Расчеты!U246</f>
        <v>8546601.6045714319</v>
      </c>
      <c r="AC89" s="113">
        <f ca="1">Расчеты!V246</f>
        <v>9913942.2702857181</v>
      </c>
      <c r="AD89" s="113">
        <f ca="1">Расчеты!W246</f>
        <v>11010984.772000004</v>
      </c>
      <c r="AE89" s="113">
        <f ca="1">Расчеты!X246</f>
        <v>11545476.873714289</v>
      </c>
      <c r="AF89" s="113">
        <f ca="1">Расчеты!Y246</f>
        <v>11610469.513714289</v>
      </c>
      <c r="AG89" s="113">
        <f ca="1">Расчеты!Z246</f>
        <v>11906257.543428576</v>
      </c>
      <c r="AH89" s="113">
        <f ca="1">Расчеты!AA246</f>
        <v>12149059.225142861</v>
      </c>
      <c r="AI89" s="113">
        <f ca="1">Расчеты!AB246</f>
        <v>12872567.442857146</v>
      </c>
      <c r="AJ89" s="113">
        <f ca="1">Расчеты!AC246</f>
        <v>13523658.396571431</v>
      </c>
      <c r="AK89" s="113">
        <f ca="1">Расчеты!AD246</f>
        <v>14187499.350285716</v>
      </c>
      <c r="AL89" s="113">
        <f ca="1">Расчеты!AE246</f>
        <v>12902211.990285717</v>
      </c>
      <c r="AM89" s="113">
        <f ca="1">Расчеты!AF246</f>
        <v>13940380.772000004</v>
      </c>
      <c r="AN89" s="113">
        <f ca="1">Расчеты!AG246</f>
        <v>15203458.533714291</v>
      </c>
      <c r="AO89" s="113">
        <f ca="1">Расчеты!AH246</f>
        <v>16690353.059428576</v>
      </c>
      <c r="AP89" s="113">
        <f ca="1">Расчеты!AI246</f>
        <v>17889134.713142864</v>
      </c>
      <c r="AQ89" s="113">
        <f ca="1">Расчеты!AJ246</f>
        <v>18471375.666857149</v>
      </c>
      <c r="AR89" s="113">
        <f ca="1">Расчеты!AK246</f>
        <v>18572942.386857148</v>
      </c>
      <c r="AS89" s="113">
        <f ca="1">Расчеты!AL246</f>
        <v>18899818.384571433</v>
      </c>
      <c r="AT89" s="113">
        <f ca="1">Расчеты!AM246</f>
        <v>19163785.678285718</v>
      </c>
      <c r="AU89" s="113">
        <f ca="1">Расчеты!AN246</f>
        <v>19949138.944000006</v>
      </c>
      <c r="AV89" s="113">
        <f ca="1">Расчеты!AO246</f>
        <v>20653078.749714293</v>
      </c>
      <c r="AW89" s="113">
        <f ca="1">Расчеты!AP246</f>
        <v>21369768.555428579</v>
      </c>
      <c r="AX89" s="113">
        <f ca="1">Расчеты!AQ246</f>
        <v>20092798.155428581</v>
      </c>
      <c r="AY89" s="113">
        <f ca="1">Расчеты!AR246</f>
        <v>21214891.381142866</v>
      </c>
      <c r="AZ89" s="113">
        <f ca="1">Расчеты!AS246</f>
        <v>22585798.306857154</v>
      </c>
      <c r="BA89" s="113">
        <f ca="1">Расчеты!AT246</f>
        <v>24192246.692571439</v>
      </c>
      <c r="BB89" s="113">
        <f ca="1">Расчеты!AU246</f>
        <v>25492767.498285726</v>
      </c>
      <c r="BC89" s="113">
        <f ca="1">Расчеты!AV246</f>
        <v>26122757.304000013</v>
      </c>
      <c r="BD89" s="113">
        <f ca="1">Расчеты!AW246</f>
        <v>26260898.104000013</v>
      </c>
      <c r="BE89" s="113">
        <f ca="1">Расчеты!AX246</f>
        <v>26618862.0697143</v>
      </c>
      <c r="BF89" s="113">
        <f ca="1">Расчеты!AY246</f>
        <v>26903994.975428585</v>
      </c>
      <c r="BG89" s="113">
        <f ca="1">Расчеты!AZ246</f>
        <v>27751193.289142869</v>
      </c>
      <c r="BH89" s="113">
        <f ca="1">Расчеты!BA246</f>
        <v>28507981.946857154</v>
      </c>
      <c r="BI89" s="113">
        <f ca="1">Расчеты!BB246</f>
        <v>29277520.604571439</v>
      </c>
      <c r="BJ89" s="113">
        <f ca="1">Расчеты!BC246</f>
        <v>28008867.164571438</v>
      </c>
      <c r="BK89" s="113">
        <f ca="1">Расчеты!BD246</f>
        <v>29214884.834285725</v>
      </c>
      <c r="BL89" s="113">
        <f ca="1">Расчеты!BE246</f>
        <v>30693620.92400001</v>
      </c>
      <c r="BM89" s="113">
        <f ca="1">Расчеты!BF246</f>
        <v>32419623.169714294</v>
      </c>
      <c r="BN89" s="113">
        <f ca="1">Расчеты!BG246</f>
        <v>33821883.127428584</v>
      </c>
      <c r="BO89" s="113">
        <f ca="1">Расчеты!BH246</f>
        <v>34499621.785142869</v>
      </c>
      <c r="BP89" s="113">
        <f ca="1">Расчеты!BI246</f>
        <v>34674336.665142871</v>
      </c>
      <c r="BQ89" s="113">
        <f ca="1">Расчеты!BJ246</f>
        <v>35063388.598857157</v>
      </c>
      <c r="BR89" s="113">
        <f ca="1">Расчеты!BK246</f>
        <v>35369687.116571441</v>
      </c>
      <c r="BS89" s="113">
        <f ca="1">Расчеты!BL246</f>
        <v>36278730.47828573</v>
      </c>
      <c r="BT89" s="113">
        <f ca="1">Расчеты!BM246</f>
        <v>37088367.988000013</v>
      </c>
      <c r="BU89" s="113">
        <f ca="1">Расчеты!BN246</f>
        <v>37910755.497714296</v>
      </c>
      <c r="BV89" s="113">
        <f ca="1">Расчеты!BO246</f>
        <v>36650419.017714299</v>
      </c>
      <c r="BW89" s="113">
        <f ca="1">Расчеты!BP246</f>
        <v>37940361.131428584</v>
      </c>
      <c r="BX89" s="113">
        <f ca="1">Расчеты!BQ246</f>
        <v>39526926.38514287</v>
      </c>
      <c r="BY89" s="113">
        <f ca="1">Расчеты!BR246</f>
        <v>41372482.490857154</v>
      </c>
      <c r="BZ89" s="113">
        <f ca="1">Расчеты!BS246</f>
        <v>42876481.600571439</v>
      </c>
      <c r="CA89" s="113">
        <f ca="1">Расчеты!BT246</f>
        <v>43601969.110285722</v>
      </c>
      <c r="CB89" s="113">
        <f ca="1">Расчеты!BU246</f>
        <v>43810459.012000009</v>
      </c>
      <c r="CC89" s="113">
        <f ca="1">Расчеты!BV246</f>
        <v>44230598.913714297</v>
      </c>
      <c r="CD89" s="113">
        <f ca="1">Расчеты!BW246</f>
        <v>44558063.043428585</v>
      </c>
    </row>
    <row r="90" spans="1:82" s="1" customFormat="1" x14ac:dyDescent="0.2">
      <c r="A90" s="21"/>
    </row>
    <row r="91" spans="1:82" s="1" customFormat="1" x14ac:dyDescent="0.2">
      <c r="A91" s="21"/>
    </row>
    <row r="92" spans="1:82" s="142" customFormat="1" ht="10.75" collapsed="1" x14ac:dyDescent="0.25">
      <c r="A92" s="142" t="s">
        <v>185</v>
      </c>
      <c r="B92" s="143"/>
      <c r="C92" s="144"/>
    </row>
    <row r="93" spans="1:82" s="14" customFormat="1" ht="10.75" x14ac:dyDescent="0.25">
      <c r="A93" s="14" t="s">
        <v>186</v>
      </c>
      <c r="B93" s="10" t="s">
        <v>57</v>
      </c>
      <c r="C93" s="14">
        <f ca="1">C77+C81</f>
        <v>-11976305.663999999</v>
      </c>
      <c r="D93" s="14">
        <f t="shared" ref="D93:H93" ca="1" si="48">D77+D81</f>
        <v>6289243.6091428585</v>
      </c>
      <c r="E93" s="14">
        <f t="shared" ca="1" si="48"/>
        <v>6750759.1594285732</v>
      </c>
      <c r="F93" s="14">
        <f t="shared" ca="1" si="48"/>
        <v>6291218.2354285736</v>
      </c>
      <c r="G93" s="14">
        <f t="shared" ca="1" si="48"/>
        <v>6425480.5474285744</v>
      </c>
      <c r="H93" s="14">
        <f t="shared" ca="1" si="48"/>
        <v>6465579.3994285734</v>
      </c>
    </row>
    <row r="94" spans="1:82" s="1" customFormat="1" ht="10.75" x14ac:dyDescent="0.25">
      <c r="A94" s="21" t="s">
        <v>187</v>
      </c>
      <c r="B94" s="10" t="s">
        <v>57</v>
      </c>
      <c r="C94" s="132">
        <f ca="1">C93/(1+$C$100)^1</f>
        <v>-9705272.0129659642</v>
      </c>
      <c r="D94" s="132">
        <f ca="1">D93/(1+C100)^2</f>
        <v>4130171.6159009445</v>
      </c>
      <c r="E94" s="132">
        <f ca="1">E93/(1+C100)^3</f>
        <v>3592585.6864695023</v>
      </c>
      <c r="F94" s="132">
        <f ca="1">F93/(1+$C$100)^4</f>
        <v>2713151.9172723959</v>
      </c>
      <c r="G94" s="132">
        <f ca="1">G93/(1+$C$100)^5</f>
        <v>2245586.6339523238</v>
      </c>
      <c r="H94" s="132">
        <f ca="1">H93/(1+$C$100)^6</f>
        <v>1831118.6719891853</v>
      </c>
    </row>
    <row r="95" spans="1:82" s="1" customFormat="1" ht="10.75" x14ac:dyDescent="0.25">
      <c r="A95" s="21"/>
      <c r="E95" s="133"/>
      <c r="F95" s="133"/>
      <c r="G95" s="133"/>
      <c r="H95" s="132"/>
    </row>
    <row r="96" spans="1:82" s="1" customFormat="1" x14ac:dyDescent="0.2">
      <c r="A96" s="1" t="s">
        <v>188</v>
      </c>
      <c r="C96" s="132"/>
      <c r="D96" s="132"/>
      <c r="E96" s="132"/>
      <c r="F96" s="132"/>
      <c r="G96" s="132"/>
      <c r="H96" s="132"/>
    </row>
    <row r="97" spans="1:8" s="1" customFormat="1" x14ac:dyDescent="0.2">
      <c r="A97" s="126" t="s">
        <v>191</v>
      </c>
      <c r="B97" s="1" t="s">
        <v>58</v>
      </c>
      <c r="C97" s="127">
        <v>0.15</v>
      </c>
      <c r="D97" s="21" t="s">
        <v>195</v>
      </c>
    </row>
    <row r="98" spans="1:8" s="1" customFormat="1" x14ac:dyDescent="0.2">
      <c r="A98" s="126" t="s">
        <v>189</v>
      </c>
      <c r="C98" s="1">
        <v>1.2</v>
      </c>
    </row>
    <row r="99" spans="1:8" s="1" customFormat="1" x14ac:dyDescent="0.2">
      <c r="A99" s="126" t="s">
        <v>190</v>
      </c>
      <c r="B99" s="1" t="s">
        <v>58</v>
      </c>
      <c r="C99" s="127">
        <v>0.22</v>
      </c>
    </row>
    <row r="100" spans="1:8" s="1" customFormat="1" ht="10.75" x14ac:dyDescent="0.25">
      <c r="A100" s="125" t="s">
        <v>51</v>
      </c>
      <c r="B100" s="1" t="s">
        <v>58</v>
      </c>
      <c r="C100" s="131">
        <f>C97+C98*(C99-C97)</f>
        <v>0.23399999999999999</v>
      </c>
      <c r="D100" s="121"/>
    </row>
    <row r="101" spans="1:8" s="1" customFormat="1" x14ac:dyDescent="0.2"/>
    <row r="102" spans="1:8" s="145" customFormat="1" ht="10.75" x14ac:dyDescent="0.25">
      <c r="A102" s="145" t="s">
        <v>49</v>
      </c>
      <c r="B102" s="146" t="s">
        <v>57</v>
      </c>
      <c r="C102" s="147">
        <f ca="1">NPV(C100,C93:H93)</f>
        <v>4807342.512618389</v>
      </c>
      <c r="D102" s="148"/>
    </row>
    <row r="103" spans="1:8" s="145" customFormat="1" ht="10.75" x14ac:dyDescent="0.25">
      <c r="A103" s="145" t="s">
        <v>50</v>
      </c>
      <c r="B103" s="145" t="s">
        <v>58</v>
      </c>
      <c r="C103" s="148">
        <f ca="1">IRR(C93:H93)</f>
        <v>0.45513755680945245</v>
      </c>
      <c r="D103" s="149"/>
    </row>
    <row r="104" spans="1:8" s="145" customFormat="1" ht="10.75" x14ac:dyDescent="0.25">
      <c r="A104" s="145" t="s">
        <v>52</v>
      </c>
      <c r="C104" s="150">
        <f ca="1">1+C102/C84</f>
        <v>1.2695284718661874</v>
      </c>
      <c r="D104" s="150"/>
    </row>
    <row r="105" spans="1:8" s="125" customFormat="1" ht="10.75" x14ac:dyDescent="0.25">
      <c r="C105" s="140"/>
      <c r="D105" s="140"/>
    </row>
    <row r="106" spans="1:8" s="145" customFormat="1" ht="10.75" x14ac:dyDescent="0.25">
      <c r="A106" s="145" t="s">
        <v>198</v>
      </c>
      <c r="B106" s="145" t="s">
        <v>196</v>
      </c>
      <c r="C106" s="151">
        <f ca="1">E108/E93+2</f>
        <v>2.157567034973511</v>
      </c>
    </row>
    <row r="107" spans="1:8" s="145" customFormat="1" ht="10.75" x14ac:dyDescent="0.25">
      <c r="A107" s="145" t="s">
        <v>199</v>
      </c>
      <c r="B107" s="145" t="s">
        <v>196</v>
      </c>
      <c r="C107" s="151">
        <f ca="1">F109/F94+3</f>
        <v>3.2692946170929522</v>
      </c>
    </row>
    <row r="108" spans="1:8" s="21" customFormat="1" x14ac:dyDescent="0.2">
      <c r="A108" s="21" t="s">
        <v>193</v>
      </c>
      <c r="C108" s="141">
        <f t="shared" ref="C108:H109" ca="1" si="49">C93+B108</f>
        <v>-11976305.663999999</v>
      </c>
      <c r="D108" s="141">
        <f t="shared" ca="1" si="49"/>
        <v>-5687062.0548571404</v>
      </c>
      <c r="E108" s="141">
        <f t="shared" ca="1" si="49"/>
        <v>1063697.1045714328</v>
      </c>
      <c r="F108" s="141">
        <f t="shared" ca="1" si="49"/>
        <v>7354915.3400000064</v>
      </c>
      <c r="G108" s="141">
        <f t="shared" ca="1" si="49"/>
        <v>13780395.887428582</v>
      </c>
      <c r="H108" s="141">
        <f t="shared" ca="1" si="49"/>
        <v>20245975.286857154</v>
      </c>
    </row>
    <row r="109" spans="1:8" s="21" customFormat="1" x14ac:dyDescent="0.2">
      <c r="A109" s="21" t="s">
        <v>194</v>
      </c>
      <c r="C109" s="141">
        <f t="shared" ca="1" si="49"/>
        <v>-9705272.0129659642</v>
      </c>
      <c r="D109" s="141">
        <f t="shared" ca="1" si="49"/>
        <v>-5575100.3970650192</v>
      </c>
      <c r="E109" s="141">
        <f t="shared" ca="1" si="49"/>
        <v>-1982514.710595517</v>
      </c>
      <c r="F109" s="141">
        <f t="shared" ca="1" si="49"/>
        <v>730637.20667687897</v>
      </c>
      <c r="G109" s="141">
        <f t="shared" ca="1" si="49"/>
        <v>2976223.8406292028</v>
      </c>
      <c r="H109" s="141">
        <f t="shared" ca="1" si="49"/>
        <v>4807342.512618388</v>
      </c>
    </row>
    <row r="110" spans="1:8" s="1" customFormat="1" x14ac:dyDescent="0.2"/>
    <row r="111" spans="1:8" s="1" customFormat="1" x14ac:dyDescent="0.2"/>
  </sheetData>
  <conditionalFormatting sqref="A69">
    <cfRule type="cellIs" dxfId="11" priority="16" operator="lessThan">
      <formula>0</formula>
    </cfRule>
  </conditionalFormatting>
  <conditionalFormatting sqref="A14:H32">
    <cfRule type="cellIs" dxfId="10" priority="30" operator="lessThan">
      <formula>0</formula>
    </cfRule>
  </conditionalFormatting>
  <conditionalFormatting sqref="A42:H59">
    <cfRule type="cellIs" dxfId="9" priority="28" operator="lessThan">
      <formula>0</formula>
    </cfRule>
  </conditionalFormatting>
  <conditionalFormatting sqref="B72:B77">
    <cfRule type="cellIs" dxfId="8" priority="22" operator="lessThan">
      <formula>0</formula>
    </cfRule>
  </conditionalFormatting>
  <conditionalFormatting sqref="B79:B81">
    <cfRule type="cellIs" dxfId="7" priority="13" operator="lessThan">
      <formula>0</formula>
    </cfRule>
  </conditionalFormatting>
  <conditionalFormatting sqref="B83:B85">
    <cfRule type="cellIs" dxfId="6" priority="11" operator="lessThan">
      <formula>0</formula>
    </cfRule>
  </conditionalFormatting>
  <conditionalFormatting sqref="B87:B89">
    <cfRule type="cellIs" dxfId="5" priority="5" operator="lessThan">
      <formula>0</formula>
    </cfRule>
  </conditionalFormatting>
  <conditionalFormatting sqref="B93:B94">
    <cfRule type="cellIs" dxfId="4" priority="1" operator="lessThan">
      <formula>0</formula>
    </cfRule>
  </conditionalFormatting>
  <pageMargins left="0.7" right="0.7" top="0.75" bottom="0.75" header="0.3" footer="0.3"/>
  <ignoredErrors>
    <ignoredError sqref="C7:E7 C9:D9 C12:D12 C11:D11 C10:D10 C16:D32 C15:D15 C3:D6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FD52B-606A-4DA6-BA44-DE89992BB929}">
  <dimension ref="A1:BE209"/>
  <sheetViews>
    <sheetView zoomScale="85" workbookViewId="0">
      <pane xSplit="1" ySplit="5" topLeftCell="B8" activePane="bottomRight" state="frozen"/>
      <selection pane="topRight" activeCell="B1" sqref="B1"/>
      <selection pane="bottomLeft" activeCell="A6" sqref="A6"/>
      <selection pane="bottomRight"/>
    </sheetView>
  </sheetViews>
  <sheetFormatPr defaultRowHeight="10.75" x14ac:dyDescent="0.25"/>
  <cols>
    <col min="1" max="1" width="48.296875" style="5" customWidth="1"/>
    <col min="2" max="2" width="11.796875" style="9" customWidth="1"/>
    <col min="3" max="3" width="10" style="5" customWidth="1"/>
    <col min="4" max="4" width="4.796875" style="5" customWidth="1"/>
    <col min="5" max="10" width="14.19921875" style="32" customWidth="1"/>
    <col min="11" max="16384" width="8.796875" style="5"/>
  </cols>
  <sheetData>
    <row r="1" spans="1:10" s="155" customFormat="1" thickBot="1" x14ac:dyDescent="0.25">
      <c r="B1" s="156"/>
    </row>
    <row r="2" spans="1:10" s="155" customFormat="1" ht="11.3" thickBot="1" x14ac:dyDescent="0.3">
      <c r="A2" s="107" t="s">
        <v>89</v>
      </c>
      <c r="B2" s="108"/>
      <c r="C2" s="154">
        <v>1</v>
      </c>
    </row>
    <row r="3" spans="1:10" s="155" customFormat="1" ht="10.25" x14ac:dyDescent="0.2">
      <c r="B3" s="156"/>
    </row>
    <row r="4" spans="1:10" s="64" customFormat="1" x14ac:dyDescent="0.25">
      <c r="A4" s="64" t="s">
        <v>79</v>
      </c>
      <c r="B4" s="72" t="s">
        <v>98</v>
      </c>
      <c r="C4" s="64" t="s">
        <v>80</v>
      </c>
      <c r="E4" s="64" t="s">
        <v>86</v>
      </c>
      <c r="F4" s="64" t="s">
        <v>87</v>
      </c>
      <c r="G4" s="64" t="s">
        <v>88</v>
      </c>
      <c r="H4" s="64" t="s">
        <v>90</v>
      </c>
      <c r="I4" s="64" t="s">
        <v>91</v>
      </c>
      <c r="J4" s="64" t="s">
        <v>92</v>
      </c>
    </row>
    <row r="5" spans="1:10" s="65" customFormat="1" ht="10.25" x14ac:dyDescent="0.2">
      <c r="B5" s="73"/>
      <c r="E5" s="18" t="s">
        <v>38</v>
      </c>
      <c r="F5" s="115" t="s">
        <v>39</v>
      </c>
      <c r="G5" s="116" t="s">
        <v>40</v>
      </c>
      <c r="H5" s="66" t="s">
        <v>93</v>
      </c>
      <c r="I5" s="66" t="s">
        <v>93</v>
      </c>
      <c r="J5" s="66" t="s">
        <v>93</v>
      </c>
    </row>
    <row r="6" spans="1:10" x14ac:dyDescent="0.25">
      <c r="E6" s="18"/>
      <c r="F6" s="115"/>
      <c r="G6" s="116"/>
    </row>
    <row r="7" spans="1:10" x14ac:dyDescent="0.25">
      <c r="A7" s="5" t="s">
        <v>12</v>
      </c>
      <c r="C7" s="32"/>
      <c r="E7" s="18"/>
      <c r="F7" s="115"/>
      <c r="G7" s="116"/>
      <c r="H7" s="5"/>
      <c r="I7" s="5"/>
      <c r="J7" s="5"/>
    </row>
    <row r="8" spans="1:10" x14ac:dyDescent="0.25">
      <c r="A8" s="74" t="s">
        <v>95</v>
      </c>
      <c r="C8" s="32"/>
      <c r="E8" s="18"/>
      <c r="F8" s="115"/>
      <c r="G8" s="116"/>
      <c r="H8" s="5"/>
      <c r="I8" s="5"/>
      <c r="J8" s="5"/>
    </row>
    <row r="9" spans="1:10" x14ac:dyDescent="0.25">
      <c r="A9" s="5" t="s">
        <v>66</v>
      </c>
      <c r="C9" s="32"/>
      <c r="E9" s="18"/>
      <c r="F9" s="115"/>
      <c r="G9" s="116"/>
      <c r="H9" s="5"/>
      <c r="I9" s="5"/>
      <c r="J9" s="5"/>
    </row>
    <row r="10" spans="1:10" x14ac:dyDescent="0.25">
      <c r="A10" s="5">
        <v>1</v>
      </c>
      <c r="B10" s="9" t="s">
        <v>58</v>
      </c>
      <c r="C10" s="2">
        <f>CHOOSE($C$2,E10,F10,G10,H10,I10,J10)</f>
        <v>0.5</v>
      </c>
      <c r="E10" s="103">
        <v>0.5</v>
      </c>
      <c r="F10" s="100">
        <f>E10+10%</f>
        <v>0.6</v>
      </c>
      <c r="G10" s="97">
        <f>E10-10%</f>
        <v>0.4</v>
      </c>
      <c r="H10" s="40"/>
      <c r="I10" s="40"/>
      <c r="J10" s="40"/>
    </row>
    <row r="11" spans="1:10" x14ac:dyDescent="0.25">
      <c r="A11" s="5">
        <v>2</v>
      </c>
      <c r="B11" s="9" t="s">
        <v>58</v>
      </c>
      <c r="C11" s="2">
        <f t="shared" ref="C11:C21" si="0">CHOOSE($C$2,E11,F11,G11,H11,I11,J11)</f>
        <v>0.4</v>
      </c>
      <c r="E11" s="103">
        <v>0.4</v>
      </c>
      <c r="F11" s="100">
        <f t="shared" ref="F11:F21" si="1">E11+10%</f>
        <v>0.5</v>
      </c>
      <c r="G11" s="97">
        <f t="shared" ref="G11:G21" si="2">E11-10%</f>
        <v>0.30000000000000004</v>
      </c>
      <c r="H11" s="40"/>
      <c r="I11" s="40"/>
      <c r="J11" s="40"/>
    </row>
    <row r="12" spans="1:10" x14ac:dyDescent="0.25">
      <c r="A12" s="5">
        <v>3</v>
      </c>
      <c r="B12" s="9" t="s">
        <v>58</v>
      </c>
      <c r="C12" s="2">
        <f t="shared" si="0"/>
        <v>0.4</v>
      </c>
      <c r="E12" s="103">
        <v>0.4</v>
      </c>
      <c r="F12" s="100">
        <f t="shared" si="1"/>
        <v>0.5</v>
      </c>
      <c r="G12" s="97">
        <f t="shared" si="2"/>
        <v>0.30000000000000004</v>
      </c>
      <c r="H12" s="40"/>
      <c r="I12" s="40"/>
      <c r="J12" s="40"/>
    </row>
    <row r="13" spans="1:10" x14ac:dyDescent="0.25">
      <c r="A13" s="5">
        <v>4</v>
      </c>
      <c r="B13" s="9" t="s">
        <v>58</v>
      </c>
      <c r="C13" s="2">
        <f t="shared" si="0"/>
        <v>0.2</v>
      </c>
      <c r="E13" s="103">
        <v>0.2</v>
      </c>
      <c r="F13" s="100">
        <f t="shared" si="1"/>
        <v>0.30000000000000004</v>
      </c>
      <c r="G13" s="97">
        <f t="shared" si="2"/>
        <v>0.1</v>
      </c>
      <c r="H13" s="40"/>
      <c r="I13" s="40"/>
      <c r="J13" s="40"/>
    </row>
    <row r="14" spans="1:10" x14ac:dyDescent="0.25">
      <c r="A14" s="5">
        <v>5</v>
      </c>
      <c r="B14" s="9" t="s">
        <v>58</v>
      </c>
      <c r="C14" s="2">
        <f t="shared" si="0"/>
        <v>0.7</v>
      </c>
      <c r="E14" s="103">
        <v>0.7</v>
      </c>
      <c r="F14" s="100">
        <f t="shared" si="1"/>
        <v>0.79999999999999993</v>
      </c>
      <c r="G14" s="97">
        <f t="shared" si="2"/>
        <v>0.6</v>
      </c>
      <c r="H14" s="40"/>
      <c r="I14" s="40"/>
      <c r="J14" s="40"/>
    </row>
    <row r="15" spans="1:10" x14ac:dyDescent="0.25">
      <c r="A15" s="5">
        <v>6</v>
      </c>
      <c r="B15" s="9" t="s">
        <v>58</v>
      </c>
      <c r="C15" s="2">
        <f t="shared" si="0"/>
        <v>0.8</v>
      </c>
      <c r="E15" s="103">
        <v>0.8</v>
      </c>
      <c r="F15" s="100">
        <f t="shared" si="1"/>
        <v>0.9</v>
      </c>
      <c r="G15" s="97">
        <f t="shared" si="2"/>
        <v>0.70000000000000007</v>
      </c>
      <c r="H15" s="40"/>
      <c r="I15" s="40"/>
      <c r="J15" s="40"/>
    </row>
    <row r="16" spans="1:10" x14ac:dyDescent="0.25">
      <c r="A16" s="5">
        <v>7</v>
      </c>
      <c r="B16" s="9" t="s">
        <v>58</v>
      </c>
      <c r="C16" s="2">
        <f t="shared" si="0"/>
        <v>0.9</v>
      </c>
      <c r="E16" s="103">
        <v>0.9</v>
      </c>
      <c r="F16" s="100">
        <f t="shared" si="1"/>
        <v>1</v>
      </c>
      <c r="G16" s="97">
        <f t="shared" si="2"/>
        <v>0.8</v>
      </c>
      <c r="H16" s="40"/>
      <c r="I16" s="40"/>
      <c r="J16" s="40"/>
    </row>
    <row r="17" spans="1:10" x14ac:dyDescent="0.25">
      <c r="A17" s="5">
        <v>8</v>
      </c>
      <c r="B17" s="9" t="s">
        <v>58</v>
      </c>
      <c r="C17" s="2">
        <f t="shared" si="0"/>
        <v>0.8</v>
      </c>
      <c r="E17" s="103">
        <v>0.8</v>
      </c>
      <c r="F17" s="100">
        <f t="shared" si="1"/>
        <v>0.9</v>
      </c>
      <c r="G17" s="97">
        <f t="shared" si="2"/>
        <v>0.70000000000000007</v>
      </c>
      <c r="H17" s="40"/>
      <c r="I17" s="40"/>
      <c r="J17" s="40"/>
    </row>
    <row r="18" spans="1:10" x14ac:dyDescent="0.25">
      <c r="A18" s="5">
        <v>9</v>
      </c>
      <c r="B18" s="9" t="s">
        <v>58</v>
      </c>
      <c r="C18" s="2">
        <f t="shared" si="0"/>
        <v>0.4</v>
      </c>
      <c r="E18" s="103">
        <v>0.4</v>
      </c>
      <c r="F18" s="100">
        <f t="shared" si="1"/>
        <v>0.5</v>
      </c>
      <c r="G18" s="97">
        <f t="shared" si="2"/>
        <v>0.30000000000000004</v>
      </c>
      <c r="H18" s="40"/>
      <c r="I18" s="40"/>
      <c r="J18" s="40"/>
    </row>
    <row r="19" spans="1:10" x14ac:dyDescent="0.25">
      <c r="A19" s="5">
        <v>10</v>
      </c>
      <c r="B19" s="9" t="s">
        <v>58</v>
      </c>
      <c r="C19" s="2">
        <f t="shared" si="0"/>
        <v>0.2</v>
      </c>
      <c r="E19" s="103">
        <v>0.2</v>
      </c>
      <c r="F19" s="100">
        <f t="shared" si="1"/>
        <v>0.30000000000000004</v>
      </c>
      <c r="G19" s="97">
        <f t="shared" si="2"/>
        <v>0.1</v>
      </c>
      <c r="H19" s="40"/>
      <c r="I19" s="40"/>
      <c r="J19" s="40"/>
    </row>
    <row r="20" spans="1:10" x14ac:dyDescent="0.25">
      <c r="A20" s="5">
        <v>11</v>
      </c>
      <c r="B20" s="9" t="s">
        <v>58</v>
      </c>
      <c r="C20" s="2">
        <f t="shared" si="0"/>
        <v>0.2</v>
      </c>
      <c r="E20" s="103">
        <v>0.2</v>
      </c>
      <c r="F20" s="100">
        <f t="shared" si="1"/>
        <v>0.30000000000000004</v>
      </c>
      <c r="G20" s="97">
        <f t="shared" si="2"/>
        <v>0.1</v>
      </c>
      <c r="H20" s="40"/>
      <c r="I20" s="40"/>
      <c r="J20" s="40"/>
    </row>
    <row r="21" spans="1:10" x14ac:dyDescent="0.25">
      <c r="A21" s="5">
        <v>12</v>
      </c>
      <c r="B21" s="9" t="s">
        <v>58</v>
      </c>
      <c r="C21" s="2">
        <f t="shared" si="0"/>
        <v>0.3</v>
      </c>
      <c r="E21" s="103">
        <v>0.3</v>
      </c>
      <c r="F21" s="100">
        <f t="shared" si="1"/>
        <v>0.4</v>
      </c>
      <c r="G21" s="97">
        <f t="shared" si="2"/>
        <v>0.19999999999999998</v>
      </c>
      <c r="H21" s="40"/>
      <c r="I21" s="40"/>
      <c r="J21" s="40"/>
    </row>
    <row r="22" spans="1:10" x14ac:dyDescent="0.25">
      <c r="C22" s="2"/>
      <c r="E22" s="103"/>
      <c r="F22" s="100"/>
      <c r="G22" s="97"/>
      <c r="H22" s="40"/>
      <c r="I22" s="40"/>
      <c r="J22" s="40"/>
    </row>
    <row r="23" spans="1:10" x14ac:dyDescent="0.25">
      <c r="A23" s="5" t="s">
        <v>67</v>
      </c>
      <c r="C23" s="2"/>
      <c r="E23" s="103"/>
      <c r="F23" s="100"/>
      <c r="G23" s="97"/>
      <c r="H23" s="40"/>
      <c r="I23" s="40"/>
      <c r="J23" s="40"/>
    </row>
    <row r="24" spans="1:10" x14ac:dyDescent="0.25">
      <c r="A24" s="5">
        <v>1</v>
      </c>
      <c r="B24" s="9" t="s">
        <v>58</v>
      </c>
      <c r="C24" s="2">
        <f t="shared" ref="C24:C35" si="3">CHOOSE($C$2,E24,F24,G24,H24,I24,J24)</f>
        <v>0.6</v>
      </c>
      <c r="E24" s="103">
        <v>0.6</v>
      </c>
      <c r="F24" s="100">
        <f t="shared" ref="F24:F35" si="4">E24+10%</f>
        <v>0.7</v>
      </c>
      <c r="G24" s="97">
        <f t="shared" ref="G24:G35" si="5">E24-10%</f>
        <v>0.5</v>
      </c>
      <c r="H24" s="40"/>
      <c r="I24" s="40"/>
      <c r="J24" s="40"/>
    </row>
    <row r="25" spans="1:10" x14ac:dyDescent="0.25">
      <c r="A25" s="5">
        <v>2</v>
      </c>
      <c r="B25" s="9" t="s">
        <v>58</v>
      </c>
      <c r="C25" s="2">
        <f t="shared" si="3"/>
        <v>0.5</v>
      </c>
      <c r="E25" s="103">
        <v>0.5</v>
      </c>
      <c r="F25" s="100">
        <f t="shared" si="4"/>
        <v>0.6</v>
      </c>
      <c r="G25" s="97">
        <f t="shared" si="5"/>
        <v>0.4</v>
      </c>
      <c r="H25" s="40"/>
      <c r="I25" s="40"/>
      <c r="J25" s="40"/>
    </row>
    <row r="26" spans="1:10" x14ac:dyDescent="0.25">
      <c r="A26" s="5">
        <v>3</v>
      </c>
      <c r="B26" s="9" t="s">
        <v>58</v>
      </c>
      <c r="C26" s="2">
        <f t="shared" si="3"/>
        <v>0.5</v>
      </c>
      <c r="E26" s="103">
        <v>0.5</v>
      </c>
      <c r="F26" s="100">
        <f t="shared" si="4"/>
        <v>0.6</v>
      </c>
      <c r="G26" s="97">
        <f t="shared" si="5"/>
        <v>0.4</v>
      </c>
      <c r="H26" s="40"/>
      <c r="I26" s="40"/>
      <c r="J26" s="40"/>
    </row>
    <row r="27" spans="1:10" x14ac:dyDescent="0.25">
      <c r="A27" s="5">
        <v>4</v>
      </c>
      <c r="B27" s="9" t="s">
        <v>58</v>
      </c>
      <c r="C27" s="2">
        <f t="shared" si="3"/>
        <v>0.2</v>
      </c>
      <c r="E27" s="103">
        <v>0.2</v>
      </c>
      <c r="F27" s="100">
        <f t="shared" si="4"/>
        <v>0.30000000000000004</v>
      </c>
      <c r="G27" s="97">
        <f t="shared" si="5"/>
        <v>0.1</v>
      </c>
      <c r="H27" s="40"/>
      <c r="I27" s="40"/>
      <c r="J27" s="40"/>
    </row>
    <row r="28" spans="1:10" x14ac:dyDescent="0.25">
      <c r="A28" s="5">
        <v>5</v>
      </c>
      <c r="B28" s="9" t="s">
        <v>58</v>
      </c>
      <c r="C28" s="2">
        <f t="shared" si="3"/>
        <v>0.7</v>
      </c>
      <c r="E28" s="103">
        <v>0.7</v>
      </c>
      <c r="F28" s="100">
        <f t="shared" si="4"/>
        <v>0.79999999999999993</v>
      </c>
      <c r="G28" s="97">
        <f t="shared" si="5"/>
        <v>0.6</v>
      </c>
      <c r="H28" s="40"/>
      <c r="I28" s="40"/>
      <c r="J28" s="40"/>
    </row>
    <row r="29" spans="1:10" x14ac:dyDescent="0.25">
      <c r="A29" s="5">
        <v>6</v>
      </c>
      <c r="B29" s="9" t="s">
        <v>58</v>
      </c>
      <c r="C29" s="2">
        <f t="shared" si="3"/>
        <v>0.8</v>
      </c>
      <c r="E29" s="103">
        <v>0.8</v>
      </c>
      <c r="F29" s="100">
        <f t="shared" si="4"/>
        <v>0.9</v>
      </c>
      <c r="G29" s="97">
        <f t="shared" si="5"/>
        <v>0.70000000000000007</v>
      </c>
      <c r="H29" s="40"/>
      <c r="I29" s="40"/>
      <c r="J29" s="40"/>
    </row>
    <row r="30" spans="1:10" x14ac:dyDescent="0.25">
      <c r="A30" s="5">
        <v>7</v>
      </c>
      <c r="B30" s="9" t="s">
        <v>58</v>
      </c>
      <c r="C30" s="2">
        <f t="shared" si="3"/>
        <v>0.9</v>
      </c>
      <c r="E30" s="103">
        <v>0.9</v>
      </c>
      <c r="F30" s="100">
        <f t="shared" si="4"/>
        <v>1</v>
      </c>
      <c r="G30" s="97">
        <f t="shared" si="5"/>
        <v>0.8</v>
      </c>
      <c r="H30" s="40"/>
      <c r="I30" s="40"/>
      <c r="J30" s="40"/>
    </row>
    <row r="31" spans="1:10" x14ac:dyDescent="0.25">
      <c r="A31" s="5">
        <v>8</v>
      </c>
      <c r="B31" s="9" t="s">
        <v>58</v>
      </c>
      <c r="C31" s="2">
        <f t="shared" si="3"/>
        <v>0.8</v>
      </c>
      <c r="E31" s="103">
        <v>0.8</v>
      </c>
      <c r="F31" s="100">
        <f t="shared" si="4"/>
        <v>0.9</v>
      </c>
      <c r="G31" s="97">
        <f t="shared" si="5"/>
        <v>0.70000000000000007</v>
      </c>
      <c r="H31" s="40"/>
      <c r="I31" s="40"/>
      <c r="J31" s="40"/>
    </row>
    <row r="32" spans="1:10" x14ac:dyDescent="0.25">
      <c r="A32" s="5">
        <v>9</v>
      </c>
      <c r="B32" s="9" t="s">
        <v>58</v>
      </c>
      <c r="C32" s="2">
        <f t="shared" si="3"/>
        <v>0.5</v>
      </c>
      <c r="E32" s="103">
        <v>0.5</v>
      </c>
      <c r="F32" s="100">
        <f t="shared" si="4"/>
        <v>0.6</v>
      </c>
      <c r="G32" s="97">
        <f t="shared" si="5"/>
        <v>0.4</v>
      </c>
      <c r="H32" s="40"/>
      <c r="I32" s="40"/>
      <c r="J32" s="40"/>
    </row>
    <row r="33" spans="1:10" x14ac:dyDescent="0.25">
      <c r="A33" s="5">
        <v>10</v>
      </c>
      <c r="B33" s="9" t="s">
        <v>58</v>
      </c>
      <c r="C33" s="2">
        <f t="shared" si="3"/>
        <v>0.4</v>
      </c>
      <c r="E33" s="103">
        <v>0.4</v>
      </c>
      <c r="F33" s="100">
        <f t="shared" si="4"/>
        <v>0.5</v>
      </c>
      <c r="G33" s="97">
        <f t="shared" si="5"/>
        <v>0.30000000000000004</v>
      </c>
      <c r="H33" s="40"/>
      <c r="I33" s="40"/>
      <c r="J33" s="40"/>
    </row>
    <row r="34" spans="1:10" x14ac:dyDescent="0.25">
      <c r="A34" s="5">
        <v>11</v>
      </c>
      <c r="B34" s="9" t="s">
        <v>58</v>
      </c>
      <c r="C34" s="2">
        <f t="shared" si="3"/>
        <v>0.4</v>
      </c>
      <c r="E34" s="103">
        <v>0.4</v>
      </c>
      <c r="F34" s="100">
        <f t="shared" si="4"/>
        <v>0.5</v>
      </c>
      <c r="G34" s="97">
        <f t="shared" si="5"/>
        <v>0.30000000000000004</v>
      </c>
      <c r="H34" s="40"/>
      <c r="I34" s="40"/>
      <c r="J34" s="40"/>
    </row>
    <row r="35" spans="1:10" x14ac:dyDescent="0.25">
      <c r="A35" s="5">
        <v>12</v>
      </c>
      <c r="B35" s="9" t="s">
        <v>58</v>
      </c>
      <c r="C35" s="2">
        <f t="shared" si="3"/>
        <v>0.3</v>
      </c>
      <c r="E35" s="103">
        <v>0.3</v>
      </c>
      <c r="F35" s="100">
        <f t="shared" si="4"/>
        <v>0.4</v>
      </c>
      <c r="G35" s="97">
        <f t="shared" si="5"/>
        <v>0.19999999999999998</v>
      </c>
      <c r="H35" s="40"/>
      <c r="I35" s="40"/>
      <c r="J35" s="40"/>
    </row>
    <row r="36" spans="1:10" x14ac:dyDescent="0.25">
      <c r="C36" s="2"/>
      <c r="E36" s="103"/>
      <c r="F36" s="100"/>
      <c r="G36" s="97"/>
      <c r="H36" s="40"/>
      <c r="I36" s="40"/>
      <c r="J36" s="40"/>
    </row>
    <row r="37" spans="1:10" x14ac:dyDescent="0.25">
      <c r="A37" s="5" t="s">
        <v>94</v>
      </c>
      <c r="C37" s="2"/>
      <c r="E37" s="103"/>
      <c r="F37" s="100"/>
      <c r="G37" s="97"/>
      <c r="H37" s="40"/>
      <c r="I37" s="40"/>
      <c r="J37" s="40"/>
    </row>
    <row r="38" spans="1:10" x14ac:dyDescent="0.25">
      <c r="A38" s="5">
        <v>1</v>
      </c>
      <c r="B38" s="9" t="s">
        <v>58</v>
      </c>
      <c r="C38" s="2">
        <f t="shared" ref="C38:C49" si="6">CHOOSE($C$2,E38,F38,G38,H38,I38,J38)</f>
        <v>0.6</v>
      </c>
      <c r="E38" s="103">
        <v>0.6</v>
      </c>
      <c r="F38" s="100">
        <f t="shared" ref="F38:F49" si="7">E38+10%</f>
        <v>0.7</v>
      </c>
      <c r="G38" s="97">
        <f t="shared" ref="G38:G49" si="8">E38-10%</f>
        <v>0.5</v>
      </c>
      <c r="H38" s="40"/>
      <c r="I38" s="40"/>
      <c r="J38" s="40"/>
    </row>
    <row r="39" spans="1:10" x14ac:dyDescent="0.25">
      <c r="A39" s="5">
        <v>2</v>
      </c>
      <c r="B39" s="9" t="s">
        <v>58</v>
      </c>
      <c r="C39" s="2">
        <f t="shared" si="6"/>
        <v>0.5</v>
      </c>
      <c r="E39" s="103">
        <v>0.5</v>
      </c>
      <c r="F39" s="100">
        <f t="shared" si="7"/>
        <v>0.6</v>
      </c>
      <c r="G39" s="97">
        <f t="shared" si="8"/>
        <v>0.4</v>
      </c>
      <c r="H39" s="40"/>
      <c r="I39" s="40"/>
      <c r="J39" s="40"/>
    </row>
    <row r="40" spans="1:10" x14ac:dyDescent="0.25">
      <c r="A40" s="5">
        <v>3</v>
      </c>
      <c r="B40" s="9" t="s">
        <v>58</v>
      </c>
      <c r="C40" s="2">
        <f t="shared" si="6"/>
        <v>0.5</v>
      </c>
      <c r="E40" s="103">
        <v>0.5</v>
      </c>
      <c r="F40" s="100">
        <f t="shared" si="7"/>
        <v>0.6</v>
      </c>
      <c r="G40" s="97">
        <f t="shared" si="8"/>
        <v>0.4</v>
      </c>
      <c r="H40" s="40"/>
      <c r="I40" s="40"/>
      <c r="J40" s="40"/>
    </row>
    <row r="41" spans="1:10" x14ac:dyDescent="0.25">
      <c r="A41" s="5">
        <v>4</v>
      </c>
      <c r="B41" s="9" t="s">
        <v>58</v>
      </c>
      <c r="C41" s="2">
        <f t="shared" si="6"/>
        <v>0.2</v>
      </c>
      <c r="E41" s="103">
        <v>0.2</v>
      </c>
      <c r="F41" s="100">
        <f t="shared" si="7"/>
        <v>0.30000000000000004</v>
      </c>
      <c r="G41" s="97">
        <f t="shared" si="8"/>
        <v>0.1</v>
      </c>
      <c r="H41" s="40"/>
      <c r="I41" s="40"/>
      <c r="J41" s="40"/>
    </row>
    <row r="42" spans="1:10" x14ac:dyDescent="0.25">
      <c r="A42" s="5">
        <v>5</v>
      </c>
      <c r="B42" s="9" t="s">
        <v>58</v>
      </c>
      <c r="C42" s="2">
        <f t="shared" si="6"/>
        <v>0.7</v>
      </c>
      <c r="E42" s="103">
        <v>0.7</v>
      </c>
      <c r="F42" s="100">
        <f t="shared" si="7"/>
        <v>0.79999999999999993</v>
      </c>
      <c r="G42" s="97">
        <f t="shared" si="8"/>
        <v>0.6</v>
      </c>
      <c r="H42" s="40"/>
      <c r="I42" s="40"/>
      <c r="J42" s="40"/>
    </row>
    <row r="43" spans="1:10" x14ac:dyDescent="0.25">
      <c r="A43" s="5">
        <v>6</v>
      </c>
      <c r="B43" s="9" t="s">
        <v>58</v>
      </c>
      <c r="C43" s="2">
        <f t="shared" si="6"/>
        <v>0.9</v>
      </c>
      <c r="E43" s="103">
        <v>0.9</v>
      </c>
      <c r="F43" s="100">
        <f t="shared" si="7"/>
        <v>1</v>
      </c>
      <c r="G43" s="97">
        <f t="shared" si="8"/>
        <v>0.8</v>
      </c>
      <c r="H43" s="40"/>
      <c r="I43" s="40"/>
      <c r="J43" s="40"/>
    </row>
    <row r="44" spans="1:10" x14ac:dyDescent="0.25">
      <c r="A44" s="5">
        <v>7</v>
      </c>
      <c r="B44" s="9" t="s">
        <v>58</v>
      </c>
      <c r="C44" s="2">
        <f t="shared" si="6"/>
        <v>0.9</v>
      </c>
      <c r="E44" s="103">
        <v>0.9</v>
      </c>
      <c r="F44" s="100">
        <f t="shared" si="7"/>
        <v>1</v>
      </c>
      <c r="G44" s="97">
        <f t="shared" si="8"/>
        <v>0.8</v>
      </c>
      <c r="H44" s="40"/>
      <c r="I44" s="40"/>
      <c r="J44" s="40"/>
    </row>
    <row r="45" spans="1:10" x14ac:dyDescent="0.25">
      <c r="A45" s="5">
        <v>8</v>
      </c>
      <c r="B45" s="9" t="s">
        <v>58</v>
      </c>
      <c r="C45" s="2">
        <f t="shared" si="6"/>
        <v>0.8</v>
      </c>
      <c r="E45" s="103">
        <v>0.8</v>
      </c>
      <c r="F45" s="100">
        <f t="shared" si="7"/>
        <v>0.9</v>
      </c>
      <c r="G45" s="97">
        <f t="shared" si="8"/>
        <v>0.70000000000000007</v>
      </c>
      <c r="H45" s="40"/>
      <c r="I45" s="40"/>
      <c r="J45" s="40"/>
    </row>
    <row r="46" spans="1:10" x14ac:dyDescent="0.25">
      <c r="A46" s="5">
        <v>9</v>
      </c>
      <c r="B46" s="9" t="s">
        <v>58</v>
      </c>
      <c r="C46" s="2">
        <f t="shared" si="6"/>
        <v>0.5</v>
      </c>
      <c r="E46" s="103">
        <v>0.5</v>
      </c>
      <c r="F46" s="100">
        <f t="shared" si="7"/>
        <v>0.6</v>
      </c>
      <c r="G46" s="97">
        <f t="shared" si="8"/>
        <v>0.4</v>
      </c>
      <c r="H46" s="40"/>
      <c r="I46" s="40"/>
      <c r="J46" s="40"/>
    </row>
    <row r="47" spans="1:10" x14ac:dyDescent="0.25">
      <c r="A47" s="5">
        <v>10</v>
      </c>
      <c r="B47" s="9" t="s">
        <v>58</v>
      </c>
      <c r="C47" s="2">
        <f t="shared" si="6"/>
        <v>0.4</v>
      </c>
      <c r="E47" s="103">
        <v>0.4</v>
      </c>
      <c r="F47" s="100">
        <f t="shared" si="7"/>
        <v>0.5</v>
      </c>
      <c r="G47" s="97">
        <f t="shared" si="8"/>
        <v>0.30000000000000004</v>
      </c>
      <c r="H47" s="40"/>
      <c r="I47" s="40"/>
      <c r="J47" s="40"/>
    </row>
    <row r="48" spans="1:10" x14ac:dyDescent="0.25">
      <c r="A48" s="5">
        <v>11</v>
      </c>
      <c r="B48" s="9" t="s">
        <v>58</v>
      </c>
      <c r="C48" s="2">
        <f t="shared" si="6"/>
        <v>0.4</v>
      </c>
      <c r="E48" s="103">
        <v>0.4</v>
      </c>
      <c r="F48" s="100">
        <f t="shared" si="7"/>
        <v>0.5</v>
      </c>
      <c r="G48" s="97">
        <f t="shared" si="8"/>
        <v>0.30000000000000004</v>
      </c>
      <c r="H48" s="40"/>
      <c r="I48" s="40"/>
      <c r="J48" s="40"/>
    </row>
    <row r="49" spans="1:10" x14ac:dyDescent="0.25">
      <c r="A49" s="5">
        <v>12</v>
      </c>
      <c r="B49" s="9" t="s">
        <v>58</v>
      </c>
      <c r="C49" s="2">
        <f t="shared" si="6"/>
        <v>0.3</v>
      </c>
      <c r="E49" s="103">
        <v>0.3</v>
      </c>
      <c r="F49" s="100">
        <f t="shared" si="7"/>
        <v>0.4</v>
      </c>
      <c r="G49" s="97">
        <f t="shared" si="8"/>
        <v>0.19999999999999998</v>
      </c>
      <c r="H49" s="40"/>
      <c r="I49" s="40"/>
      <c r="J49" s="40"/>
    </row>
    <row r="50" spans="1:10" x14ac:dyDescent="0.25">
      <c r="C50" s="2"/>
      <c r="E50" s="103"/>
      <c r="F50" s="100"/>
      <c r="G50" s="97"/>
      <c r="H50" s="40"/>
      <c r="I50" s="40"/>
      <c r="J50" s="40"/>
    </row>
    <row r="51" spans="1:10" x14ac:dyDescent="0.25">
      <c r="A51" s="5" t="s">
        <v>65</v>
      </c>
      <c r="C51" s="2"/>
      <c r="E51" s="103"/>
      <c r="F51" s="100"/>
      <c r="G51" s="97"/>
      <c r="H51" s="40"/>
      <c r="I51" s="40"/>
      <c r="J51" s="40"/>
    </row>
    <row r="52" spans="1:10" x14ac:dyDescent="0.25">
      <c r="A52" s="5">
        <v>1</v>
      </c>
      <c r="B52" s="9" t="s">
        <v>58</v>
      </c>
      <c r="C52" s="2">
        <f t="shared" ref="C52:C62" si="9">CHOOSE($C$2,E52,F52,G52,H52,I52,J52)</f>
        <v>0.4</v>
      </c>
      <c r="E52" s="103">
        <v>0.4</v>
      </c>
      <c r="F52" s="100">
        <f t="shared" ref="F52:F63" si="10">E52+10%</f>
        <v>0.5</v>
      </c>
      <c r="G52" s="97">
        <f t="shared" ref="G52:G63" si="11">E52-10%</f>
        <v>0.30000000000000004</v>
      </c>
      <c r="H52" s="40"/>
      <c r="I52" s="40"/>
      <c r="J52" s="40"/>
    </row>
    <row r="53" spans="1:10" x14ac:dyDescent="0.25">
      <c r="A53" s="5">
        <v>2</v>
      </c>
      <c r="B53" s="9" t="s">
        <v>58</v>
      </c>
      <c r="C53" s="2">
        <f t="shared" si="9"/>
        <v>0.4</v>
      </c>
      <c r="E53" s="103">
        <v>0.4</v>
      </c>
      <c r="F53" s="100">
        <f t="shared" si="10"/>
        <v>0.5</v>
      </c>
      <c r="G53" s="97">
        <f t="shared" si="11"/>
        <v>0.30000000000000004</v>
      </c>
      <c r="H53" s="40"/>
      <c r="I53" s="40"/>
      <c r="J53" s="40"/>
    </row>
    <row r="54" spans="1:10" x14ac:dyDescent="0.25">
      <c r="A54" s="5">
        <v>3</v>
      </c>
      <c r="B54" s="9" t="s">
        <v>58</v>
      </c>
      <c r="C54" s="2">
        <f t="shared" si="9"/>
        <v>0.4</v>
      </c>
      <c r="E54" s="103">
        <v>0.4</v>
      </c>
      <c r="F54" s="100">
        <f t="shared" si="10"/>
        <v>0.5</v>
      </c>
      <c r="G54" s="97">
        <f t="shared" si="11"/>
        <v>0.30000000000000004</v>
      </c>
      <c r="H54" s="40"/>
      <c r="I54" s="40"/>
      <c r="J54" s="40"/>
    </row>
    <row r="55" spans="1:10" x14ac:dyDescent="0.25">
      <c r="A55" s="5">
        <v>4</v>
      </c>
      <c r="B55" s="9" t="s">
        <v>58</v>
      </c>
      <c r="C55" s="2">
        <f t="shared" si="9"/>
        <v>0.2</v>
      </c>
      <c r="E55" s="103">
        <v>0.2</v>
      </c>
      <c r="F55" s="100">
        <f t="shared" si="10"/>
        <v>0.30000000000000004</v>
      </c>
      <c r="G55" s="97">
        <f t="shared" si="11"/>
        <v>0.1</v>
      </c>
      <c r="H55" s="40"/>
      <c r="I55" s="40"/>
      <c r="J55" s="40"/>
    </row>
    <row r="56" spans="1:10" x14ac:dyDescent="0.25">
      <c r="A56" s="5">
        <v>5</v>
      </c>
      <c r="B56" s="9" t="s">
        <v>58</v>
      </c>
      <c r="C56" s="2">
        <f t="shared" si="9"/>
        <v>0.6</v>
      </c>
      <c r="E56" s="103">
        <v>0.6</v>
      </c>
      <c r="F56" s="100">
        <f t="shared" si="10"/>
        <v>0.7</v>
      </c>
      <c r="G56" s="97">
        <f t="shared" si="11"/>
        <v>0.5</v>
      </c>
      <c r="H56" s="40"/>
      <c r="I56" s="40"/>
      <c r="J56" s="40"/>
    </row>
    <row r="57" spans="1:10" x14ac:dyDescent="0.25">
      <c r="A57" s="5">
        <v>6</v>
      </c>
      <c r="B57" s="9" t="s">
        <v>58</v>
      </c>
      <c r="C57" s="2">
        <f t="shared" si="9"/>
        <v>0.7</v>
      </c>
      <c r="E57" s="103">
        <v>0.7</v>
      </c>
      <c r="F57" s="100">
        <f t="shared" si="10"/>
        <v>0.79999999999999993</v>
      </c>
      <c r="G57" s="97">
        <f t="shared" si="11"/>
        <v>0.6</v>
      </c>
      <c r="H57" s="40"/>
      <c r="I57" s="40"/>
      <c r="J57" s="40"/>
    </row>
    <row r="58" spans="1:10" x14ac:dyDescent="0.25">
      <c r="A58" s="5">
        <v>7</v>
      </c>
      <c r="B58" s="9" t="s">
        <v>58</v>
      </c>
      <c r="C58" s="2">
        <f t="shared" si="9"/>
        <v>0.8</v>
      </c>
      <c r="E58" s="103">
        <v>0.8</v>
      </c>
      <c r="F58" s="100">
        <f t="shared" si="10"/>
        <v>0.9</v>
      </c>
      <c r="G58" s="97">
        <f t="shared" si="11"/>
        <v>0.70000000000000007</v>
      </c>
      <c r="H58" s="40"/>
      <c r="I58" s="40"/>
      <c r="J58" s="40"/>
    </row>
    <row r="59" spans="1:10" x14ac:dyDescent="0.25">
      <c r="A59" s="5">
        <v>8</v>
      </c>
      <c r="B59" s="9" t="s">
        <v>58</v>
      </c>
      <c r="C59" s="2">
        <f t="shared" si="9"/>
        <v>0.7</v>
      </c>
      <c r="E59" s="103">
        <v>0.7</v>
      </c>
      <c r="F59" s="100">
        <f t="shared" si="10"/>
        <v>0.79999999999999993</v>
      </c>
      <c r="G59" s="97">
        <f t="shared" si="11"/>
        <v>0.6</v>
      </c>
      <c r="H59" s="40"/>
      <c r="I59" s="40"/>
      <c r="J59" s="40"/>
    </row>
    <row r="60" spans="1:10" x14ac:dyDescent="0.25">
      <c r="A60" s="5">
        <v>9</v>
      </c>
      <c r="B60" s="9" t="s">
        <v>58</v>
      </c>
      <c r="C60" s="2">
        <f t="shared" si="9"/>
        <v>0.4</v>
      </c>
      <c r="E60" s="103">
        <v>0.4</v>
      </c>
      <c r="F60" s="100">
        <f t="shared" si="10"/>
        <v>0.5</v>
      </c>
      <c r="G60" s="97">
        <f t="shared" si="11"/>
        <v>0.30000000000000004</v>
      </c>
      <c r="H60" s="40"/>
      <c r="I60" s="40"/>
      <c r="J60" s="40"/>
    </row>
    <row r="61" spans="1:10" x14ac:dyDescent="0.25">
      <c r="A61" s="5">
        <v>10</v>
      </c>
      <c r="B61" s="9" t="s">
        <v>58</v>
      </c>
      <c r="C61" s="2">
        <f t="shared" si="9"/>
        <v>0.3</v>
      </c>
      <c r="E61" s="103">
        <v>0.3</v>
      </c>
      <c r="F61" s="100">
        <f t="shared" si="10"/>
        <v>0.4</v>
      </c>
      <c r="G61" s="97">
        <f t="shared" si="11"/>
        <v>0.19999999999999998</v>
      </c>
      <c r="H61" s="40"/>
      <c r="I61" s="40"/>
      <c r="J61" s="40"/>
    </row>
    <row r="62" spans="1:10" x14ac:dyDescent="0.25">
      <c r="A62" s="5">
        <v>11</v>
      </c>
      <c r="B62" s="9" t="s">
        <v>58</v>
      </c>
      <c r="C62" s="2">
        <f t="shared" si="9"/>
        <v>0.3</v>
      </c>
      <c r="E62" s="103">
        <v>0.3</v>
      </c>
      <c r="F62" s="100">
        <f t="shared" si="10"/>
        <v>0.4</v>
      </c>
      <c r="G62" s="97">
        <f t="shared" si="11"/>
        <v>0.19999999999999998</v>
      </c>
      <c r="H62" s="40"/>
      <c r="I62" s="40"/>
      <c r="J62" s="40"/>
    </row>
    <row r="63" spans="1:10" x14ac:dyDescent="0.25">
      <c r="A63" s="5">
        <v>12</v>
      </c>
      <c r="B63" s="9" t="s">
        <v>58</v>
      </c>
      <c r="C63" s="2">
        <f>CHOOSE($C$2,E63,F63,G63,H63,I63,J63)</f>
        <v>0.2</v>
      </c>
      <c r="E63" s="103">
        <v>0.2</v>
      </c>
      <c r="F63" s="100">
        <f t="shared" si="10"/>
        <v>0.30000000000000004</v>
      </c>
      <c r="G63" s="97">
        <f t="shared" si="11"/>
        <v>0.1</v>
      </c>
      <c r="H63" s="40"/>
      <c r="I63" s="40"/>
      <c r="J63" s="40"/>
    </row>
    <row r="64" spans="1:10" x14ac:dyDescent="0.25">
      <c r="E64" s="50"/>
      <c r="F64" s="101"/>
      <c r="G64" s="98"/>
      <c r="H64" s="70"/>
      <c r="I64" s="70"/>
      <c r="J64" s="70"/>
    </row>
    <row r="65" spans="1:10" x14ac:dyDescent="0.25">
      <c r="A65" s="74" t="s">
        <v>96</v>
      </c>
      <c r="E65" s="50"/>
      <c r="F65" s="101"/>
      <c r="G65" s="98"/>
      <c r="H65" s="70"/>
      <c r="I65" s="70"/>
      <c r="J65" s="70"/>
    </row>
    <row r="66" spans="1:10" x14ac:dyDescent="0.25">
      <c r="E66" s="50"/>
      <c r="F66" s="101"/>
      <c r="G66" s="98"/>
      <c r="H66" s="70"/>
      <c r="I66" s="70"/>
      <c r="J66" s="70"/>
    </row>
    <row r="67" spans="1:10" x14ac:dyDescent="0.25">
      <c r="A67" s="22" t="s">
        <v>55</v>
      </c>
      <c r="E67" s="50"/>
      <c r="F67" s="101"/>
      <c r="G67" s="98"/>
      <c r="H67" s="70"/>
      <c r="I67" s="70"/>
      <c r="J67" s="70"/>
    </row>
    <row r="68" spans="1:10" x14ac:dyDescent="0.25">
      <c r="A68" s="5" t="s">
        <v>66</v>
      </c>
      <c r="E68" s="50"/>
      <c r="F68" s="101"/>
      <c r="G68" s="98"/>
      <c r="H68" s="70"/>
      <c r="I68" s="70"/>
      <c r="J68" s="70"/>
    </row>
    <row r="69" spans="1:10" x14ac:dyDescent="0.25">
      <c r="A69" s="5" t="s">
        <v>81</v>
      </c>
      <c r="B69" s="9" t="s">
        <v>57</v>
      </c>
      <c r="C69" s="11">
        <f>CHOOSE($C$2,E69,F69,G69,H69,I69,J69)</f>
        <v>25000</v>
      </c>
      <c r="E69" s="50">
        <v>25000</v>
      </c>
      <c r="F69" s="101">
        <v>25000</v>
      </c>
      <c r="G69" s="98">
        <v>23000</v>
      </c>
      <c r="H69" s="70"/>
      <c r="I69" s="70"/>
      <c r="J69" s="70"/>
    </row>
    <row r="70" spans="1:10" x14ac:dyDescent="0.25">
      <c r="A70" s="5" t="s">
        <v>82</v>
      </c>
      <c r="B70" s="9" t="s">
        <v>57</v>
      </c>
      <c r="C70" s="11">
        <f t="shared" ref="C70:C72" si="12">CHOOSE($C$2,E70,F70,G70,H70,I70,J70)</f>
        <v>2000</v>
      </c>
      <c r="E70" s="50">
        <v>2000</v>
      </c>
      <c r="F70" s="101">
        <v>2000</v>
      </c>
      <c r="G70" s="98">
        <v>2000</v>
      </c>
      <c r="H70" s="70"/>
      <c r="I70" s="70"/>
      <c r="J70" s="70"/>
    </row>
    <row r="71" spans="1:10" x14ac:dyDescent="0.25">
      <c r="A71" s="5" t="s">
        <v>83</v>
      </c>
      <c r="B71" s="9" t="s">
        <v>84</v>
      </c>
      <c r="C71" s="11">
        <f t="shared" si="12"/>
        <v>12</v>
      </c>
      <c r="E71" s="50">
        <v>12</v>
      </c>
      <c r="F71" s="101">
        <v>12</v>
      </c>
      <c r="G71" s="98">
        <v>12</v>
      </c>
      <c r="H71" s="70"/>
      <c r="I71" s="70"/>
      <c r="J71" s="70"/>
    </row>
    <row r="72" spans="1:10" x14ac:dyDescent="0.25">
      <c r="A72" s="5" t="s">
        <v>85</v>
      </c>
      <c r="B72" s="9" t="s">
        <v>84</v>
      </c>
      <c r="C72" s="11">
        <f t="shared" si="12"/>
        <v>1</v>
      </c>
      <c r="E72" s="50">
        <v>1</v>
      </c>
      <c r="F72" s="101">
        <v>1</v>
      </c>
      <c r="G72" s="98">
        <v>1</v>
      </c>
      <c r="H72" s="70"/>
      <c r="I72" s="70"/>
      <c r="J72" s="70"/>
    </row>
    <row r="73" spans="1:10" x14ac:dyDescent="0.25">
      <c r="E73" s="50"/>
      <c r="F73" s="101"/>
      <c r="G73" s="98"/>
      <c r="H73" s="70"/>
      <c r="I73" s="70"/>
      <c r="J73" s="70"/>
    </row>
    <row r="74" spans="1:10" x14ac:dyDescent="0.25">
      <c r="A74" s="5" t="s">
        <v>67</v>
      </c>
      <c r="E74" s="50"/>
      <c r="F74" s="101"/>
      <c r="G74" s="98"/>
      <c r="H74" s="70"/>
      <c r="I74" s="70"/>
      <c r="J74" s="70"/>
    </row>
    <row r="75" spans="1:10" x14ac:dyDescent="0.25">
      <c r="A75" s="5" t="s">
        <v>81</v>
      </c>
      <c r="B75" s="9" t="s">
        <v>57</v>
      </c>
      <c r="C75" s="11">
        <f t="shared" ref="C75:C78" si="13">CHOOSE($C$2,E75,F75,G75,H75,I75,J75)</f>
        <v>20000</v>
      </c>
      <c r="E75" s="50">
        <v>20000</v>
      </c>
      <c r="F75" s="101">
        <v>20000</v>
      </c>
      <c r="G75" s="98">
        <v>15000</v>
      </c>
      <c r="H75" s="70"/>
      <c r="I75" s="70"/>
      <c r="J75" s="70"/>
    </row>
    <row r="76" spans="1:10" x14ac:dyDescent="0.25">
      <c r="A76" s="5" t="s">
        <v>82</v>
      </c>
      <c r="B76" s="9" t="s">
        <v>57</v>
      </c>
      <c r="C76" s="11">
        <f t="shared" si="13"/>
        <v>2000</v>
      </c>
      <c r="E76" s="50">
        <v>2000</v>
      </c>
      <c r="F76" s="101">
        <v>2000</v>
      </c>
      <c r="G76" s="98">
        <v>2000</v>
      </c>
      <c r="H76" s="70"/>
      <c r="I76" s="70"/>
      <c r="J76" s="70"/>
    </row>
    <row r="77" spans="1:10" x14ac:dyDescent="0.25">
      <c r="A77" s="5" t="s">
        <v>83</v>
      </c>
      <c r="B77" s="9" t="s">
        <v>84</v>
      </c>
      <c r="C77" s="11">
        <f t="shared" si="13"/>
        <v>12</v>
      </c>
      <c r="E77" s="50">
        <v>12</v>
      </c>
      <c r="F77" s="101">
        <v>12</v>
      </c>
      <c r="G77" s="98">
        <v>12</v>
      </c>
      <c r="H77" s="70"/>
      <c r="I77" s="70"/>
      <c r="J77" s="70"/>
    </row>
    <row r="78" spans="1:10" x14ac:dyDescent="0.25">
      <c r="A78" s="5" t="s">
        <v>85</v>
      </c>
      <c r="B78" s="9" t="s">
        <v>84</v>
      </c>
      <c r="C78" s="11">
        <f t="shared" si="13"/>
        <v>1</v>
      </c>
      <c r="E78" s="50">
        <v>1</v>
      </c>
      <c r="F78" s="101">
        <v>1</v>
      </c>
      <c r="G78" s="98">
        <v>1</v>
      </c>
      <c r="H78" s="70"/>
      <c r="I78" s="70"/>
      <c r="J78" s="70"/>
    </row>
    <row r="79" spans="1:10" x14ac:dyDescent="0.25">
      <c r="E79" s="50"/>
      <c r="F79" s="101"/>
      <c r="G79" s="98"/>
      <c r="H79" s="70"/>
      <c r="I79" s="70"/>
      <c r="J79" s="70"/>
    </row>
    <row r="80" spans="1:10" x14ac:dyDescent="0.25">
      <c r="A80" s="22" t="s">
        <v>56</v>
      </c>
      <c r="E80" s="50"/>
      <c r="F80" s="101"/>
      <c r="G80" s="98"/>
      <c r="H80" s="70"/>
      <c r="I80" s="70"/>
      <c r="J80" s="70"/>
    </row>
    <row r="81" spans="1:10" x14ac:dyDescent="0.25">
      <c r="A81" s="5" t="s">
        <v>94</v>
      </c>
      <c r="E81" s="50"/>
      <c r="F81" s="101"/>
      <c r="G81" s="98"/>
      <c r="H81" s="70"/>
      <c r="I81" s="70"/>
      <c r="J81" s="70"/>
    </row>
    <row r="82" spans="1:10" x14ac:dyDescent="0.25">
      <c r="A82" s="5" t="s">
        <v>81</v>
      </c>
      <c r="B82" s="9" t="s">
        <v>57</v>
      </c>
      <c r="C82" s="11">
        <f t="shared" ref="C82:C85" si="14">CHOOSE($C$2,E82,F82,G82,H82,I82,J82)</f>
        <v>25000</v>
      </c>
      <c r="E82" s="50">
        <v>25000</v>
      </c>
      <c r="F82" s="101">
        <v>25000</v>
      </c>
      <c r="G82" s="98">
        <v>20000</v>
      </c>
      <c r="H82" s="70"/>
      <c r="I82" s="70"/>
      <c r="J82" s="70"/>
    </row>
    <row r="83" spans="1:10" x14ac:dyDescent="0.25">
      <c r="A83" s="5" t="s">
        <v>82</v>
      </c>
      <c r="B83" s="9" t="s">
        <v>57</v>
      </c>
      <c r="C83" s="11">
        <f t="shared" si="14"/>
        <v>3000</v>
      </c>
      <c r="E83" s="50">
        <v>3000</v>
      </c>
      <c r="F83" s="101">
        <v>3000</v>
      </c>
      <c r="G83" s="98">
        <v>3000</v>
      </c>
      <c r="H83" s="70"/>
      <c r="I83" s="70"/>
      <c r="J83" s="70"/>
    </row>
    <row r="84" spans="1:10" x14ac:dyDescent="0.25">
      <c r="A84" s="5" t="s">
        <v>83</v>
      </c>
      <c r="B84" s="9" t="s">
        <v>84</v>
      </c>
      <c r="C84" s="11">
        <f t="shared" si="14"/>
        <v>12</v>
      </c>
      <c r="E84" s="50">
        <v>12</v>
      </c>
      <c r="F84" s="101">
        <v>12</v>
      </c>
      <c r="G84" s="98">
        <v>12</v>
      </c>
      <c r="H84" s="70"/>
      <c r="I84" s="70"/>
      <c r="J84" s="70"/>
    </row>
    <row r="85" spans="1:10" x14ac:dyDescent="0.25">
      <c r="A85" s="5" t="s">
        <v>85</v>
      </c>
      <c r="B85" s="9" t="s">
        <v>84</v>
      </c>
      <c r="C85" s="11">
        <f t="shared" si="14"/>
        <v>1</v>
      </c>
      <c r="E85" s="50">
        <v>1</v>
      </c>
      <c r="F85" s="101">
        <v>1</v>
      </c>
      <c r="G85" s="98">
        <v>1</v>
      </c>
      <c r="H85" s="70"/>
      <c r="I85" s="70"/>
      <c r="J85" s="70"/>
    </row>
    <row r="86" spans="1:10" x14ac:dyDescent="0.25">
      <c r="E86" s="50"/>
      <c r="F86" s="101"/>
      <c r="G86" s="98"/>
      <c r="H86" s="70"/>
      <c r="I86" s="70"/>
      <c r="J86" s="70"/>
    </row>
    <row r="87" spans="1:10" x14ac:dyDescent="0.25">
      <c r="A87" s="5" t="s">
        <v>65</v>
      </c>
      <c r="E87" s="50"/>
      <c r="F87" s="101"/>
      <c r="G87" s="98"/>
      <c r="H87" s="70"/>
      <c r="I87" s="70"/>
      <c r="J87" s="70"/>
    </row>
    <row r="88" spans="1:10" x14ac:dyDescent="0.25">
      <c r="A88" s="5" t="s">
        <v>81</v>
      </c>
      <c r="B88" s="9" t="s">
        <v>57</v>
      </c>
      <c r="C88" s="11">
        <f t="shared" ref="C88:C91" si="15">CHOOSE($C$2,E88,F88,G88,H88,I88,J88)</f>
        <v>20000</v>
      </c>
      <c r="E88" s="50">
        <v>20000</v>
      </c>
      <c r="F88" s="101">
        <v>20000</v>
      </c>
      <c r="G88" s="98">
        <v>17000</v>
      </c>
      <c r="H88" s="70"/>
      <c r="I88" s="70"/>
      <c r="J88" s="70"/>
    </row>
    <row r="89" spans="1:10" x14ac:dyDescent="0.25">
      <c r="A89" s="5" t="s">
        <v>82</v>
      </c>
      <c r="B89" s="9" t="s">
        <v>57</v>
      </c>
      <c r="C89" s="11">
        <f t="shared" si="15"/>
        <v>2000</v>
      </c>
      <c r="E89" s="50">
        <v>2000</v>
      </c>
      <c r="F89" s="101">
        <v>2000</v>
      </c>
      <c r="G89" s="98">
        <v>2000</v>
      </c>
      <c r="H89" s="70"/>
      <c r="I89" s="70"/>
      <c r="J89" s="70"/>
    </row>
    <row r="90" spans="1:10" x14ac:dyDescent="0.25">
      <c r="A90" s="5" t="s">
        <v>83</v>
      </c>
      <c r="B90" s="9" t="s">
        <v>84</v>
      </c>
      <c r="C90" s="11">
        <f t="shared" si="15"/>
        <v>12</v>
      </c>
      <c r="E90" s="50">
        <v>12</v>
      </c>
      <c r="F90" s="101">
        <v>12</v>
      </c>
      <c r="G90" s="98">
        <v>12</v>
      </c>
      <c r="H90" s="70"/>
      <c r="I90" s="70"/>
      <c r="J90" s="70"/>
    </row>
    <row r="91" spans="1:10" x14ac:dyDescent="0.25">
      <c r="A91" s="5" t="s">
        <v>85</v>
      </c>
      <c r="B91" s="9" t="s">
        <v>84</v>
      </c>
      <c r="C91" s="11">
        <f t="shared" si="15"/>
        <v>1</v>
      </c>
      <c r="E91" s="50">
        <v>1</v>
      </c>
      <c r="F91" s="101">
        <v>1</v>
      </c>
      <c r="G91" s="98">
        <v>1</v>
      </c>
      <c r="H91" s="70"/>
      <c r="I91" s="70"/>
      <c r="J91" s="70"/>
    </row>
    <row r="92" spans="1:10" x14ac:dyDescent="0.25">
      <c r="E92" s="50"/>
      <c r="F92" s="101"/>
      <c r="G92" s="98"/>
      <c r="H92" s="70"/>
      <c r="I92" s="70"/>
      <c r="J92" s="70"/>
    </row>
    <row r="93" spans="1:10" x14ac:dyDescent="0.25">
      <c r="E93" s="50"/>
      <c r="F93" s="101"/>
      <c r="G93" s="98"/>
      <c r="H93" s="70"/>
      <c r="I93" s="70"/>
      <c r="J93" s="70"/>
    </row>
    <row r="94" spans="1:10" x14ac:dyDescent="0.25">
      <c r="A94" s="74" t="s">
        <v>74</v>
      </c>
      <c r="E94" s="50"/>
      <c r="F94" s="101"/>
      <c r="G94" s="98"/>
      <c r="H94" s="70"/>
      <c r="I94" s="70"/>
      <c r="J94" s="70"/>
    </row>
    <row r="95" spans="1:10" x14ac:dyDescent="0.25">
      <c r="A95" s="6" t="s">
        <v>9</v>
      </c>
      <c r="E95" s="50"/>
      <c r="F95" s="101"/>
      <c r="G95" s="98"/>
      <c r="H95" s="70"/>
      <c r="I95" s="70"/>
      <c r="J95" s="70"/>
    </row>
    <row r="96" spans="1:10" x14ac:dyDescent="0.25">
      <c r="A96" s="57" t="s">
        <v>20</v>
      </c>
      <c r="B96" s="9" t="s">
        <v>100</v>
      </c>
      <c r="C96" s="11">
        <f>CHOOSE($C$2,E96,F96,G96,H96,I96,J96)</f>
        <v>4</v>
      </c>
      <c r="E96" s="50">
        <v>4</v>
      </c>
      <c r="F96" s="101">
        <v>4</v>
      </c>
      <c r="G96" s="98">
        <v>4</v>
      </c>
      <c r="H96" s="70"/>
      <c r="I96" s="70"/>
      <c r="J96" s="70"/>
    </row>
    <row r="97" spans="1:10" x14ac:dyDescent="0.25">
      <c r="A97" s="57" t="s">
        <v>105</v>
      </c>
      <c r="B97" s="9" t="s">
        <v>58</v>
      </c>
      <c r="E97" s="50"/>
      <c r="F97" s="101"/>
      <c r="G97" s="98"/>
      <c r="H97" s="70"/>
      <c r="I97" s="70"/>
      <c r="J97" s="70"/>
    </row>
    <row r="98" spans="1:10" x14ac:dyDescent="0.25">
      <c r="A98" s="5">
        <v>1</v>
      </c>
      <c r="B98" s="9" t="s">
        <v>58</v>
      </c>
      <c r="C98" s="2">
        <f t="shared" ref="C98:C129" si="16">CHOOSE($C$2,E98,F98,G98,H98,I98,J98)</f>
        <v>0.8</v>
      </c>
      <c r="E98" s="103">
        <v>0.8</v>
      </c>
      <c r="F98" s="100">
        <v>0.8</v>
      </c>
      <c r="G98" s="97">
        <v>0.8</v>
      </c>
      <c r="H98" s="40"/>
      <c r="I98" s="40"/>
      <c r="J98" s="40"/>
    </row>
    <row r="99" spans="1:10" x14ac:dyDescent="0.25">
      <c r="A99" s="5">
        <v>2</v>
      </c>
      <c r="B99" s="9" t="s">
        <v>58</v>
      </c>
      <c r="C99" s="2">
        <f t="shared" si="16"/>
        <v>0.5</v>
      </c>
      <c r="E99" s="103">
        <v>0.5</v>
      </c>
      <c r="F99" s="100">
        <v>0.5</v>
      </c>
      <c r="G99" s="97">
        <v>0.5</v>
      </c>
      <c r="H99" s="40"/>
      <c r="I99" s="40"/>
      <c r="J99" s="40"/>
    </row>
    <row r="100" spans="1:10" x14ac:dyDescent="0.25">
      <c r="A100" s="5">
        <v>3</v>
      </c>
      <c r="B100" s="9" t="s">
        <v>58</v>
      </c>
      <c r="C100" s="2">
        <f t="shared" si="16"/>
        <v>0.5</v>
      </c>
      <c r="E100" s="103">
        <v>0.5</v>
      </c>
      <c r="F100" s="100">
        <v>0.5</v>
      </c>
      <c r="G100" s="97">
        <v>0.5</v>
      </c>
      <c r="H100" s="40"/>
      <c r="I100" s="40"/>
      <c r="J100" s="40"/>
    </row>
    <row r="101" spans="1:10" x14ac:dyDescent="0.25">
      <c r="A101" s="5">
        <v>4</v>
      </c>
      <c r="B101" s="9" t="s">
        <v>58</v>
      </c>
      <c r="C101" s="2">
        <f t="shared" si="16"/>
        <v>0.5</v>
      </c>
      <c r="E101" s="103">
        <v>0.5</v>
      </c>
      <c r="F101" s="100">
        <v>0.5</v>
      </c>
      <c r="G101" s="97">
        <v>0.5</v>
      </c>
      <c r="H101" s="40"/>
      <c r="I101" s="40"/>
      <c r="J101" s="40"/>
    </row>
    <row r="102" spans="1:10" x14ac:dyDescent="0.25">
      <c r="A102" s="5">
        <v>5</v>
      </c>
      <c r="B102" s="9" t="s">
        <v>58</v>
      </c>
      <c r="C102" s="2">
        <f t="shared" si="16"/>
        <v>1</v>
      </c>
      <c r="E102" s="103">
        <v>1</v>
      </c>
      <c r="F102" s="100">
        <v>1</v>
      </c>
      <c r="G102" s="97">
        <v>1</v>
      </c>
      <c r="H102" s="40"/>
      <c r="I102" s="40"/>
      <c r="J102" s="40"/>
    </row>
    <row r="103" spans="1:10" x14ac:dyDescent="0.25">
      <c r="A103" s="5">
        <v>6</v>
      </c>
      <c r="B103" s="9" t="s">
        <v>58</v>
      </c>
      <c r="C103" s="2">
        <f t="shared" si="16"/>
        <v>1</v>
      </c>
      <c r="E103" s="103">
        <v>1</v>
      </c>
      <c r="F103" s="100">
        <v>1</v>
      </c>
      <c r="G103" s="97">
        <v>1</v>
      </c>
      <c r="H103" s="40"/>
      <c r="I103" s="40"/>
      <c r="J103" s="40"/>
    </row>
    <row r="104" spans="1:10" x14ac:dyDescent="0.25">
      <c r="A104" s="5">
        <v>7</v>
      </c>
      <c r="B104" s="9" t="s">
        <v>58</v>
      </c>
      <c r="C104" s="2">
        <f t="shared" si="16"/>
        <v>1</v>
      </c>
      <c r="E104" s="103">
        <v>1</v>
      </c>
      <c r="F104" s="100">
        <v>1</v>
      </c>
      <c r="G104" s="97">
        <v>1</v>
      </c>
      <c r="H104" s="40"/>
      <c r="I104" s="40"/>
      <c r="J104" s="40"/>
    </row>
    <row r="105" spans="1:10" x14ac:dyDescent="0.25">
      <c r="A105" s="5">
        <v>8</v>
      </c>
      <c r="B105" s="9" t="s">
        <v>58</v>
      </c>
      <c r="C105" s="2">
        <f t="shared" si="16"/>
        <v>1</v>
      </c>
      <c r="E105" s="103">
        <v>1</v>
      </c>
      <c r="F105" s="100">
        <v>1</v>
      </c>
      <c r="G105" s="97">
        <v>1</v>
      </c>
      <c r="H105" s="40"/>
      <c r="I105" s="40"/>
      <c r="J105" s="40"/>
    </row>
    <row r="106" spans="1:10" x14ac:dyDescent="0.25">
      <c r="A106" s="5">
        <v>9</v>
      </c>
      <c r="B106" s="9" t="s">
        <v>58</v>
      </c>
      <c r="C106" s="2">
        <f t="shared" si="16"/>
        <v>0.8</v>
      </c>
      <c r="E106" s="103">
        <v>0.8</v>
      </c>
      <c r="F106" s="100">
        <v>0.8</v>
      </c>
      <c r="G106" s="97">
        <v>0.8</v>
      </c>
      <c r="H106" s="40"/>
      <c r="I106" s="40"/>
      <c r="J106" s="40"/>
    </row>
    <row r="107" spans="1:10" x14ac:dyDescent="0.25">
      <c r="A107" s="5">
        <v>10</v>
      </c>
      <c r="B107" s="9" t="s">
        <v>58</v>
      </c>
      <c r="C107" s="2">
        <f t="shared" si="16"/>
        <v>0.5</v>
      </c>
      <c r="E107" s="103">
        <v>0.5</v>
      </c>
      <c r="F107" s="100">
        <v>0.5</v>
      </c>
      <c r="G107" s="97">
        <v>0.5</v>
      </c>
      <c r="H107" s="40"/>
      <c r="I107" s="40"/>
      <c r="J107" s="40"/>
    </row>
    <row r="108" spans="1:10" x14ac:dyDescent="0.25">
      <c r="A108" s="5">
        <v>11</v>
      </c>
      <c r="B108" s="9" t="s">
        <v>58</v>
      </c>
      <c r="C108" s="2">
        <f t="shared" si="16"/>
        <v>0.5</v>
      </c>
      <c r="E108" s="103">
        <v>0.5</v>
      </c>
      <c r="F108" s="100">
        <v>0.5</v>
      </c>
      <c r="G108" s="97">
        <v>0.5</v>
      </c>
      <c r="H108" s="40"/>
      <c r="I108" s="40"/>
      <c r="J108" s="40"/>
    </row>
    <row r="109" spans="1:10" x14ac:dyDescent="0.25">
      <c r="A109" s="5">
        <v>12</v>
      </c>
      <c r="B109" s="9" t="s">
        <v>58</v>
      </c>
      <c r="C109" s="2">
        <f t="shared" si="16"/>
        <v>0.5</v>
      </c>
      <c r="E109" s="103">
        <v>0.5</v>
      </c>
      <c r="F109" s="100">
        <v>0.5</v>
      </c>
      <c r="G109" s="97">
        <v>0.5</v>
      </c>
      <c r="H109" s="40"/>
      <c r="I109" s="40"/>
      <c r="J109" s="40"/>
    </row>
    <row r="110" spans="1:10" x14ac:dyDescent="0.25">
      <c r="A110" s="6" t="s">
        <v>101</v>
      </c>
      <c r="B110" s="9" t="s">
        <v>57</v>
      </c>
      <c r="C110" s="11">
        <f t="shared" si="16"/>
        <v>70000</v>
      </c>
      <c r="E110" s="50">
        <v>70000</v>
      </c>
      <c r="F110" s="101">
        <v>70000</v>
      </c>
      <c r="G110" s="98">
        <v>80000</v>
      </c>
      <c r="H110" s="70"/>
      <c r="I110" s="70"/>
      <c r="J110" s="70"/>
    </row>
    <row r="111" spans="1:10" x14ac:dyDescent="0.25">
      <c r="A111" s="56" t="s">
        <v>104</v>
      </c>
      <c r="B111" s="9" t="s">
        <v>57</v>
      </c>
      <c r="C111" s="11">
        <f t="shared" si="16"/>
        <v>5000</v>
      </c>
      <c r="E111" s="50">
        <v>5000</v>
      </c>
      <c r="F111" s="101">
        <v>5000</v>
      </c>
      <c r="G111" s="98">
        <v>5000</v>
      </c>
      <c r="H111" s="70"/>
      <c r="I111" s="70"/>
      <c r="J111" s="70"/>
    </row>
    <row r="112" spans="1:10" x14ac:dyDescent="0.25">
      <c r="A112" s="56" t="s">
        <v>83</v>
      </c>
      <c r="B112" s="9" t="s">
        <v>84</v>
      </c>
      <c r="C112" s="11">
        <f t="shared" si="16"/>
        <v>12</v>
      </c>
      <c r="E112" s="50">
        <v>12</v>
      </c>
      <c r="F112" s="101">
        <v>12</v>
      </c>
      <c r="G112" s="98">
        <v>12</v>
      </c>
      <c r="H112" s="70"/>
      <c r="I112" s="70"/>
      <c r="J112" s="70"/>
    </row>
    <row r="113" spans="1:10" x14ac:dyDescent="0.25">
      <c r="A113" s="56" t="s">
        <v>85</v>
      </c>
      <c r="B113" s="9" t="s">
        <v>84</v>
      </c>
      <c r="C113" s="11">
        <f t="shared" si="16"/>
        <v>1</v>
      </c>
      <c r="E113" s="50">
        <v>1</v>
      </c>
      <c r="F113" s="101">
        <v>1</v>
      </c>
      <c r="G113" s="98">
        <v>1</v>
      </c>
      <c r="H113" s="70"/>
      <c r="I113" s="70"/>
      <c r="J113" s="70"/>
    </row>
    <row r="114" spans="1:10" x14ac:dyDescent="0.25">
      <c r="A114" s="6" t="s">
        <v>26</v>
      </c>
      <c r="B114" s="9" t="s">
        <v>57</v>
      </c>
      <c r="C114" s="11">
        <f t="shared" si="16"/>
        <v>40000</v>
      </c>
      <c r="E114" s="50">
        <v>40000</v>
      </c>
      <c r="F114" s="101">
        <v>40000</v>
      </c>
      <c r="G114" s="98">
        <v>50000</v>
      </c>
      <c r="H114" s="70"/>
      <c r="I114" s="70"/>
      <c r="J114" s="70"/>
    </row>
    <row r="115" spans="1:10" x14ac:dyDescent="0.25">
      <c r="A115" s="56" t="s">
        <v>104</v>
      </c>
      <c r="B115" s="9" t="s">
        <v>57</v>
      </c>
      <c r="C115" s="11">
        <f t="shared" si="16"/>
        <v>3000</v>
      </c>
      <c r="E115" s="50">
        <v>3000</v>
      </c>
      <c r="F115" s="101">
        <v>3000</v>
      </c>
      <c r="G115" s="98">
        <v>3000</v>
      </c>
      <c r="H115" s="70"/>
      <c r="I115" s="70"/>
      <c r="J115" s="70"/>
    </row>
    <row r="116" spans="1:10" x14ac:dyDescent="0.25">
      <c r="A116" s="56" t="s">
        <v>83</v>
      </c>
      <c r="B116" s="9" t="s">
        <v>84</v>
      </c>
      <c r="C116" s="11">
        <f t="shared" si="16"/>
        <v>12</v>
      </c>
      <c r="E116" s="50">
        <v>12</v>
      </c>
      <c r="F116" s="101">
        <v>12</v>
      </c>
      <c r="G116" s="98">
        <v>12</v>
      </c>
      <c r="H116" s="70"/>
      <c r="I116" s="70"/>
      <c r="J116" s="70"/>
    </row>
    <row r="117" spans="1:10" x14ac:dyDescent="0.25">
      <c r="A117" s="56" t="s">
        <v>85</v>
      </c>
      <c r="B117" s="9" t="s">
        <v>84</v>
      </c>
      <c r="C117" s="11">
        <f t="shared" si="16"/>
        <v>1</v>
      </c>
      <c r="E117" s="50">
        <v>1</v>
      </c>
      <c r="F117" s="101">
        <v>1</v>
      </c>
      <c r="G117" s="98">
        <v>1</v>
      </c>
      <c r="H117" s="70"/>
      <c r="I117" s="70"/>
      <c r="J117" s="70"/>
    </row>
    <row r="118" spans="1:10" x14ac:dyDescent="0.25">
      <c r="A118" s="6" t="s">
        <v>33</v>
      </c>
      <c r="B118" s="9" t="s">
        <v>57</v>
      </c>
      <c r="C118" s="11">
        <f t="shared" si="16"/>
        <v>40000</v>
      </c>
      <c r="E118" s="50">
        <v>40000</v>
      </c>
      <c r="F118" s="101">
        <v>40000</v>
      </c>
      <c r="G118" s="98">
        <v>50000</v>
      </c>
      <c r="H118" s="70"/>
      <c r="I118" s="70"/>
      <c r="J118" s="70"/>
    </row>
    <row r="119" spans="1:10" x14ac:dyDescent="0.25">
      <c r="A119" s="56" t="s">
        <v>104</v>
      </c>
      <c r="B119" s="9" t="s">
        <v>57</v>
      </c>
      <c r="C119" s="11">
        <f t="shared" si="16"/>
        <v>3000</v>
      </c>
      <c r="E119" s="50">
        <v>3000</v>
      </c>
      <c r="F119" s="101">
        <v>3000</v>
      </c>
      <c r="G119" s="98">
        <v>3000</v>
      </c>
      <c r="H119" s="70"/>
      <c r="I119" s="70"/>
      <c r="J119" s="70"/>
    </row>
    <row r="120" spans="1:10" x14ac:dyDescent="0.25">
      <c r="A120" s="56" t="s">
        <v>83</v>
      </c>
      <c r="B120" s="9" t="s">
        <v>84</v>
      </c>
      <c r="C120" s="11">
        <f t="shared" si="16"/>
        <v>12</v>
      </c>
      <c r="E120" s="50">
        <v>12</v>
      </c>
      <c r="F120" s="101">
        <v>12</v>
      </c>
      <c r="G120" s="98">
        <v>12</v>
      </c>
      <c r="H120" s="70"/>
      <c r="I120" s="70"/>
      <c r="J120" s="70"/>
    </row>
    <row r="121" spans="1:10" x14ac:dyDescent="0.25">
      <c r="A121" s="56" t="s">
        <v>85</v>
      </c>
      <c r="B121" s="9" t="s">
        <v>84</v>
      </c>
      <c r="C121" s="11">
        <f t="shared" si="16"/>
        <v>1</v>
      </c>
      <c r="E121" s="50">
        <v>1</v>
      </c>
      <c r="F121" s="101">
        <v>1</v>
      </c>
      <c r="G121" s="98">
        <v>1</v>
      </c>
      <c r="H121" s="70"/>
      <c r="I121" s="70"/>
      <c r="J121" s="70"/>
    </row>
    <row r="122" spans="1:10" x14ac:dyDescent="0.25">
      <c r="A122" s="6" t="s">
        <v>23</v>
      </c>
      <c r="B122" s="9" t="s">
        <v>57</v>
      </c>
      <c r="C122" s="11">
        <f t="shared" si="16"/>
        <v>50000</v>
      </c>
      <c r="E122" s="50">
        <v>50000</v>
      </c>
      <c r="F122" s="101">
        <v>70000</v>
      </c>
      <c r="G122" s="98">
        <v>50000</v>
      </c>
      <c r="H122" s="70"/>
      <c r="I122" s="70"/>
      <c r="J122" s="70"/>
    </row>
    <row r="123" spans="1:10" x14ac:dyDescent="0.25">
      <c r="A123" s="56" t="s">
        <v>104</v>
      </c>
      <c r="B123" s="9" t="s">
        <v>57</v>
      </c>
      <c r="C123" s="11">
        <f t="shared" si="16"/>
        <v>10000</v>
      </c>
      <c r="E123" s="50">
        <v>10000</v>
      </c>
      <c r="F123" s="101">
        <v>10000</v>
      </c>
      <c r="G123" s="98">
        <v>10000</v>
      </c>
      <c r="H123" s="70"/>
      <c r="I123" s="70"/>
      <c r="J123" s="70"/>
    </row>
    <row r="124" spans="1:10" x14ac:dyDescent="0.25">
      <c r="A124" s="56" t="s">
        <v>83</v>
      </c>
      <c r="B124" s="9" t="s">
        <v>84</v>
      </c>
      <c r="C124" s="11">
        <f t="shared" si="16"/>
        <v>12</v>
      </c>
      <c r="E124" s="50">
        <v>12</v>
      </c>
      <c r="F124" s="101">
        <v>12</v>
      </c>
      <c r="G124" s="98">
        <v>12</v>
      </c>
      <c r="H124" s="70"/>
      <c r="I124" s="70"/>
      <c r="J124" s="70"/>
    </row>
    <row r="125" spans="1:10" x14ac:dyDescent="0.25">
      <c r="A125" s="56" t="s">
        <v>85</v>
      </c>
      <c r="B125" s="9" t="s">
        <v>84</v>
      </c>
      <c r="C125" s="11">
        <f t="shared" si="16"/>
        <v>1</v>
      </c>
      <c r="E125" s="50">
        <v>1</v>
      </c>
      <c r="F125" s="101">
        <v>1</v>
      </c>
      <c r="G125" s="98">
        <v>1</v>
      </c>
      <c r="H125" s="70"/>
      <c r="I125" s="70"/>
      <c r="J125" s="70"/>
    </row>
    <row r="126" spans="1:10" x14ac:dyDescent="0.25">
      <c r="A126" s="6" t="s">
        <v>47</v>
      </c>
      <c r="B126" s="9" t="s">
        <v>57</v>
      </c>
      <c r="C126" s="11">
        <f t="shared" si="16"/>
        <v>15000</v>
      </c>
      <c r="E126" s="50">
        <v>15000</v>
      </c>
      <c r="F126" s="101">
        <v>15000</v>
      </c>
      <c r="G126" s="98">
        <v>20000</v>
      </c>
      <c r="H126" s="70"/>
      <c r="I126" s="70"/>
      <c r="J126" s="70"/>
    </row>
    <row r="127" spans="1:10" x14ac:dyDescent="0.25">
      <c r="A127" s="56" t="s">
        <v>104</v>
      </c>
      <c r="B127" s="9" t="s">
        <v>57</v>
      </c>
      <c r="C127" s="11">
        <f t="shared" si="16"/>
        <v>2000</v>
      </c>
      <c r="E127" s="50">
        <v>2000</v>
      </c>
      <c r="F127" s="101">
        <v>2000</v>
      </c>
      <c r="G127" s="98">
        <v>2000</v>
      </c>
      <c r="H127" s="70"/>
      <c r="I127" s="70"/>
      <c r="J127" s="70"/>
    </row>
    <row r="128" spans="1:10" x14ac:dyDescent="0.25">
      <c r="A128" s="56" t="s">
        <v>83</v>
      </c>
      <c r="B128" s="9" t="s">
        <v>84</v>
      </c>
      <c r="C128" s="11">
        <f t="shared" si="16"/>
        <v>12</v>
      </c>
      <c r="E128" s="50">
        <v>12</v>
      </c>
      <c r="F128" s="101">
        <v>12</v>
      </c>
      <c r="G128" s="98">
        <v>12</v>
      </c>
      <c r="H128" s="70"/>
      <c r="I128" s="70"/>
      <c r="J128" s="70"/>
    </row>
    <row r="129" spans="1:10" x14ac:dyDescent="0.25">
      <c r="A129" s="56" t="s">
        <v>85</v>
      </c>
      <c r="B129" s="9" t="s">
        <v>84</v>
      </c>
      <c r="C129" s="11">
        <f t="shared" si="16"/>
        <v>1</v>
      </c>
      <c r="E129" s="50">
        <v>1</v>
      </c>
      <c r="F129" s="101">
        <v>1</v>
      </c>
      <c r="G129" s="98">
        <v>1</v>
      </c>
      <c r="H129" s="70"/>
      <c r="I129" s="70"/>
      <c r="J129" s="70"/>
    </row>
    <row r="130" spans="1:10" x14ac:dyDescent="0.25">
      <c r="E130" s="50"/>
      <c r="F130" s="101"/>
      <c r="G130" s="98"/>
      <c r="H130" s="70"/>
      <c r="I130" s="70"/>
      <c r="J130" s="70"/>
    </row>
    <row r="131" spans="1:10" x14ac:dyDescent="0.25">
      <c r="A131" s="5" t="s">
        <v>99</v>
      </c>
      <c r="E131" s="50"/>
      <c r="F131" s="101"/>
      <c r="G131" s="98"/>
      <c r="H131" s="70"/>
      <c r="I131" s="70"/>
      <c r="J131" s="70"/>
    </row>
    <row r="132" spans="1:10" x14ac:dyDescent="0.25">
      <c r="A132" s="58" t="s">
        <v>22</v>
      </c>
      <c r="B132" s="9" t="s">
        <v>53</v>
      </c>
      <c r="C132" s="11">
        <f t="shared" ref="C132:C136" si="17">CHOOSE($C$2,E132,F132,G132,H132,I132,J132)</f>
        <v>4</v>
      </c>
      <c r="E132" s="50">
        <v>4</v>
      </c>
      <c r="F132" s="101">
        <v>4</v>
      </c>
      <c r="G132" s="98">
        <v>4</v>
      </c>
      <c r="H132" s="70"/>
      <c r="I132" s="70"/>
      <c r="J132" s="70"/>
    </row>
    <row r="133" spans="1:10" x14ac:dyDescent="0.25">
      <c r="A133" s="58" t="s">
        <v>70</v>
      </c>
      <c r="B133" s="9" t="s">
        <v>57</v>
      </c>
      <c r="C133" s="11">
        <f t="shared" si="17"/>
        <v>8000</v>
      </c>
      <c r="E133" s="50">
        <v>8000</v>
      </c>
      <c r="F133" s="101">
        <v>8000</v>
      </c>
      <c r="G133" s="98">
        <v>12000</v>
      </c>
      <c r="H133" s="70"/>
      <c r="I133" s="70"/>
      <c r="J133" s="70"/>
    </row>
    <row r="134" spans="1:10" x14ac:dyDescent="0.25">
      <c r="A134" s="58" t="s">
        <v>104</v>
      </c>
      <c r="B134" s="9" t="s">
        <v>57</v>
      </c>
      <c r="C134" s="11">
        <f t="shared" si="17"/>
        <v>1000</v>
      </c>
      <c r="E134" s="50">
        <v>1000</v>
      </c>
      <c r="F134" s="101">
        <v>500</v>
      </c>
      <c r="G134" s="98">
        <v>1500</v>
      </c>
      <c r="H134" s="70"/>
      <c r="I134" s="70"/>
      <c r="J134" s="70"/>
    </row>
    <row r="135" spans="1:10" x14ac:dyDescent="0.25">
      <c r="A135" s="58" t="s">
        <v>83</v>
      </c>
      <c r="B135" s="9" t="s">
        <v>84</v>
      </c>
      <c r="C135" s="11">
        <f t="shared" si="17"/>
        <v>12</v>
      </c>
      <c r="E135" s="50">
        <v>12</v>
      </c>
      <c r="F135" s="101">
        <v>12</v>
      </c>
      <c r="G135" s="98">
        <v>12</v>
      </c>
      <c r="H135" s="70"/>
      <c r="I135" s="70"/>
      <c r="J135" s="70"/>
    </row>
    <row r="136" spans="1:10" x14ac:dyDescent="0.25">
      <c r="A136" s="58" t="s">
        <v>85</v>
      </c>
      <c r="B136" s="9" t="s">
        <v>84</v>
      </c>
      <c r="C136" s="11">
        <f t="shared" si="17"/>
        <v>1</v>
      </c>
      <c r="E136" s="50">
        <v>1</v>
      </c>
      <c r="F136" s="101">
        <v>1</v>
      </c>
      <c r="G136" s="98">
        <v>1</v>
      </c>
      <c r="H136" s="70"/>
      <c r="I136" s="70"/>
      <c r="J136" s="70"/>
    </row>
    <row r="137" spans="1:10" x14ac:dyDescent="0.25">
      <c r="E137" s="50"/>
      <c r="F137" s="101"/>
      <c r="G137" s="98"/>
      <c r="H137" s="70"/>
      <c r="I137" s="70"/>
      <c r="J137" s="70"/>
    </row>
    <row r="138" spans="1:10" x14ac:dyDescent="0.25">
      <c r="A138" s="5" t="s">
        <v>2</v>
      </c>
      <c r="E138" s="50"/>
      <c r="F138" s="101"/>
      <c r="G138" s="98"/>
      <c r="H138" s="70"/>
      <c r="I138" s="70"/>
      <c r="J138" s="70"/>
    </row>
    <row r="139" spans="1:10" x14ac:dyDescent="0.25">
      <c r="A139" s="58" t="s">
        <v>16</v>
      </c>
      <c r="B139" s="9" t="s">
        <v>57</v>
      </c>
      <c r="C139" s="11">
        <f t="shared" ref="C139:C142" si="18">CHOOSE($C$2,E139,F139,G139,H139,I139,J139)</f>
        <v>3000</v>
      </c>
      <c r="E139" s="50">
        <v>3000</v>
      </c>
      <c r="F139" s="101">
        <v>3000</v>
      </c>
      <c r="G139" s="98">
        <v>10000</v>
      </c>
      <c r="H139" s="70"/>
      <c r="I139" s="70"/>
      <c r="J139" s="70"/>
    </row>
    <row r="140" spans="1:10" x14ac:dyDescent="0.25">
      <c r="A140" s="58" t="s">
        <v>17</v>
      </c>
      <c r="B140" s="9" t="s">
        <v>57</v>
      </c>
      <c r="C140" s="11">
        <f t="shared" si="18"/>
        <v>5000</v>
      </c>
      <c r="E140" s="50">
        <v>5000</v>
      </c>
      <c r="F140" s="101">
        <v>5000</v>
      </c>
      <c r="G140" s="98">
        <v>10000</v>
      </c>
      <c r="H140" s="70"/>
      <c r="I140" s="70"/>
      <c r="J140" s="70"/>
    </row>
    <row r="141" spans="1:10" x14ac:dyDescent="0.25">
      <c r="A141" s="58" t="s">
        <v>18</v>
      </c>
      <c r="B141" s="9" t="s">
        <v>57</v>
      </c>
      <c r="C141" s="11">
        <f t="shared" si="18"/>
        <v>10000</v>
      </c>
      <c r="E141" s="50">
        <v>10000</v>
      </c>
      <c r="F141" s="101">
        <v>10000</v>
      </c>
      <c r="G141" s="98">
        <v>30000</v>
      </c>
      <c r="H141" s="70"/>
      <c r="I141" s="70"/>
      <c r="J141" s="70"/>
    </row>
    <row r="142" spans="1:10" x14ac:dyDescent="0.25">
      <c r="A142" s="58" t="s">
        <v>19</v>
      </c>
      <c r="B142" s="9" t="s">
        <v>57</v>
      </c>
      <c r="C142" s="11">
        <f t="shared" si="18"/>
        <v>10000</v>
      </c>
      <c r="E142" s="50">
        <v>10000</v>
      </c>
      <c r="F142" s="101">
        <v>10000</v>
      </c>
      <c r="G142" s="98">
        <v>30000</v>
      </c>
      <c r="H142" s="70"/>
      <c r="I142" s="70"/>
      <c r="J142" s="70"/>
    </row>
    <row r="143" spans="1:10" x14ac:dyDescent="0.25">
      <c r="E143" s="50"/>
      <c r="F143" s="101"/>
      <c r="G143" s="98"/>
      <c r="H143" s="70"/>
      <c r="I143" s="70"/>
      <c r="J143" s="70"/>
    </row>
    <row r="144" spans="1:10" x14ac:dyDescent="0.25">
      <c r="A144" s="5" t="s">
        <v>45</v>
      </c>
      <c r="E144" s="50"/>
      <c r="F144" s="101"/>
      <c r="G144" s="98"/>
      <c r="H144" s="70"/>
      <c r="I144" s="70"/>
      <c r="J144" s="70"/>
    </row>
    <row r="145" spans="1:10" x14ac:dyDescent="0.25">
      <c r="A145" s="58" t="s">
        <v>22</v>
      </c>
      <c r="B145" s="9" t="s">
        <v>53</v>
      </c>
      <c r="C145" s="11">
        <f t="shared" ref="C145:C146" si="19">CHOOSE($C$2,E145,F145,G145,H145,I145,J145)</f>
        <v>4</v>
      </c>
      <c r="E145" s="50">
        <v>4</v>
      </c>
      <c r="F145" s="101">
        <v>4</v>
      </c>
      <c r="G145" s="98">
        <v>4</v>
      </c>
      <c r="H145" s="70"/>
      <c r="I145" s="70"/>
      <c r="J145" s="70"/>
    </row>
    <row r="146" spans="1:10" x14ac:dyDescent="0.25">
      <c r="A146" s="58" t="s">
        <v>102</v>
      </c>
      <c r="B146" s="9" t="s">
        <v>57</v>
      </c>
      <c r="C146" s="11">
        <f t="shared" si="19"/>
        <v>15000</v>
      </c>
      <c r="E146" s="50">
        <v>15000</v>
      </c>
      <c r="F146" s="101">
        <v>15000</v>
      </c>
      <c r="G146" s="98">
        <v>15000</v>
      </c>
      <c r="H146" s="70"/>
      <c r="I146" s="70"/>
      <c r="J146" s="70"/>
    </row>
    <row r="147" spans="1:10" x14ac:dyDescent="0.25">
      <c r="A147" s="58"/>
      <c r="E147" s="50"/>
      <c r="F147" s="101"/>
      <c r="G147" s="98"/>
      <c r="H147" s="70"/>
      <c r="I147" s="70"/>
      <c r="J147" s="70"/>
    </row>
    <row r="148" spans="1:10" x14ac:dyDescent="0.25">
      <c r="A148" s="5" t="s">
        <v>71</v>
      </c>
      <c r="E148" s="50"/>
      <c r="F148" s="101"/>
      <c r="G148" s="98"/>
      <c r="H148" s="70"/>
      <c r="I148" s="70"/>
      <c r="J148" s="70"/>
    </row>
    <row r="149" spans="1:10" x14ac:dyDescent="0.25">
      <c r="A149" s="58" t="s">
        <v>22</v>
      </c>
      <c r="B149" s="9" t="s">
        <v>53</v>
      </c>
      <c r="C149" s="11">
        <f t="shared" ref="C149:C154" si="20">CHOOSE($C$2,E149,F149,G149,H149,I149,J149)</f>
        <v>4</v>
      </c>
      <c r="E149" s="50">
        <v>4</v>
      </c>
      <c r="F149" s="101">
        <v>4</v>
      </c>
      <c r="G149" s="98">
        <v>4</v>
      </c>
      <c r="H149" s="70"/>
      <c r="I149" s="70"/>
      <c r="J149" s="70"/>
    </row>
    <row r="150" spans="1:10" x14ac:dyDescent="0.25">
      <c r="A150" s="58" t="s">
        <v>107</v>
      </c>
      <c r="B150" s="9" t="s">
        <v>53</v>
      </c>
      <c r="C150" s="11">
        <f t="shared" si="20"/>
        <v>4</v>
      </c>
      <c r="E150" s="50">
        <v>4</v>
      </c>
      <c r="F150" s="101">
        <v>4</v>
      </c>
      <c r="G150" s="98">
        <v>4</v>
      </c>
      <c r="H150" s="70"/>
      <c r="I150" s="70"/>
      <c r="J150" s="70"/>
    </row>
    <row r="151" spans="1:10" x14ac:dyDescent="0.25">
      <c r="A151" s="58" t="s">
        <v>103</v>
      </c>
      <c r="B151" s="9" t="s">
        <v>57</v>
      </c>
      <c r="C151" s="11">
        <f t="shared" si="20"/>
        <v>500</v>
      </c>
      <c r="E151" s="50">
        <v>500</v>
      </c>
      <c r="F151" s="101">
        <v>500</v>
      </c>
      <c r="G151" s="98">
        <v>500</v>
      </c>
      <c r="H151" s="70"/>
      <c r="I151" s="70"/>
      <c r="J151" s="70"/>
    </row>
    <row r="152" spans="1:10" x14ac:dyDescent="0.25">
      <c r="A152" s="58" t="s">
        <v>104</v>
      </c>
      <c r="B152" s="9" t="s">
        <v>57</v>
      </c>
      <c r="C152" s="11">
        <f t="shared" si="20"/>
        <v>100</v>
      </c>
      <c r="E152" s="50">
        <v>100</v>
      </c>
      <c r="F152" s="101">
        <v>100</v>
      </c>
      <c r="G152" s="98">
        <v>100</v>
      </c>
      <c r="H152" s="70"/>
      <c r="I152" s="70"/>
      <c r="J152" s="70"/>
    </row>
    <row r="153" spans="1:10" x14ac:dyDescent="0.25">
      <c r="A153" s="58" t="s">
        <v>83</v>
      </c>
      <c r="B153" s="9" t="s">
        <v>84</v>
      </c>
      <c r="C153" s="11">
        <f t="shared" si="20"/>
        <v>12</v>
      </c>
      <c r="E153" s="50">
        <v>12</v>
      </c>
      <c r="F153" s="101">
        <v>12</v>
      </c>
      <c r="G153" s="98">
        <v>12</v>
      </c>
      <c r="H153" s="70"/>
      <c r="I153" s="70"/>
      <c r="J153" s="70"/>
    </row>
    <row r="154" spans="1:10" x14ac:dyDescent="0.25">
      <c r="A154" s="58" t="s">
        <v>85</v>
      </c>
      <c r="B154" s="9" t="s">
        <v>84</v>
      </c>
      <c r="C154" s="11">
        <f t="shared" si="20"/>
        <v>1</v>
      </c>
      <c r="E154" s="50">
        <v>1</v>
      </c>
      <c r="F154" s="101">
        <v>1</v>
      </c>
      <c r="G154" s="98">
        <v>1</v>
      </c>
      <c r="H154" s="70"/>
      <c r="I154" s="70"/>
      <c r="J154" s="70"/>
    </row>
    <row r="155" spans="1:10" x14ac:dyDescent="0.25">
      <c r="E155" s="50"/>
      <c r="F155" s="101"/>
      <c r="G155" s="98"/>
      <c r="H155" s="70"/>
      <c r="I155" s="70"/>
      <c r="J155" s="70"/>
    </row>
    <row r="156" spans="1:10" x14ac:dyDescent="0.25">
      <c r="A156" s="53" t="s">
        <v>42</v>
      </c>
      <c r="E156" s="50"/>
      <c r="F156" s="101"/>
      <c r="G156" s="98"/>
      <c r="H156" s="70"/>
      <c r="I156" s="70"/>
      <c r="J156" s="70"/>
    </row>
    <row r="157" spans="1:10" x14ac:dyDescent="0.25">
      <c r="A157" s="62" t="s">
        <v>134</v>
      </c>
      <c r="B157" s="9" t="s">
        <v>57</v>
      </c>
      <c r="C157" s="11">
        <f t="shared" ref="C157:C158" si="21">CHOOSE($C$2,E157,F157,G157,H157,I157,J157)</f>
        <v>100000</v>
      </c>
      <c r="E157" s="50">
        <v>100000</v>
      </c>
      <c r="F157" s="101">
        <v>100000</v>
      </c>
      <c r="G157" s="98">
        <v>100000</v>
      </c>
      <c r="H157" s="70"/>
      <c r="I157" s="70"/>
      <c r="J157" s="70"/>
    </row>
    <row r="158" spans="1:10" x14ac:dyDescent="0.25">
      <c r="A158" s="62" t="s">
        <v>135</v>
      </c>
      <c r="B158" s="9" t="s">
        <v>57</v>
      </c>
      <c r="C158" s="11">
        <f t="shared" si="21"/>
        <v>900000</v>
      </c>
      <c r="E158" s="50">
        <v>900000</v>
      </c>
      <c r="F158" s="101">
        <v>900000</v>
      </c>
      <c r="G158" s="98">
        <v>900000</v>
      </c>
      <c r="H158" s="70"/>
      <c r="I158" s="70"/>
      <c r="J158" s="70"/>
    </row>
    <row r="159" spans="1:10" x14ac:dyDescent="0.25">
      <c r="A159" s="62"/>
      <c r="E159" s="50"/>
      <c r="F159" s="101"/>
      <c r="G159" s="98"/>
      <c r="H159" s="70"/>
      <c r="I159" s="70"/>
      <c r="J159" s="70"/>
    </row>
    <row r="160" spans="1:10" x14ac:dyDescent="0.25">
      <c r="A160" s="53" t="s">
        <v>21</v>
      </c>
      <c r="E160" s="50"/>
      <c r="F160" s="101"/>
      <c r="G160" s="98"/>
      <c r="H160" s="70"/>
      <c r="I160" s="70"/>
      <c r="J160" s="70"/>
    </row>
    <row r="161" spans="1:57" x14ac:dyDescent="0.25">
      <c r="A161" s="92" t="s">
        <v>133</v>
      </c>
      <c r="E161" s="50"/>
      <c r="F161" s="101"/>
      <c r="G161" s="98"/>
      <c r="H161" s="70"/>
      <c r="I161" s="70"/>
      <c r="J161" s="70"/>
    </row>
    <row r="162" spans="1:57" s="11" customFormat="1" x14ac:dyDescent="0.25">
      <c r="A162" s="93" t="s">
        <v>66</v>
      </c>
      <c r="B162" s="9" t="s">
        <v>57</v>
      </c>
      <c r="C162" s="11">
        <f t="shared" ref="C162:C165" si="22">CHOOSE($C$2,E162,F162,G162,H162,I162,J162)</f>
        <v>60000</v>
      </c>
      <c r="D162" s="32"/>
      <c r="E162" s="50">
        <v>60000</v>
      </c>
      <c r="F162" s="101">
        <v>60000</v>
      </c>
      <c r="G162" s="98">
        <v>65000</v>
      </c>
      <c r="H162" s="70"/>
      <c r="I162" s="70"/>
      <c r="J162" s="70"/>
      <c r="K162" s="42"/>
      <c r="L162" s="42"/>
      <c r="M162" s="42"/>
      <c r="N162" s="42"/>
      <c r="O162" s="42"/>
      <c r="P162" s="42"/>
      <c r="Q162" s="42"/>
      <c r="R162" s="42"/>
      <c r="S162" s="5"/>
      <c r="T162" s="5"/>
      <c r="U162" s="5"/>
      <c r="V162" s="5"/>
      <c r="W162" s="5"/>
      <c r="X162" s="4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</row>
    <row r="163" spans="1:57" s="11" customFormat="1" x14ac:dyDescent="0.25">
      <c r="A163" s="93" t="s">
        <v>67</v>
      </c>
      <c r="B163" s="9" t="s">
        <v>57</v>
      </c>
      <c r="C163" s="11">
        <f t="shared" si="22"/>
        <v>44000</v>
      </c>
      <c r="D163" s="32"/>
      <c r="E163" s="50">
        <v>44000</v>
      </c>
      <c r="F163" s="101">
        <v>44000</v>
      </c>
      <c r="G163" s="98">
        <v>50000</v>
      </c>
      <c r="H163" s="70"/>
      <c r="I163" s="70"/>
      <c r="J163" s="70"/>
      <c r="K163" s="42"/>
      <c r="L163" s="42"/>
      <c r="M163" s="42"/>
      <c r="N163" s="42"/>
      <c r="O163" s="42"/>
      <c r="P163" s="42"/>
      <c r="Q163" s="42"/>
      <c r="R163" s="42"/>
      <c r="S163" s="5"/>
      <c r="T163" s="5"/>
      <c r="U163" s="5"/>
      <c r="V163" s="5"/>
      <c r="W163" s="5"/>
      <c r="X163" s="4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</row>
    <row r="164" spans="1:57" s="11" customFormat="1" x14ac:dyDescent="0.25">
      <c r="A164" s="93" t="s">
        <v>48</v>
      </c>
      <c r="B164" s="9" t="s">
        <v>57</v>
      </c>
      <c r="C164" s="11">
        <f t="shared" si="22"/>
        <v>80000</v>
      </c>
      <c r="D164" s="32"/>
      <c r="E164" s="50">
        <v>80000</v>
      </c>
      <c r="F164" s="101">
        <v>80000</v>
      </c>
      <c r="G164" s="98">
        <v>90000</v>
      </c>
      <c r="H164" s="70"/>
      <c r="I164" s="70"/>
      <c r="J164" s="70"/>
      <c r="K164" s="42"/>
      <c r="L164" s="42"/>
      <c r="M164" s="42"/>
      <c r="N164" s="42"/>
      <c r="O164" s="42"/>
      <c r="P164" s="42"/>
      <c r="Q164" s="42"/>
      <c r="R164" s="42"/>
      <c r="S164" s="5"/>
      <c r="T164" s="5"/>
      <c r="U164" s="5"/>
      <c r="V164" s="5"/>
      <c r="W164" s="5"/>
      <c r="X164" s="4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</row>
    <row r="165" spans="1:57" s="11" customFormat="1" x14ac:dyDescent="0.25">
      <c r="A165" s="93" t="s">
        <v>65</v>
      </c>
      <c r="B165" s="9" t="s">
        <v>57</v>
      </c>
      <c r="C165" s="11">
        <f t="shared" si="22"/>
        <v>80000</v>
      </c>
      <c r="D165" s="32"/>
      <c r="E165" s="50">
        <v>80000</v>
      </c>
      <c r="F165" s="101">
        <v>80000</v>
      </c>
      <c r="G165" s="98">
        <v>90000</v>
      </c>
      <c r="H165" s="70"/>
      <c r="I165" s="70"/>
      <c r="J165" s="70"/>
      <c r="K165" s="42"/>
      <c r="L165" s="42"/>
      <c r="M165" s="42"/>
      <c r="N165" s="42"/>
      <c r="O165" s="42"/>
      <c r="P165" s="42"/>
      <c r="Q165" s="42"/>
      <c r="R165" s="42"/>
      <c r="S165" s="5"/>
      <c r="T165" s="5"/>
      <c r="U165" s="5"/>
      <c r="V165" s="5"/>
      <c r="W165" s="5"/>
      <c r="X165" s="4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</row>
    <row r="166" spans="1:57" x14ac:dyDescent="0.25">
      <c r="E166" s="50"/>
      <c r="F166" s="101"/>
      <c r="G166" s="98"/>
      <c r="H166" s="70"/>
      <c r="I166" s="70"/>
      <c r="J166" s="70"/>
    </row>
    <row r="167" spans="1:57" x14ac:dyDescent="0.25">
      <c r="A167" s="60" t="s">
        <v>72</v>
      </c>
      <c r="E167" s="50"/>
      <c r="F167" s="101"/>
      <c r="G167" s="98"/>
      <c r="H167" s="70"/>
      <c r="I167" s="70"/>
      <c r="J167" s="70"/>
    </row>
    <row r="168" spans="1:57" x14ac:dyDescent="0.25">
      <c r="A168" s="5" t="s">
        <v>69</v>
      </c>
      <c r="E168" s="50"/>
      <c r="F168" s="101"/>
      <c r="G168" s="98"/>
      <c r="H168" s="70"/>
      <c r="I168" s="70"/>
      <c r="J168" s="70"/>
    </row>
    <row r="169" spans="1:57" x14ac:dyDescent="0.25">
      <c r="A169" s="80" t="s">
        <v>34</v>
      </c>
      <c r="B169" s="9" t="s">
        <v>111</v>
      </c>
      <c r="C169" s="11">
        <f t="shared" ref="C169:C173" si="23">CHOOSE($C$2,E169,F169,G169,H169,I169,J169)</f>
        <v>300</v>
      </c>
      <c r="E169" s="50">
        <v>300</v>
      </c>
      <c r="F169" s="101">
        <v>300</v>
      </c>
      <c r="G169" s="98">
        <v>300</v>
      </c>
      <c r="H169" s="70"/>
      <c r="I169" s="70"/>
      <c r="J169" s="70"/>
    </row>
    <row r="170" spans="1:57" x14ac:dyDescent="0.25">
      <c r="A170" s="80" t="s">
        <v>28</v>
      </c>
      <c r="B170" s="9" t="s">
        <v>57</v>
      </c>
      <c r="C170" s="11">
        <f t="shared" si="23"/>
        <v>56</v>
      </c>
      <c r="E170" s="50">
        <v>56</v>
      </c>
      <c r="F170" s="101">
        <v>56</v>
      </c>
      <c r="G170" s="98">
        <v>56</v>
      </c>
      <c r="H170" s="70"/>
      <c r="I170" s="70"/>
      <c r="J170" s="70"/>
    </row>
    <row r="171" spans="1:57" x14ac:dyDescent="0.25">
      <c r="A171" s="58" t="s">
        <v>112</v>
      </c>
      <c r="B171" s="9" t="s">
        <v>57</v>
      </c>
      <c r="C171" s="11">
        <f t="shared" si="23"/>
        <v>8</v>
      </c>
      <c r="E171" s="50">
        <v>8</v>
      </c>
      <c r="F171" s="101">
        <v>8</v>
      </c>
      <c r="G171" s="98">
        <v>8</v>
      </c>
      <c r="H171" s="70"/>
      <c r="I171" s="70"/>
      <c r="J171" s="70"/>
    </row>
    <row r="172" spans="1:57" x14ac:dyDescent="0.25">
      <c r="A172" s="58" t="s">
        <v>113</v>
      </c>
      <c r="B172" s="9" t="s">
        <v>84</v>
      </c>
      <c r="C172" s="11">
        <f t="shared" si="23"/>
        <v>12</v>
      </c>
      <c r="E172" s="50">
        <v>12</v>
      </c>
      <c r="F172" s="101">
        <v>12</v>
      </c>
      <c r="G172" s="98">
        <v>12</v>
      </c>
      <c r="H172" s="70"/>
      <c r="I172" s="70"/>
      <c r="J172" s="70"/>
    </row>
    <row r="173" spans="1:57" x14ac:dyDescent="0.25">
      <c r="A173" s="58" t="s">
        <v>114</v>
      </c>
      <c r="B173" s="9" t="s">
        <v>84</v>
      </c>
      <c r="C173" s="11">
        <f t="shared" si="23"/>
        <v>1</v>
      </c>
      <c r="E173" s="104">
        <v>1</v>
      </c>
      <c r="F173" s="102">
        <v>1</v>
      </c>
      <c r="G173" s="99">
        <v>1</v>
      </c>
      <c r="H173" s="105"/>
      <c r="I173" s="105"/>
      <c r="J173" s="105"/>
    </row>
    <row r="174" spans="1:57" x14ac:dyDescent="0.25">
      <c r="C174" s="109"/>
      <c r="E174" s="104"/>
      <c r="F174" s="102"/>
      <c r="G174" s="99"/>
      <c r="H174" s="105"/>
      <c r="I174" s="105"/>
      <c r="J174" s="105"/>
    </row>
    <row r="175" spans="1:57" x14ac:dyDescent="0.25">
      <c r="A175" s="74" t="s">
        <v>1</v>
      </c>
      <c r="C175" s="109"/>
      <c r="E175" s="104"/>
      <c r="F175" s="102"/>
      <c r="G175" s="99"/>
      <c r="H175" s="105"/>
      <c r="I175" s="105"/>
      <c r="J175" s="105"/>
    </row>
    <row r="176" spans="1:57" x14ac:dyDescent="0.25">
      <c r="C176" s="109"/>
      <c r="E176" s="104"/>
      <c r="F176" s="102"/>
      <c r="G176" s="99"/>
      <c r="H176" s="105"/>
      <c r="I176" s="105"/>
      <c r="J176" s="105"/>
    </row>
    <row r="177" spans="1:18" x14ac:dyDescent="0.25">
      <c r="A177" s="20" t="s">
        <v>66</v>
      </c>
      <c r="C177" s="11">
        <f t="shared" ref="C177:C206" si="24">CHOOSE($C$2,E177,F177,G177,H177,I177,J177)</f>
        <v>4000000</v>
      </c>
      <c r="E177" s="50">
        <v>4000000</v>
      </c>
      <c r="F177" s="101">
        <v>4000000</v>
      </c>
      <c r="G177" s="98">
        <v>4000000</v>
      </c>
      <c r="H177" s="70"/>
      <c r="I177" s="70"/>
      <c r="J177" s="70"/>
    </row>
    <row r="178" spans="1:18" x14ac:dyDescent="0.25">
      <c r="A178" s="93" t="s">
        <v>140</v>
      </c>
      <c r="C178" s="11">
        <f t="shared" si="24"/>
        <v>84</v>
      </c>
      <c r="E178" s="50">
        <v>84</v>
      </c>
      <c r="F178" s="101">
        <v>84</v>
      </c>
      <c r="G178" s="98">
        <v>84</v>
      </c>
      <c r="H178" s="70"/>
      <c r="I178" s="70"/>
      <c r="J178" s="70"/>
    </row>
    <row r="179" spans="1:18" x14ac:dyDescent="0.25">
      <c r="A179" s="20" t="s">
        <v>67</v>
      </c>
      <c r="C179" s="11">
        <f t="shared" si="24"/>
        <v>4000000</v>
      </c>
      <c r="E179" s="50">
        <v>4000000</v>
      </c>
      <c r="F179" s="101">
        <v>4000000</v>
      </c>
      <c r="G179" s="98">
        <v>4000000</v>
      </c>
      <c r="H179" s="70"/>
      <c r="I179" s="70"/>
      <c r="J179" s="70"/>
    </row>
    <row r="180" spans="1:18" x14ac:dyDescent="0.25">
      <c r="A180" s="93" t="s">
        <v>140</v>
      </c>
      <c r="C180" s="11">
        <f t="shared" si="24"/>
        <v>84</v>
      </c>
      <c r="E180" s="50">
        <v>84</v>
      </c>
      <c r="F180" s="101">
        <v>84</v>
      </c>
      <c r="G180" s="98">
        <v>84</v>
      </c>
      <c r="H180" s="70"/>
      <c r="I180" s="70"/>
      <c r="J180" s="70"/>
    </row>
    <row r="181" spans="1:18" x14ac:dyDescent="0.25">
      <c r="A181" s="20" t="s">
        <v>48</v>
      </c>
      <c r="C181" s="11">
        <f t="shared" si="24"/>
        <v>5000000</v>
      </c>
      <c r="E181" s="50">
        <v>5000000</v>
      </c>
      <c r="F181" s="101">
        <v>5000000</v>
      </c>
      <c r="G181" s="98">
        <v>5000000</v>
      </c>
      <c r="H181" s="70"/>
      <c r="I181" s="70"/>
      <c r="J181" s="70"/>
    </row>
    <row r="182" spans="1:18" x14ac:dyDescent="0.25">
      <c r="A182" s="93" t="s">
        <v>140</v>
      </c>
      <c r="C182" s="11">
        <f t="shared" si="24"/>
        <v>84</v>
      </c>
      <c r="E182" s="50">
        <v>84</v>
      </c>
      <c r="F182" s="101">
        <v>84</v>
      </c>
      <c r="G182" s="98">
        <v>84</v>
      </c>
      <c r="H182" s="70"/>
      <c r="I182" s="70"/>
      <c r="J182" s="70"/>
    </row>
    <row r="183" spans="1:18" x14ac:dyDescent="0.25">
      <c r="A183" s="20" t="s">
        <v>65</v>
      </c>
      <c r="C183" s="11">
        <f t="shared" si="24"/>
        <v>2500000</v>
      </c>
      <c r="E183" s="50">
        <v>2500000</v>
      </c>
      <c r="F183" s="101">
        <v>2500000</v>
      </c>
      <c r="G183" s="98">
        <v>2500000</v>
      </c>
      <c r="H183" s="70"/>
      <c r="I183" s="70"/>
      <c r="J183" s="70"/>
    </row>
    <row r="184" spans="1:18" x14ac:dyDescent="0.25">
      <c r="A184" s="93" t="s">
        <v>140</v>
      </c>
      <c r="C184" s="11">
        <f t="shared" si="24"/>
        <v>84</v>
      </c>
      <c r="E184" s="50">
        <v>84</v>
      </c>
      <c r="F184" s="101">
        <v>84</v>
      </c>
      <c r="G184" s="98">
        <v>84</v>
      </c>
      <c r="H184" s="70"/>
      <c r="I184" s="70"/>
      <c r="J184" s="70"/>
    </row>
    <row r="185" spans="1:18" x14ac:dyDescent="0.25">
      <c r="A185" s="20" t="s">
        <v>41</v>
      </c>
      <c r="C185" s="11">
        <f t="shared" si="24"/>
        <v>160000</v>
      </c>
      <c r="E185" s="50">
        <f>E186*E187</f>
        <v>160000</v>
      </c>
      <c r="F185" s="101">
        <f>F186*F187</f>
        <v>160000</v>
      </c>
      <c r="G185" s="98">
        <f>G186*G187</f>
        <v>160000</v>
      </c>
      <c r="H185" s="70"/>
      <c r="I185" s="70"/>
      <c r="J185" s="70"/>
    </row>
    <row r="186" spans="1:18" s="11" customFormat="1" x14ac:dyDescent="0.25">
      <c r="A186" s="93" t="s">
        <v>127</v>
      </c>
      <c r="C186" s="11">
        <f t="shared" si="24"/>
        <v>80000</v>
      </c>
      <c r="D186" s="70"/>
      <c r="E186" s="50">
        <v>80000</v>
      </c>
      <c r="F186" s="101">
        <v>80000</v>
      </c>
      <c r="G186" s="98">
        <v>80000</v>
      </c>
      <c r="H186" s="70"/>
      <c r="I186" s="70"/>
      <c r="J186" s="70"/>
      <c r="K186" s="71"/>
      <c r="L186" s="71"/>
      <c r="M186" s="71"/>
      <c r="N186" s="71"/>
      <c r="O186" s="71"/>
      <c r="P186" s="71"/>
      <c r="Q186" s="71"/>
      <c r="R186" s="71"/>
    </row>
    <row r="187" spans="1:18" s="11" customFormat="1" x14ac:dyDescent="0.25">
      <c r="A187" s="93" t="s">
        <v>128</v>
      </c>
      <c r="C187" s="11">
        <f t="shared" si="24"/>
        <v>2</v>
      </c>
      <c r="D187" s="70"/>
      <c r="E187" s="50">
        <v>2</v>
      </c>
      <c r="F187" s="101">
        <v>2</v>
      </c>
      <c r="G187" s="98">
        <v>2</v>
      </c>
      <c r="H187" s="70"/>
      <c r="I187" s="70"/>
      <c r="J187" s="70"/>
      <c r="K187" s="71"/>
      <c r="L187" s="71"/>
      <c r="M187" s="71"/>
      <c r="N187" s="71"/>
      <c r="O187" s="71"/>
      <c r="P187" s="71"/>
      <c r="Q187" s="71"/>
      <c r="R187" s="71"/>
    </row>
    <row r="188" spans="1:18" x14ac:dyDescent="0.25">
      <c r="A188" s="93" t="s">
        <v>140</v>
      </c>
      <c r="C188" s="11">
        <f t="shared" si="24"/>
        <v>84</v>
      </c>
      <c r="E188" s="104">
        <v>84</v>
      </c>
      <c r="F188" s="102">
        <v>84</v>
      </c>
      <c r="G188" s="99">
        <v>84</v>
      </c>
      <c r="H188" s="105"/>
      <c r="I188" s="105"/>
      <c r="J188" s="105"/>
    </row>
    <row r="189" spans="1:18" x14ac:dyDescent="0.25">
      <c r="A189" s="20" t="s">
        <v>0</v>
      </c>
      <c r="C189" s="11">
        <f t="shared" si="24"/>
        <v>100000</v>
      </c>
      <c r="E189" s="50">
        <v>100000</v>
      </c>
      <c r="F189" s="101">
        <v>100000</v>
      </c>
      <c r="G189" s="98">
        <v>100000</v>
      </c>
      <c r="H189" s="70"/>
      <c r="I189" s="70"/>
      <c r="J189" s="70"/>
    </row>
    <row r="190" spans="1:18" x14ac:dyDescent="0.25">
      <c r="A190" s="93" t="s">
        <v>140</v>
      </c>
      <c r="C190" s="11">
        <f t="shared" si="24"/>
        <v>60</v>
      </c>
      <c r="E190" s="104">
        <v>60</v>
      </c>
      <c r="F190" s="102">
        <v>60</v>
      </c>
      <c r="G190" s="99">
        <v>60</v>
      </c>
      <c r="H190" s="105"/>
      <c r="I190" s="105"/>
      <c r="J190" s="105"/>
    </row>
    <row r="191" spans="1:18" x14ac:dyDescent="0.25">
      <c r="A191" s="20" t="s">
        <v>44</v>
      </c>
      <c r="C191" s="11">
        <f t="shared" si="24"/>
        <v>160000</v>
      </c>
      <c r="E191" s="50">
        <f>E192*E193</f>
        <v>160000</v>
      </c>
      <c r="F191" s="101">
        <f>F192*F193</f>
        <v>160000</v>
      </c>
      <c r="G191" s="98">
        <f>G192*G193</f>
        <v>160000</v>
      </c>
      <c r="H191" s="70"/>
      <c r="I191" s="70"/>
      <c r="J191" s="70"/>
    </row>
    <row r="192" spans="1:18" s="11" customFormat="1" x14ac:dyDescent="0.25">
      <c r="A192" s="93" t="s">
        <v>127</v>
      </c>
      <c r="C192" s="11">
        <f t="shared" si="24"/>
        <v>40000</v>
      </c>
      <c r="D192" s="70"/>
      <c r="E192" s="50">
        <v>40000</v>
      </c>
      <c r="F192" s="101">
        <v>40000</v>
      </c>
      <c r="G192" s="98">
        <v>40000</v>
      </c>
      <c r="H192" s="70"/>
      <c r="I192" s="70"/>
      <c r="J192" s="70"/>
      <c r="K192" s="71"/>
      <c r="L192" s="71"/>
      <c r="M192" s="71"/>
      <c r="N192" s="71"/>
      <c r="O192" s="71"/>
      <c r="P192" s="71"/>
      <c r="Q192" s="71"/>
      <c r="R192" s="71"/>
    </row>
    <row r="193" spans="1:18" s="11" customFormat="1" x14ac:dyDescent="0.25">
      <c r="A193" s="93" t="s">
        <v>128</v>
      </c>
      <c r="C193" s="11">
        <f t="shared" si="24"/>
        <v>4</v>
      </c>
      <c r="D193" s="70"/>
      <c r="E193" s="50">
        <v>4</v>
      </c>
      <c r="F193" s="101">
        <v>4</v>
      </c>
      <c r="G193" s="98">
        <v>4</v>
      </c>
      <c r="H193" s="70"/>
      <c r="I193" s="70"/>
      <c r="J193" s="70"/>
      <c r="K193" s="71"/>
      <c r="L193" s="71"/>
      <c r="M193" s="71"/>
      <c r="N193" s="71"/>
      <c r="O193" s="71"/>
      <c r="P193" s="71"/>
      <c r="Q193" s="71"/>
      <c r="R193" s="71"/>
    </row>
    <row r="194" spans="1:18" x14ac:dyDescent="0.25">
      <c r="A194" s="93" t="s">
        <v>140</v>
      </c>
      <c r="C194" s="11">
        <f t="shared" si="24"/>
        <v>60</v>
      </c>
      <c r="E194" s="104">
        <v>60</v>
      </c>
      <c r="F194" s="102">
        <v>60</v>
      </c>
      <c r="G194" s="99">
        <v>60</v>
      </c>
      <c r="H194" s="105"/>
      <c r="I194" s="105"/>
      <c r="J194" s="105"/>
    </row>
    <row r="195" spans="1:18" x14ac:dyDescent="0.25">
      <c r="A195" s="20" t="s">
        <v>4</v>
      </c>
      <c r="C195" s="11">
        <f t="shared" si="24"/>
        <v>12000</v>
      </c>
      <c r="E195" s="50">
        <f>E196*E197</f>
        <v>12000</v>
      </c>
      <c r="F195" s="101">
        <f>F196*F197</f>
        <v>12000</v>
      </c>
      <c r="G195" s="98">
        <f>G196*G197</f>
        <v>12000</v>
      </c>
      <c r="H195" s="70"/>
      <c r="I195" s="70"/>
      <c r="J195" s="70"/>
    </row>
    <row r="196" spans="1:18" s="11" customFormat="1" x14ac:dyDescent="0.25">
      <c r="A196" s="93" t="s">
        <v>127</v>
      </c>
      <c r="C196" s="11">
        <f t="shared" si="24"/>
        <v>3000</v>
      </c>
      <c r="D196" s="70"/>
      <c r="E196" s="50">
        <v>3000</v>
      </c>
      <c r="F196" s="101">
        <v>3000</v>
      </c>
      <c r="G196" s="98">
        <v>3000</v>
      </c>
      <c r="H196" s="70"/>
      <c r="I196" s="70"/>
      <c r="J196" s="70"/>
      <c r="K196" s="71"/>
      <c r="L196" s="71"/>
      <c r="M196" s="71"/>
      <c r="N196" s="71"/>
      <c r="O196" s="71"/>
      <c r="P196" s="71"/>
      <c r="Q196" s="71"/>
      <c r="R196" s="71"/>
    </row>
    <row r="197" spans="1:18" s="11" customFormat="1" x14ac:dyDescent="0.25">
      <c r="A197" s="93" t="s">
        <v>128</v>
      </c>
      <c r="C197" s="11">
        <f t="shared" si="24"/>
        <v>4</v>
      </c>
      <c r="D197" s="70"/>
      <c r="E197" s="50">
        <v>4</v>
      </c>
      <c r="F197" s="101">
        <v>4</v>
      </c>
      <c r="G197" s="98">
        <v>4</v>
      </c>
      <c r="H197" s="70"/>
      <c r="I197" s="70"/>
      <c r="J197" s="70"/>
      <c r="K197" s="71"/>
      <c r="L197" s="71"/>
      <c r="M197" s="71"/>
      <c r="N197" s="71"/>
      <c r="O197" s="71"/>
      <c r="P197" s="71"/>
      <c r="Q197" s="71"/>
      <c r="R197" s="71"/>
    </row>
    <row r="198" spans="1:18" x14ac:dyDescent="0.25">
      <c r="A198" s="93" t="s">
        <v>140</v>
      </c>
      <c r="C198" s="11">
        <f t="shared" si="24"/>
        <v>60</v>
      </c>
      <c r="E198" s="104">
        <v>60</v>
      </c>
      <c r="F198" s="102">
        <v>60</v>
      </c>
      <c r="G198" s="99">
        <v>60</v>
      </c>
      <c r="H198" s="105"/>
      <c r="I198" s="105"/>
      <c r="J198" s="105"/>
    </row>
    <row r="199" spans="1:18" x14ac:dyDescent="0.25">
      <c r="A199" s="20" t="s">
        <v>5</v>
      </c>
      <c r="C199" s="11">
        <f t="shared" si="24"/>
        <v>40000</v>
      </c>
      <c r="E199" s="50">
        <f>E200*E201</f>
        <v>40000</v>
      </c>
      <c r="F199" s="101">
        <f>F200*F201</f>
        <v>40000</v>
      </c>
      <c r="G199" s="98">
        <f>G200*G201</f>
        <v>40000</v>
      </c>
      <c r="H199" s="70"/>
      <c r="I199" s="70"/>
      <c r="J199" s="70"/>
    </row>
    <row r="200" spans="1:18" s="11" customFormat="1" x14ac:dyDescent="0.25">
      <c r="A200" s="93" t="s">
        <v>127</v>
      </c>
      <c r="C200" s="11">
        <f t="shared" si="24"/>
        <v>10000</v>
      </c>
      <c r="D200" s="70"/>
      <c r="E200" s="50">
        <v>10000</v>
      </c>
      <c r="F200" s="101">
        <v>10000</v>
      </c>
      <c r="G200" s="98">
        <v>10000</v>
      </c>
      <c r="H200" s="70"/>
      <c r="I200" s="70"/>
      <c r="J200" s="70"/>
      <c r="K200" s="71"/>
      <c r="L200" s="71"/>
      <c r="M200" s="71"/>
      <c r="N200" s="71"/>
      <c r="O200" s="71"/>
      <c r="P200" s="71"/>
      <c r="Q200" s="71"/>
      <c r="R200" s="71"/>
    </row>
    <row r="201" spans="1:18" s="11" customFormat="1" x14ac:dyDescent="0.25">
      <c r="A201" s="93" t="s">
        <v>128</v>
      </c>
      <c r="C201" s="11">
        <f t="shared" si="24"/>
        <v>4</v>
      </c>
      <c r="D201" s="70"/>
      <c r="E201" s="50">
        <v>4</v>
      </c>
      <c r="F201" s="101">
        <v>4</v>
      </c>
      <c r="G201" s="98">
        <v>4</v>
      </c>
      <c r="H201" s="70"/>
      <c r="I201" s="70"/>
      <c r="J201" s="70"/>
      <c r="K201" s="71"/>
      <c r="L201" s="71"/>
      <c r="M201" s="71"/>
      <c r="N201" s="71"/>
      <c r="O201" s="71"/>
      <c r="P201" s="71"/>
      <c r="Q201" s="71"/>
      <c r="R201" s="71"/>
    </row>
    <row r="202" spans="1:18" x14ac:dyDescent="0.25">
      <c r="A202" s="93" t="s">
        <v>140</v>
      </c>
      <c r="C202" s="11">
        <f t="shared" si="24"/>
        <v>60</v>
      </c>
      <c r="E202" s="104">
        <v>60</v>
      </c>
      <c r="F202" s="102">
        <v>60</v>
      </c>
      <c r="G202" s="99">
        <v>60</v>
      </c>
      <c r="H202" s="105"/>
      <c r="I202" s="105"/>
      <c r="J202" s="105"/>
    </row>
    <row r="203" spans="1:18" x14ac:dyDescent="0.25">
      <c r="A203" s="96" t="s">
        <v>68</v>
      </c>
      <c r="C203" s="11">
        <f t="shared" si="24"/>
        <v>60000</v>
      </c>
      <c r="E203" s="50">
        <f>E204*E205</f>
        <v>60000</v>
      </c>
      <c r="F203" s="101">
        <f>F204*F205</f>
        <v>60000</v>
      </c>
      <c r="G203" s="98">
        <f>G204*G205</f>
        <v>60000</v>
      </c>
      <c r="H203" s="70"/>
      <c r="I203" s="70"/>
      <c r="J203" s="70"/>
    </row>
    <row r="204" spans="1:18" s="11" customFormat="1" x14ac:dyDescent="0.25">
      <c r="A204" s="93" t="s">
        <v>127</v>
      </c>
      <c r="C204" s="11">
        <f t="shared" si="24"/>
        <v>15000</v>
      </c>
      <c r="D204" s="70"/>
      <c r="E204" s="50">
        <v>15000</v>
      </c>
      <c r="F204" s="101">
        <v>15000</v>
      </c>
      <c r="G204" s="98">
        <v>15000</v>
      </c>
      <c r="H204" s="70"/>
      <c r="I204" s="70"/>
      <c r="J204" s="70"/>
      <c r="K204" s="71"/>
      <c r="L204" s="71"/>
      <c r="M204" s="71"/>
      <c r="N204" s="71"/>
      <c r="O204" s="71"/>
      <c r="P204" s="71"/>
      <c r="Q204" s="71"/>
      <c r="R204" s="71"/>
    </row>
    <row r="205" spans="1:18" s="11" customFormat="1" x14ac:dyDescent="0.25">
      <c r="A205" s="93" t="s">
        <v>128</v>
      </c>
      <c r="C205" s="11">
        <f t="shared" si="24"/>
        <v>4</v>
      </c>
      <c r="D205" s="70"/>
      <c r="E205" s="50">
        <v>4</v>
      </c>
      <c r="F205" s="101">
        <v>4</v>
      </c>
      <c r="G205" s="98">
        <v>4</v>
      </c>
      <c r="H205" s="70"/>
      <c r="I205" s="70"/>
      <c r="J205" s="70"/>
      <c r="K205" s="71"/>
      <c r="L205" s="71"/>
      <c r="M205" s="71"/>
      <c r="N205" s="71"/>
      <c r="O205" s="71"/>
      <c r="P205" s="71"/>
      <c r="Q205" s="71"/>
      <c r="R205" s="71"/>
    </row>
    <row r="206" spans="1:18" x14ac:dyDescent="0.25">
      <c r="A206" s="93" t="s">
        <v>140</v>
      </c>
      <c r="C206" s="11">
        <f t="shared" si="24"/>
        <v>60</v>
      </c>
      <c r="E206" s="104">
        <v>60</v>
      </c>
      <c r="F206" s="102">
        <v>60</v>
      </c>
      <c r="G206" s="99">
        <v>60</v>
      </c>
      <c r="H206" s="105"/>
      <c r="I206" s="105"/>
      <c r="J206" s="105"/>
    </row>
    <row r="207" spans="1:18" x14ac:dyDescent="0.25">
      <c r="E207" s="50"/>
      <c r="F207" s="101"/>
      <c r="G207" s="98"/>
      <c r="H207" s="70"/>
      <c r="I207" s="70"/>
      <c r="J207" s="70"/>
    </row>
    <row r="208" spans="1:18" x14ac:dyDescent="0.25">
      <c r="A208" s="74" t="s">
        <v>144</v>
      </c>
      <c r="E208" s="50"/>
      <c r="F208" s="101"/>
      <c r="G208" s="98"/>
      <c r="H208" s="70"/>
      <c r="I208" s="70"/>
      <c r="J208" s="70"/>
    </row>
    <row r="209" spans="1:10" x14ac:dyDescent="0.25">
      <c r="A209" s="5" t="s">
        <v>141</v>
      </c>
      <c r="C209" s="2">
        <f t="shared" ref="C209" si="25">CHOOSE($C$2,E209,F209,G209,H209,I209,J209)</f>
        <v>0.15</v>
      </c>
      <c r="E209" s="103">
        <v>0.15</v>
      </c>
      <c r="F209" s="100">
        <v>0.15</v>
      </c>
      <c r="G209" s="97">
        <v>0.15</v>
      </c>
      <c r="H209" s="40"/>
      <c r="I209" s="40"/>
      <c r="J209" s="40"/>
    </row>
  </sheetData>
  <dataValidations count="1">
    <dataValidation type="list" allowBlank="1" showInputMessage="1" showErrorMessage="1" sqref="C2" xr:uid="{DAB89A03-4087-47CC-AD3F-BF1D11F12EC6}">
      <formula1>"1,2,3,4,5,6"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932D4-EDD5-422F-BB80-08BBEBFEEBCF}">
  <dimension ref="A1:BW248"/>
  <sheetViews>
    <sheetView zoomScale="96" workbookViewId="0">
      <pane xSplit="2" ySplit="1" topLeftCell="C2" activePane="bottomRight" state="frozen"/>
      <selection activeCell="D48" sqref="D48"/>
      <selection pane="topRight" activeCell="D48" sqref="D48"/>
      <selection pane="bottomLeft" activeCell="D48" sqref="D48"/>
      <selection pane="bottomRight" activeCell="A3" sqref="A3"/>
    </sheetView>
  </sheetViews>
  <sheetFormatPr defaultRowHeight="10.75" outlineLevelRow="1" x14ac:dyDescent="0.25"/>
  <cols>
    <col min="1" max="1" width="60.3984375" style="5" customWidth="1"/>
    <col min="2" max="2" width="8.796875" style="9" customWidth="1"/>
    <col min="3" max="3" width="6.8984375" style="32" customWidth="1"/>
    <col min="4" max="4" width="10.796875" style="5" bestFit="1" customWidth="1"/>
    <col min="5" max="6" width="8.8984375" style="5" bestFit="1" customWidth="1"/>
    <col min="7" max="40" width="11.19921875" style="5" customWidth="1"/>
    <col min="41" max="75" width="11.19921875" style="11" customWidth="1"/>
    <col min="76" max="16384" width="8.796875" style="11"/>
  </cols>
  <sheetData>
    <row r="1" spans="1:75" s="38" customFormat="1" x14ac:dyDescent="0.25">
      <c r="A1" s="25" t="s">
        <v>10</v>
      </c>
      <c r="B1" s="26"/>
      <c r="C1" s="27"/>
      <c r="D1" s="24">
        <v>45658</v>
      </c>
      <c r="E1" s="24">
        <v>45689</v>
      </c>
      <c r="F1" s="24">
        <v>45717</v>
      </c>
      <c r="G1" s="24">
        <v>45748</v>
      </c>
      <c r="H1" s="24">
        <v>45778</v>
      </c>
      <c r="I1" s="24">
        <v>45809</v>
      </c>
      <c r="J1" s="24">
        <v>45839</v>
      </c>
      <c r="K1" s="24">
        <v>45870</v>
      </c>
      <c r="L1" s="24">
        <v>45901</v>
      </c>
      <c r="M1" s="24">
        <v>45931</v>
      </c>
      <c r="N1" s="24">
        <v>45962</v>
      </c>
      <c r="O1" s="24">
        <v>45992</v>
      </c>
      <c r="P1" s="24">
        <v>46023</v>
      </c>
      <c r="Q1" s="24">
        <v>46054</v>
      </c>
      <c r="R1" s="24">
        <v>46082</v>
      </c>
      <c r="S1" s="24">
        <v>46113</v>
      </c>
      <c r="T1" s="24">
        <v>46143</v>
      </c>
      <c r="U1" s="24">
        <v>46174</v>
      </c>
      <c r="V1" s="24">
        <v>46204</v>
      </c>
      <c r="W1" s="24">
        <v>46235</v>
      </c>
      <c r="X1" s="24">
        <v>46266</v>
      </c>
      <c r="Y1" s="24">
        <v>46296</v>
      </c>
      <c r="Z1" s="24">
        <v>46327</v>
      </c>
      <c r="AA1" s="24">
        <v>46357</v>
      </c>
      <c r="AB1" s="24">
        <v>46388</v>
      </c>
      <c r="AC1" s="24">
        <v>46419</v>
      </c>
      <c r="AD1" s="24">
        <v>46447</v>
      </c>
      <c r="AE1" s="24">
        <v>46478</v>
      </c>
      <c r="AF1" s="24">
        <v>46508</v>
      </c>
      <c r="AG1" s="24">
        <v>46539</v>
      </c>
      <c r="AH1" s="24">
        <v>46569</v>
      </c>
      <c r="AI1" s="24">
        <v>46600</v>
      </c>
      <c r="AJ1" s="24">
        <v>46631</v>
      </c>
      <c r="AK1" s="24">
        <v>46661</v>
      </c>
      <c r="AL1" s="24">
        <v>46692</v>
      </c>
      <c r="AM1" s="24">
        <v>46722</v>
      </c>
      <c r="AN1" s="24">
        <v>46753</v>
      </c>
      <c r="AO1" s="24">
        <v>46784</v>
      </c>
      <c r="AP1" s="24">
        <v>46813</v>
      </c>
      <c r="AQ1" s="24">
        <v>46844</v>
      </c>
      <c r="AR1" s="24">
        <v>46874</v>
      </c>
      <c r="AS1" s="24">
        <v>46905</v>
      </c>
      <c r="AT1" s="24">
        <v>46935</v>
      </c>
      <c r="AU1" s="24">
        <v>46966</v>
      </c>
      <c r="AV1" s="24">
        <v>46997</v>
      </c>
      <c r="AW1" s="24">
        <v>47027</v>
      </c>
      <c r="AX1" s="24">
        <v>47058</v>
      </c>
      <c r="AY1" s="24">
        <v>47088</v>
      </c>
      <c r="AZ1" s="24">
        <v>47119</v>
      </c>
      <c r="BA1" s="24">
        <v>47150</v>
      </c>
      <c r="BB1" s="24">
        <v>47178</v>
      </c>
      <c r="BC1" s="24">
        <v>47209</v>
      </c>
      <c r="BD1" s="24">
        <v>47239</v>
      </c>
      <c r="BE1" s="24">
        <v>47270</v>
      </c>
      <c r="BF1" s="24">
        <v>47300</v>
      </c>
      <c r="BG1" s="24">
        <v>47331</v>
      </c>
      <c r="BH1" s="24">
        <v>47362</v>
      </c>
      <c r="BI1" s="24">
        <v>47392</v>
      </c>
      <c r="BJ1" s="24">
        <v>47423</v>
      </c>
      <c r="BK1" s="24">
        <v>47453</v>
      </c>
      <c r="BL1" s="24">
        <v>47484</v>
      </c>
      <c r="BM1" s="24">
        <v>47515</v>
      </c>
      <c r="BN1" s="24">
        <v>47543</v>
      </c>
      <c r="BO1" s="24">
        <v>47574</v>
      </c>
      <c r="BP1" s="24">
        <v>47604</v>
      </c>
      <c r="BQ1" s="24">
        <v>47635</v>
      </c>
      <c r="BR1" s="24">
        <v>47665</v>
      </c>
      <c r="BS1" s="24">
        <v>47696</v>
      </c>
      <c r="BT1" s="24">
        <v>47727</v>
      </c>
      <c r="BU1" s="24">
        <v>47757</v>
      </c>
      <c r="BV1" s="24">
        <v>47788</v>
      </c>
      <c r="BW1" s="24">
        <v>47818</v>
      </c>
    </row>
    <row r="2" spans="1:75" ht="10.25" x14ac:dyDescent="0.2">
      <c r="C2" s="5"/>
    </row>
    <row r="3" spans="1:75" x14ac:dyDescent="0.25">
      <c r="A3" s="28" t="s">
        <v>12</v>
      </c>
      <c r="B3" s="82"/>
      <c r="C3" s="29"/>
      <c r="D3" s="28">
        <v>0</v>
      </c>
      <c r="E3" s="28">
        <v>0</v>
      </c>
      <c r="F3" s="28">
        <v>0</v>
      </c>
      <c r="G3" s="28">
        <f t="shared" ref="G3:BR3" ca="1" si="0">G17+G24+G33+G40</f>
        <v>502200.00000000012</v>
      </c>
      <c r="H3" s="28">
        <f t="shared" ca="1" si="0"/>
        <v>1701900</v>
      </c>
      <c r="I3" s="28">
        <f t="shared" ca="1" si="0"/>
        <v>2022750.0000000005</v>
      </c>
      <c r="J3" s="28">
        <f t="shared" ca="1" si="0"/>
        <v>2204100.0000000005</v>
      </c>
      <c r="K3" s="28">
        <f t="shared" ca="1" si="0"/>
        <v>1953000.0000000005</v>
      </c>
      <c r="L3" s="28">
        <f t="shared" ca="1" si="0"/>
        <v>1129950</v>
      </c>
      <c r="M3" s="28">
        <f t="shared" ca="1" si="0"/>
        <v>809100.00000000012</v>
      </c>
      <c r="N3" s="28">
        <f t="shared" ca="1" si="0"/>
        <v>809100.00000000012</v>
      </c>
      <c r="O3" s="28">
        <f t="shared" ca="1" si="0"/>
        <v>697500.00000000012</v>
      </c>
      <c r="P3" s="28">
        <f t="shared" ca="1" si="0"/>
        <v>1459170</v>
      </c>
      <c r="Q3" s="28">
        <f t="shared" ca="1" si="0"/>
        <v>1244340</v>
      </c>
      <c r="R3" s="28">
        <f t="shared" ca="1" si="0"/>
        <v>1244340</v>
      </c>
      <c r="S3" s="28">
        <f t="shared" ca="1" si="0"/>
        <v>552420.00000000012</v>
      </c>
      <c r="T3" s="28">
        <f t="shared" ca="1" si="0"/>
        <v>1872090</v>
      </c>
      <c r="U3" s="28">
        <f t="shared" ca="1" si="0"/>
        <v>2226420.0000000005</v>
      </c>
      <c r="V3" s="28">
        <f t="shared" ca="1" si="0"/>
        <v>2424510.0000000005</v>
      </c>
      <c r="W3" s="28">
        <f t="shared" ca="1" si="0"/>
        <v>2148300.0000000005</v>
      </c>
      <c r="X3" s="28">
        <f t="shared" ca="1" si="0"/>
        <v>1244340</v>
      </c>
      <c r="Y3" s="28">
        <f t="shared" ca="1" si="0"/>
        <v>892800.00000000012</v>
      </c>
      <c r="Z3" s="28">
        <f t="shared" ca="1" si="0"/>
        <v>892800.00000000012</v>
      </c>
      <c r="AA3" s="28">
        <f t="shared" ca="1" si="0"/>
        <v>767250.00000000012</v>
      </c>
      <c r="AB3" s="28">
        <f t="shared" ca="1" si="0"/>
        <v>1593090.0000000002</v>
      </c>
      <c r="AC3" s="28">
        <f t="shared" ca="1" si="0"/>
        <v>1358730</v>
      </c>
      <c r="AD3" s="28">
        <f t="shared" ca="1" si="0"/>
        <v>1358730</v>
      </c>
      <c r="AE3" s="28">
        <f t="shared" ca="1" si="0"/>
        <v>602640.00000000012</v>
      </c>
      <c r="AF3" s="28">
        <f t="shared" ca="1" si="0"/>
        <v>2042280</v>
      </c>
      <c r="AG3" s="28">
        <f t="shared" ca="1" si="0"/>
        <v>2430090.0000000005</v>
      </c>
      <c r="AH3" s="28">
        <f t="shared" ca="1" si="0"/>
        <v>2644920.0000000005</v>
      </c>
      <c r="AI3" s="28">
        <f t="shared" ca="1" si="0"/>
        <v>2343600.0000000005</v>
      </c>
      <c r="AJ3" s="28">
        <f t="shared" ca="1" si="0"/>
        <v>1358730</v>
      </c>
      <c r="AK3" s="28">
        <f t="shared" ca="1" si="0"/>
        <v>976500.00000000023</v>
      </c>
      <c r="AL3" s="28">
        <f t="shared" ca="1" si="0"/>
        <v>976500.00000000023</v>
      </c>
      <c r="AM3" s="28">
        <f t="shared" ca="1" si="0"/>
        <v>837000.00000000012</v>
      </c>
      <c r="AN3" s="28">
        <f t="shared" ca="1" si="0"/>
        <v>1727010.0000000002</v>
      </c>
      <c r="AO3" s="28">
        <f t="shared" ca="1" si="0"/>
        <v>1473120</v>
      </c>
      <c r="AP3" s="28">
        <f t="shared" ca="1" si="0"/>
        <v>1473120</v>
      </c>
      <c r="AQ3" s="28">
        <f t="shared" ca="1" si="0"/>
        <v>652860.00000000012</v>
      </c>
      <c r="AR3" s="28">
        <f t="shared" ca="1" si="0"/>
        <v>2212470</v>
      </c>
      <c r="AS3" s="28">
        <f t="shared" ca="1" si="0"/>
        <v>2633760.0000000005</v>
      </c>
      <c r="AT3" s="28">
        <f t="shared" ca="1" si="0"/>
        <v>2865330.0000000005</v>
      </c>
      <c r="AU3" s="28">
        <f t="shared" ca="1" si="0"/>
        <v>2538900.0000000005</v>
      </c>
      <c r="AV3" s="28">
        <f t="shared" ca="1" si="0"/>
        <v>1473120</v>
      </c>
      <c r="AW3" s="28">
        <f t="shared" ca="1" si="0"/>
        <v>1060200.0000000002</v>
      </c>
      <c r="AX3" s="28">
        <f t="shared" ca="1" si="0"/>
        <v>1060200.0000000002</v>
      </c>
      <c r="AY3" s="28">
        <f t="shared" ca="1" si="0"/>
        <v>906750.00000000012</v>
      </c>
      <c r="AZ3" s="28">
        <f t="shared" ca="1" si="0"/>
        <v>1860930.0000000002</v>
      </c>
      <c r="BA3" s="28">
        <f t="shared" ca="1" si="0"/>
        <v>1587510.0000000002</v>
      </c>
      <c r="BB3" s="28">
        <f t="shared" ca="1" si="0"/>
        <v>1587510.0000000002</v>
      </c>
      <c r="BC3" s="28">
        <f t="shared" ca="1" si="0"/>
        <v>703080.00000000012</v>
      </c>
      <c r="BD3" s="28">
        <f t="shared" ca="1" si="0"/>
        <v>2382660</v>
      </c>
      <c r="BE3" s="28">
        <f t="shared" ca="1" si="0"/>
        <v>2837430.0000000005</v>
      </c>
      <c r="BF3" s="28">
        <f t="shared" ca="1" si="0"/>
        <v>3085740.0000000005</v>
      </c>
      <c r="BG3" s="28">
        <f t="shared" ca="1" si="0"/>
        <v>2734200.0000000005</v>
      </c>
      <c r="BH3" s="28">
        <f t="shared" ca="1" si="0"/>
        <v>1587510.0000000002</v>
      </c>
      <c r="BI3" s="28">
        <f t="shared" ca="1" si="0"/>
        <v>1143900.0000000002</v>
      </c>
      <c r="BJ3" s="28">
        <f t="shared" ca="1" si="0"/>
        <v>1143900.0000000002</v>
      </c>
      <c r="BK3" s="28">
        <f t="shared" ca="1" si="0"/>
        <v>976500.00000000023</v>
      </c>
      <c r="BL3" s="28">
        <f t="shared" ca="1" si="0"/>
        <v>1994850.0000000002</v>
      </c>
      <c r="BM3" s="28">
        <f t="shared" ca="1" si="0"/>
        <v>1701900</v>
      </c>
      <c r="BN3" s="28">
        <f t="shared" ca="1" si="0"/>
        <v>1701900</v>
      </c>
      <c r="BO3" s="28">
        <f t="shared" ca="1" si="0"/>
        <v>753300.00000000012</v>
      </c>
      <c r="BP3" s="28">
        <f t="shared" ca="1" si="0"/>
        <v>2552850</v>
      </c>
      <c r="BQ3" s="28">
        <f t="shared" ca="1" si="0"/>
        <v>3041100.0000000005</v>
      </c>
      <c r="BR3" s="28">
        <f t="shared" ca="1" si="0"/>
        <v>3306150.0000000005</v>
      </c>
      <c r="BS3" s="28">
        <f t="shared" ref="BS3:BW3" ca="1" si="1">BS17+BS24+BS33+BS40</f>
        <v>2929500.0000000005</v>
      </c>
      <c r="BT3" s="28">
        <f t="shared" ca="1" si="1"/>
        <v>1701900</v>
      </c>
      <c r="BU3" s="28">
        <f t="shared" ca="1" si="1"/>
        <v>1227600.0000000002</v>
      </c>
      <c r="BV3" s="28">
        <f t="shared" ca="1" si="1"/>
        <v>1227600.0000000002</v>
      </c>
      <c r="BW3" s="28">
        <f t="shared" ca="1" si="1"/>
        <v>1046250.0000000002</v>
      </c>
    </row>
    <row r="4" spans="1:75" ht="10.25" outlineLevel="1" x14ac:dyDescent="0.2">
      <c r="C4" s="5"/>
    </row>
    <row r="5" spans="1:75" s="39" customFormat="1" ht="10.25" outlineLevel="1" x14ac:dyDescent="0.2">
      <c r="A5" s="30" t="s">
        <v>36</v>
      </c>
      <c r="B5" s="31"/>
      <c r="C5" s="22"/>
      <c r="D5" s="23">
        <v>31</v>
      </c>
      <c r="E5" s="23">
        <v>28</v>
      </c>
      <c r="F5" s="23">
        <v>31</v>
      </c>
      <c r="G5" s="23">
        <v>30</v>
      </c>
      <c r="H5" s="23">
        <v>31</v>
      </c>
      <c r="I5" s="23">
        <v>30</v>
      </c>
      <c r="J5" s="23">
        <v>31</v>
      </c>
      <c r="K5" s="23">
        <v>31</v>
      </c>
      <c r="L5" s="23">
        <v>30</v>
      </c>
      <c r="M5" s="23">
        <v>31</v>
      </c>
      <c r="N5" s="23">
        <v>30</v>
      </c>
      <c r="O5" s="23">
        <v>31</v>
      </c>
      <c r="P5" s="23">
        <v>31</v>
      </c>
      <c r="Q5" s="23">
        <v>29</v>
      </c>
      <c r="R5" s="23">
        <v>31</v>
      </c>
      <c r="S5" s="23">
        <v>30</v>
      </c>
      <c r="T5" s="23">
        <v>31</v>
      </c>
      <c r="U5" s="23">
        <v>30</v>
      </c>
      <c r="V5" s="23">
        <v>31</v>
      </c>
      <c r="W5" s="23">
        <v>31</v>
      </c>
      <c r="X5" s="23">
        <v>30</v>
      </c>
      <c r="Y5" s="23">
        <v>31</v>
      </c>
      <c r="Z5" s="23">
        <v>30</v>
      </c>
      <c r="AA5" s="23">
        <v>31</v>
      </c>
      <c r="AB5" s="23">
        <v>31</v>
      </c>
      <c r="AC5" s="23">
        <v>28</v>
      </c>
      <c r="AD5" s="23">
        <v>31</v>
      </c>
      <c r="AE5" s="23">
        <v>30</v>
      </c>
      <c r="AF5" s="23">
        <v>31</v>
      </c>
      <c r="AG5" s="23">
        <v>30</v>
      </c>
      <c r="AH5" s="23">
        <v>31</v>
      </c>
      <c r="AI5" s="23">
        <v>31</v>
      </c>
      <c r="AJ5" s="23">
        <v>30</v>
      </c>
      <c r="AK5" s="23">
        <v>31</v>
      </c>
      <c r="AL5" s="23">
        <v>30</v>
      </c>
      <c r="AM5" s="23">
        <v>31</v>
      </c>
      <c r="AN5" s="23">
        <v>31</v>
      </c>
      <c r="AO5" s="23">
        <v>29</v>
      </c>
      <c r="AP5" s="23">
        <v>31</v>
      </c>
      <c r="AQ5" s="23">
        <v>30</v>
      </c>
      <c r="AR5" s="23">
        <v>31</v>
      </c>
      <c r="AS5" s="23">
        <v>30</v>
      </c>
      <c r="AT5" s="23">
        <v>31</v>
      </c>
      <c r="AU5" s="23">
        <v>31</v>
      </c>
      <c r="AV5" s="23">
        <v>30</v>
      </c>
      <c r="AW5" s="23">
        <v>31</v>
      </c>
      <c r="AX5" s="23">
        <v>30</v>
      </c>
      <c r="AY5" s="23">
        <v>31</v>
      </c>
      <c r="AZ5" s="23">
        <v>31</v>
      </c>
      <c r="BA5" s="23">
        <v>28</v>
      </c>
      <c r="BB5" s="23">
        <v>31</v>
      </c>
      <c r="BC5" s="23">
        <v>30</v>
      </c>
      <c r="BD5" s="23">
        <v>31</v>
      </c>
      <c r="BE5" s="23">
        <v>30</v>
      </c>
      <c r="BF5" s="23">
        <v>31</v>
      </c>
      <c r="BG5" s="23">
        <v>31</v>
      </c>
      <c r="BH5" s="23">
        <v>30</v>
      </c>
      <c r="BI5" s="23">
        <v>31</v>
      </c>
      <c r="BJ5" s="23">
        <v>30</v>
      </c>
      <c r="BK5" s="23">
        <v>31</v>
      </c>
      <c r="BL5" s="23">
        <v>31</v>
      </c>
      <c r="BM5" s="23">
        <v>29</v>
      </c>
      <c r="BN5" s="23">
        <v>31</v>
      </c>
      <c r="BO5" s="23">
        <v>30</v>
      </c>
      <c r="BP5" s="23">
        <v>31</v>
      </c>
      <c r="BQ5" s="23">
        <v>30</v>
      </c>
      <c r="BR5" s="23">
        <v>31</v>
      </c>
      <c r="BS5" s="23">
        <v>31</v>
      </c>
      <c r="BT5" s="23">
        <v>30</v>
      </c>
      <c r="BU5" s="23">
        <v>31</v>
      </c>
      <c r="BV5" s="23">
        <v>30</v>
      </c>
      <c r="BW5" s="23">
        <v>31</v>
      </c>
    </row>
    <row r="6" spans="1:75" ht="10.25" outlineLevel="1" x14ac:dyDescent="0.2">
      <c r="C6" s="5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</row>
    <row r="7" spans="1:75" s="41" customFormat="1" outlineLevel="1" x14ac:dyDescent="0.25">
      <c r="A7" s="5" t="s">
        <v>54</v>
      </c>
      <c r="B7" s="9" t="s">
        <v>58</v>
      </c>
      <c r="C7" s="5"/>
      <c r="D7" s="68">
        <v>0.9</v>
      </c>
      <c r="E7" s="68">
        <v>0.9</v>
      </c>
      <c r="F7" s="68">
        <v>0.9</v>
      </c>
      <c r="G7" s="68">
        <v>0.9</v>
      </c>
      <c r="H7" s="68">
        <v>0.9</v>
      </c>
      <c r="I7" s="68">
        <v>0.9</v>
      </c>
      <c r="J7" s="68">
        <v>0.9</v>
      </c>
      <c r="K7" s="68">
        <v>0.9</v>
      </c>
      <c r="L7" s="68">
        <v>0.9</v>
      </c>
      <c r="M7" s="68">
        <v>0.9</v>
      </c>
      <c r="N7" s="68">
        <v>0.9</v>
      </c>
      <c r="O7" s="68">
        <v>0.9</v>
      </c>
      <c r="P7" s="68">
        <v>0.9</v>
      </c>
      <c r="Q7" s="68">
        <v>0.9</v>
      </c>
      <c r="R7" s="68">
        <v>0.9</v>
      </c>
      <c r="S7" s="68">
        <v>0.9</v>
      </c>
      <c r="T7" s="68">
        <v>0.9</v>
      </c>
      <c r="U7" s="68">
        <v>0.9</v>
      </c>
      <c r="V7" s="68">
        <v>0.9</v>
      </c>
      <c r="W7" s="68">
        <v>0.9</v>
      </c>
      <c r="X7" s="68">
        <v>0.9</v>
      </c>
      <c r="Y7" s="68">
        <v>0.9</v>
      </c>
      <c r="Z7" s="68">
        <v>0.9</v>
      </c>
      <c r="AA7" s="68">
        <v>0.9</v>
      </c>
      <c r="AB7" s="68">
        <v>0.9</v>
      </c>
      <c r="AC7" s="68">
        <v>0.9</v>
      </c>
      <c r="AD7" s="68">
        <v>0.9</v>
      </c>
      <c r="AE7" s="68">
        <v>0.9</v>
      </c>
      <c r="AF7" s="68">
        <v>0.9</v>
      </c>
      <c r="AG7" s="68">
        <v>0.9</v>
      </c>
      <c r="AH7" s="68">
        <v>0.9</v>
      </c>
      <c r="AI7" s="68">
        <v>0.9</v>
      </c>
      <c r="AJ7" s="68">
        <v>0.9</v>
      </c>
      <c r="AK7" s="68">
        <v>0.9</v>
      </c>
      <c r="AL7" s="68">
        <v>0.9</v>
      </c>
      <c r="AM7" s="68">
        <v>0.9</v>
      </c>
      <c r="AN7" s="68">
        <v>0.9</v>
      </c>
      <c r="AO7" s="68">
        <v>0.9</v>
      </c>
      <c r="AP7" s="68">
        <v>0.9</v>
      </c>
      <c r="AQ7" s="68">
        <v>0.9</v>
      </c>
      <c r="AR7" s="68">
        <v>0.9</v>
      </c>
      <c r="AS7" s="68">
        <v>0.9</v>
      </c>
      <c r="AT7" s="68">
        <v>0.9</v>
      </c>
      <c r="AU7" s="68">
        <v>0.9</v>
      </c>
      <c r="AV7" s="68">
        <v>0.9</v>
      </c>
      <c r="AW7" s="68">
        <v>0.9</v>
      </c>
      <c r="AX7" s="68">
        <v>0.9</v>
      </c>
      <c r="AY7" s="68">
        <v>0.9</v>
      </c>
      <c r="AZ7" s="68">
        <v>0.9</v>
      </c>
      <c r="BA7" s="68">
        <v>0.9</v>
      </c>
      <c r="BB7" s="68">
        <v>0.9</v>
      </c>
      <c r="BC7" s="68">
        <v>0.9</v>
      </c>
      <c r="BD7" s="68">
        <v>0.9</v>
      </c>
      <c r="BE7" s="68">
        <v>0.9</v>
      </c>
      <c r="BF7" s="68">
        <v>0.9</v>
      </c>
      <c r="BG7" s="68">
        <v>0.9</v>
      </c>
      <c r="BH7" s="68">
        <v>0.9</v>
      </c>
      <c r="BI7" s="68">
        <v>0.9</v>
      </c>
      <c r="BJ7" s="68">
        <v>0.9</v>
      </c>
      <c r="BK7" s="68">
        <v>0.9</v>
      </c>
      <c r="BL7" s="68">
        <v>0.9</v>
      </c>
      <c r="BM7" s="68">
        <v>0.9</v>
      </c>
      <c r="BN7" s="68">
        <v>0.9</v>
      </c>
      <c r="BO7" s="68">
        <v>0.9</v>
      </c>
      <c r="BP7" s="68">
        <v>0.9</v>
      </c>
      <c r="BQ7" s="68">
        <v>0.9</v>
      </c>
      <c r="BR7" s="68">
        <v>0.9</v>
      </c>
      <c r="BS7" s="68">
        <v>0.9</v>
      </c>
      <c r="BT7" s="68">
        <v>0.9</v>
      </c>
      <c r="BU7" s="68">
        <v>0.9</v>
      </c>
      <c r="BV7" s="68">
        <v>0.9</v>
      </c>
      <c r="BW7" s="68">
        <v>0.9</v>
      </c>
    </row>
    <row r="8" spans="1:75" s="39" customFormat="1" ht="10.25" outlineLevel="1" x14ac:dyDescent="0.2">
      <c r="A8" s="30" t="s">
        <v>192</v>
      </c>
      <c r="B8" s="31" t="s">
        <v>60</v>
      </c>
      <c r="C8" s="22"/>
      <c r="D8" s="22">
        <f>D5*D7</f>
        <v>27.900000000000002</v>
      </c>
      <c r="E8" s="22">
        <f t="shared" ref="E8:O8" si="2">E5*E7</f>
        <v>25.2</v>
      </c>
      <c r="F8" s="22">
        <f t="shared" si="2"/>
        <v>27.900000000000002</v>
      </c>
      <c r="G8" s="22">
        <f t="shared" si="2"/>
        <v>27</v>
      </c>
      <c r="H8" s="22">
        <f t="shared" si="2"/>
        <v>27.900000000000002</v>
      </c>
      <c r="I8" s="22">
        <f t="shared" si="2"/>
        <v>27</v>
      </c>
      <c r="J8" s="22">
        <f t="shared" si="2"/>
        <v>27.900000000000002</v>
      </c>
      <c r="K8" s="22">
        <f t="shared" si="2"/>
        <v>27.900000000000002</v>
      </c>
      <c r="L8" s="22">
        <f t="shared" si="2"/>
        <v>27</v>
      </c>
      <c r="M8" s="22">
        <f t="shared" si="2"/>
        <v>27.900000000000002</v>
      </c>
      <c r="N8" s="22">
        <f t="shared" si="2"/>
        <v>27</v>
      </c>
      <c r="O8" s="22">
        <f t="shared" si="2"/>
        <v>27.900000000000002</v>
      </c>
      <c r="P8" s="22">
        <f>P5*P7</f>
        <v>27.900000000000002</v>
      </c>
      <c r="Q8" s="22">
        <f t="shared" ref="Q8:AA8" si="3">Q5*Q7</f>
        <v>26.1</v>
      </c>
      <c r="R8" s="22">
        <f t="shared" si="3"/>
        <v>27.900000000000002</v>
      </c>
      <c r="S8" s="22">
        <f t="shared" si="3"/>
        <v>27</v>
      </c>
      <c r="T8" s="22">
        <f t="shared" si="3"/>
        <v>27.900000000000002</v>
      </c>
      <c r="U8" s="22">
        <f t="shared" si="3"/>
        <v>27</v>
      </c>
      <c r="V8" s="22">
        <f t="shared" si="3"/>
        <v>27.900000000000002</v>
      </c>
      <c r="W8" s="22">
        <f t="shared" si="3"/>
        <v>27.900000000000002</v>
      </c>
      <c r="X8" s="22">
        <f t="shared" si="3"/>
        <v>27</v>
      </c>
      <c r="Y8" s="22">
        <f t="shared" si="3"/>
        <v>27.900000000000002</v>
      </c>
      <c r="Z8" s="22">
        <f t="shared" si="3"/>
        <v>27</v>
      </c>
      <c r="AA8" s="22">
        <f t="shared" si="3"/>
        <v>27.900000000000002</v>
      </c>
      <c r="AB8" s="22">
        <f>AB5*AB7</f>
        <v>27.900000000000002</v>
      </c>
      <c r="AC8" s="22">
        <f t="shared" ref="AC8:AM8" si="4">AC5*AC7</f>
        <v>25.2</v>
      </c>
      <c r="AD8" s="22">
        <f t="shared" si="4"/>
        <v>27.900000000000002</v>
      </c>
      <c r="AE8" s="22">
        <f t="shared" si="4"/>
        <v>27</v>
      </c>
      <c r="AF8" s="22">
        <f t="shared" si="4"/>
        <v>27.900000000000002</v>
      </c>
      <c r="AG8" s="22">
        <f t="shared" si="4"/>
        <v>27</v>
      </c>
      <c r="AH8" s="22">
        <f t="shared" si="4"/>
        <v>27.900000000000002</v>
      </c>
      <c r="AI8" s="22">
        <f t="shared" si="4"/>
        <v>27.900000000000002</v>
      </c>
      <c r="AJ8" s="22">
        <f t="shared" si="4"/>
        <v>27</v>
      </c>
      <c r="AK8" s="22">
        <f t="shared" si="4"/>
        <v>27.900000000000002</v>
      </c>
      <c r="AL8" s="22">
        <f t="shared" si="4"/>
        <v>27</v>
      </c>
      <c r="AM8" s="22">
        <f t="shared" si="4"/>
        <v>27.900000000000002</v>
      </c>
      <c r="AN8" s="22">
        <f>AN5*AN7</f>
        <v>27.900000000000002</v>
      </c>
      <c r="AO8" s="22">
        <f t="shared" ref="AO8:AY8" si="5">AO5*AO7</f>
        <v>26.1</v>
      </c>
      <c r="AP8" s="22">
        <f t="shared" si="5"/>
        <v>27.900000000000002</v>
      </c>
      <c r="AQ8" s="22">
        <f t="shared" si="5"/>
        <v>27</v>
      </c>
      <c r="AR8" s="22">
        <f t="shared" si="5"/>
        <v>27.900000000000002</v>
      </c>
      <c r="AS8" s="22">
        <f t="shared" si="5"/>
        <v>27</v>
      </c>
      <c r="AT8" s="22">
        <f t="shared" si="5"/>
        <v>27.900000000000002</v>
      </c>
      <c r="AU8" s="22">
        <f t="shared" si="5"/>
        <v>27.900000000000002</v>
      </c>
      <c r="AV8" s="22">
        <f t="shared" si="5"/>
        <v>27</v>
      </c>
      <c r="AW8" s="22">
        <f t="shared" si="5"/>
        <v>27.900000000000002</v>
      </c>
      <c r="AX8" s="22">
        <f t="shared" si="5"/>
        <v>27</v>
      </c>
      <c r="AY8" s="22">
        <f t="shared" si="5"/>
        <v>27.900000000000002</v>
      </c>
      <c r="AZ8" s="22">
        <f>AZ5*AZ7</f>
        <v>27.900000000000002</v>
      </c>
      <c r="BA8" s="22">
        <f t="shared" ref="BA8:BK8" si="6">BA5*BA7</f>
        <v>25.2</v>
      </c>
      <c r="BB8" s="22">
        <f t="shared" si="6"/>
        <v>27.900000000000002</v>
      </c>
      <c r="BC8" s="22">
        <f t="shared" si="6"/>
        <v>27</v>
      </c>
      <c r="BD8" s="22">
        <f t="shared" si="6"/>
        <v>27.900000000000002</v>
      </c>
      <c r="BE8" s="22">
        <f t="shared" si="6"/>
        <v>27</v>
      </c>
      <c r="BF8" s="22">
        <f t="shared" si="6"/>
        <v>27.900000000000002</v>
      </c>
      <c r="BG8" s="22">
        <f t="shared" si="6"/>
        <v>27.900000000000002</v>
      </c>
      <c r="BH8" s="22">
        <f t="shared" si="6"/>
        <v>27</v>
      </c>
      <c r="BI8" s="22">
        <f t="shared" si="6"/>
        <v>27.900000000000002</v>
      </c>
      <c r="BJ8" s="22">
        <f t="shared" si="6"/>
        <v>27</v>
      </c>
      <c r="BK8" s="22">
        <f t="shared" si="6"/>
        <v>27.900000000000002</v>
      </c>
      <c r="BL8" s="22">
        <f>BL5*BL7</f>
        <v>27.900000000000002</v>
      </c>
      <c r="BM8" s="22">
        <f t="shared" ref="BM8:BW8" si="7">BM5*BM7</f>
        <v>26.1</v>
      </c>
      <c r="BN8" s="22">
        <f t="shared" si="7"/>
        <v>27.900000000000002</v>
      </c>
      <c r="BO8" s="22">
        <f t="shared" si="7"/>
        <v>27</v>
      </c>
      <c r="BP8" s="22">
        <f t="shared" si="7"/>
        <v>27.900000000000002</v>
      </c>
      <c r="BQ8" s="22">
        <f t="shared" si="7"/>
        <v>27</v>
      </c>
      <c r="BR8" s="22">
        <f t="shared" si="7"/>
        <v>27.900000000000002</v>
      </c>
      <c r="BS8" s="22">
        <f t="shared" si="7"/>
        <v>27.900000000000002</v>
      </c>
      <c r="BT8" s="22">
        <f t="shared" si="7"/>
        <v>27</v>
      </c>
      <c r="BU8" s="22">
        <f t="shared" si="7"/>
        <v>27.900000000000002</v>
      </c>
      <c r="BV8" s="22">
        <f t="shared" si="7"/>
        <v>27</v>
      </c>
      <c r="BW8" s="22">
        <f t="shared" si="7"/>
        <v>27.900000000000002</v>
      </c>
    </row>
    <row r="9" spans="1:75" s="39" customFormat="1" outlineLevel="1" x14ac:dyDescent="0.25">
      <c r="A9" s="30" t="s">
        <v>59</v>
      </c>
      <c r="B9" s="31" t="s">
        <v>60</v>
      </c>
      <c r="C9" s="32"/>
      <c r="D9" s="22">
        <f>$D$5-D8</f>
        <v>3.0999999999999979</v>
      </c>
      <c r="E9" s="22">
        <f t="shared" ref="E9:O9" si="8">$D$5-E8</f>
        <v>5.8000000000000007</v>
      </c>
      <c r="F9" s="22">
        <f t="shared" si="8"/>
        <v>3.0999999999999979</v>
      </c>
      <c r="G9" s="22">
        <f t="shared" si="8"/>
        <v>4</v>
      </c>
      <c r="H9" s="22">
        <f t="shared" si="8"/>
        <v>3.0999999999999979</v>
      </c>
      <c r="I9" s="22">
        <f t="shared" si="8"/>
        <v>4</v>
      </c>
      <c r="J9" s="22">
        <f t="shared" si="8"/>
        <v>3.0999999999999979</v>
      </c>
      <c r="K9" s="22">
        <f t="shared" si="8"/>
        <v>3.0999999999999979</v>
      </c>
      <c r="L9" s="22">
        <f t="shared" si="8"/>
        <v>4</v>
      </c>
      <c r="M9" s="22">
        <f t="shared" si="8"/>
        <v>3.0999999999999979</v>
      </c>
      <c r="N9" s="22">
        <f t="shared" si="8"/>
        <v>4</v>
      </c>
      <c r="O9" s="22">
        <f t="shared" si="8"/>
        <v>3.0999999999999979</v>
      </c>
      <c r="P9" s="22">
        <f>$D$5-P8</f>
        <v>3.0999999999999979</v>
      </c>
      <c r="Q9" s="22">
        <f t="shared" ref="Q9:AA9" si="9">$D$5-Q8</f>
        <v>4.8999999999999986</v>
      </c>
      <c r="R9" s="22">
        <f t="shared" si="9"/>
        <v>3.0999999999999979</v>
      </c>
      <c r="S9" s="22">
        <f t="shared" si="9"/>
        <v>4</v>
      </c>
      <c r="T9" s="22">
        <f t="shared" si="9"/>
        <v>3.0999999999999979</v>
      </c>
      <c r="U9" s="22">
        <f t="shared" si="9"/>
        <v>4</v>
      </c>
      <c r="V9" s="22">
        <f t="shared" si="9"/>
        <v>3.0999999999999979</v>
      </c>
      <c r="W9" s="22">
        <f t="shared" si="9"/>
        <v>3.0999999999999979</v>
      </c>
      <c r="X9" s="22">
        <f t="shared" si="9"/>
        <v>4</v>
      </c>
      <c r="Y9" s="22">
        <f t="shared" si="9"/>
        <v>3.0999999999999979</v>
      </c>
      <c r="Z9" s="22">
        <f t="shared" si="9"/>
        <v>4</v>
      </c>
      <c r="AA9" s="22">
        <f t="shared" si="9"/>
        <v>3.0999999999999979</v>
      </c>
      <c r="AB9" s="22">
        <f>$D$5-AB8</f>
        <v>3.0999999999999979</v>
      </c>
      <c r="AC9" s="22">
        <f t="shared" ref="AC9:AM9" si="10">$D$5-AC8</f>
        <v>5.8000000000000007</v>
      </c>
      <c r="AD9" s="22">
        <f t="shared" si="10"/>
        <v>3.0999999999999979</v>
      </c>
      <c r="AE9" s="22">
        <f t="shared" si="10"/>
        <v>4</v>
      </c>
      <c r="AF9" s="22">
        <f t="shared" si="10"/>
        <v>3.0999999999999979</v>
      </c>
      <c r="AG9" s="22">
        <f t="shared" si="10"/>
        <v>4</v>
      </c>
      <c r="AH9" s="22">
        <f t="shared" si="10"/>
        <v>3.0999999999999979</v>
      </c>
      <c r="AI9" s="22">
        <f t="shared" si="10"/>
        <v>3.0999999999999979</v>
      </c>
      <c r="AJ9" s="22">
        <f t="shared" si="10"/>
        <v>4</v>
      </c>
      <c r="AK9" s="22">
        <f t="shared" si="10"/>
        <v>3.0999999999999979</v>
      </c>
      <c r="AL9" s="22">
        <f t="shared" si="10"/>
        <v>4</v>
      </c>
      <c r="AM9" s="22">
        <f t="shared" si="10"/>
        <v>3.0999999999999979</v>
      </c>
      <c r="AN9" s="22">
        <f>$D$5-AN8</f>
        <v>3.0999999999999979</v>
      </c>
      <c r="AO9" s="22">
        <f t="shared" ref="AO9:AY9" si="11">$D$5-AO8</f>
        <v>4.8999999999999986</v>
      </c>
      <c r="AP9" s="22">
        <f t="shared" si="11"/>
        <v>3.0999999999999979</v>
      </c>
      <c r="AQ9" s="22">
        <f t="shared" si="11"/>
        <v>4</v>
      </c>
      <c r="AR9" s="22">
        <f t="shared" si="11"/>
        <v>3.0999999999999979</v>
      </c>
      <c r="AS9" s="22">
        <f t="shared" si="11"/>
        <v>4</v>
      </c>
      <c r="AT9" s="22">
        <f t="shared" si="11"/>
        <v>3.0999999999999979</v>
      </c>
      <c r="AU9" s="22">
        <f t="shared" si="11"/>
        <v>3.0999999999999979</v>
      </c>
      <c r="AV9" s="22">
        <f t="shared" si="11"/>
        <v>4</v>
      </c>
      <c r="AW9" s="22">
        <f t="shared" si="11"/>
        <v>3.0999999999999979</v>
      </c>
      <c r="AX9" s="22">
        <f t="shared" si="11"/>
        <v>4</v>
      </c>
      <c r="AY9" s="22">
        <f t="shared" si="11"/>
        <v>3.0999999999999979</v>
      </c>
      <c r="AZ9" s="22">
        <f>$D$5-AZ8</f>
        <v>3.0999999999999979</v>
      </c>
      <c r="BA9" s="22">
        <f t="shared" ref="BA9:BK9" si="12">$D$5-BA8</f>
        <v>5.8000000000000007</v>
      </c>
      <c r="BB9" s="22">
        <f t="shared" si="12"/>
        <v>3.0999999999999979</v>
      </c>
      <c r="BC9" s="22">
        <f t="shared" si="12"/>
        <v>4</v>
      </c>
      <c r="BD9" s="22">
        <f t="shared" si="12"/>
        <v>3.0999999999999979</v>
      </c>
      <c r="BE9" s="22">
        <f t="shared" si="12"/>
        <v>4</v>
      </c>
      <c r="BF9" s="22">
        <f t="shared" si="12"/>
        <v>3.0999999999999979</v>
      </c>
      <c r="BG9" s="22">
        <f t="shared" si="12"/>
        <v>3.0999999999999979</v>
      </c>
      <c r="BH9" s="22">
        <f t="shared" si="12"/>
        <v>4</v>
      </c>
      <c r="BI9" s="22">
        <f t="shared" si="12"/>
        <v>3.0999999999999979</v>
      </c>
      <c r="BJ9" s="22">
        <f t="shared" si="12"/>
        <v>4</v>
      </c>
      <c r="BK9" s="22">
        <f t="shared" si="12"/>
        <v>3.0999999999999979</v>
      </c>
      <c r="BL9" s="22">
        <f>$D$5-BL8</f>
        <v>3.0999999999999979</v>
      </c>
      <c r="BM9" s="22">
        <f t="shared" ref="BM9:BW9" si="13">$D$5-BM8</f>
        <v>4.8999999999999986</v>
      </c>
      <c r="BN9" s="22">
        <f t="shared" si="13"/>
        <v>3.0999999999999979</v>
      </c>
      <c r="BO9" s="22">
        <f t="shared" si="13"/>
        <v>4</v>
      </c>
      <c r="BP9" s="22">
        <f t="shared" si="13"/>
        <v>3.0999999999999979</v>
      </c>
      <c r="BQ9" s="22">
        <f t="shared" si="13"/>
        <v>4</v>
      </c>
      <c r="BR9" s="22">
        <f t="shared" si="13"/>
        <v>3.0999999999999979</v>
      </c>
      <c r="BS9" s="22">
        <f t="shared" si="13"/>
        <v>3.0999999999999979</v>
      </c>
      <c r="BT9" s="22">
        <f t="shared" si="13"/>
        <v>4</v>
      </c>
      <c r="BU9" s="22">
        <f t="shared" si="13"/>
        <v>3.0999999999999979</v>
      </c>
      <c r="BV9" s="22">
        <f t="shared" si="13"/>
        <v>4</v>
      </c>
      <c r="BW9" s="22">
        <f t="shared" si="13"/>
        <v>3.0999999999999979</v>
      </c>
    </row>
    <row r="10" spans="1:75" outlineLevel="1" x14ac:dyDescent="0.25"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</row>
    <row r="11" spans="1:75" s="18" customFormat="1" outlineLevel="1" x14ac:dyDescent="0.25">
      <c r="A11" s="48" t="s">
        <v>55</v>
      </c>
      <c r="B11" s="49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</row>
    <row r="12" spans="1:75" outlineLevel="1" x14ac:dyDescent="0.25">
      <c r="A12" s="39" t="s">
        <v>66</v>
      </c>
      <c r="B12" s="69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</row>
    <row r="13" spans="1:75" s="41" customFormat="1" outlineLevel="1" x14ac:dyDescent="0.25">
      <c r="A13" s="5" t="s">
        <v>63</v>
      </c>
      <c r="B13" s="9" t="s">
        <v>58</v>
      </c>
      <c r="C13" s="32"/>
      <c r="D13" s="67">
        <f ca="1">OFFSET(Предпоссылки!$C$9,MONTH(D$1),0)</f>
        <v>0.5</v>
      </c>
      <c r="E13" s="67">
        <f ca="1">OFFSET(Предпоссылки!$C$9,MONTH(E$1),0)</f>
        <v>0.4</v>
      </c>
      <c r="F13" s="67">
        <f ca="1">OFFSET(Предпоссылки!$C$9,MONTH(F$1),0)</f>
        <v>0.4</v>
      </c>
      <c r="G13" s="67">
        <f ca="1">OFFSET(Предпоссылки!$C$9,MONTH(G$1),0)</f>
        <v>0.2</v>
      </c>
      <c r="H13" s="67">
        <f ca="1">OFFSET(Предпоссылки!$C$9,MONTH(H$1),0)</f>
        <v>0.7</v>
      </c>
      <c r="I13" s="67">
        <f ca="1">OFFSET(Предпоссылки!$C$9,MONTH(I$1),0)</f>
        <v>0.8</v>
      </c>
      <c r="J13" s="67">
        <f ca="1">OFFSET(Предпоссылки!$C$9,MONTH(J$1),0)</f>
        <v>0.9</v>
      </c>
      <c r="K13" s="67">
        <f ca="1">OFFSET(Предпоссылки!$C$9,MONTH(K$1),0)</f>
        <v>0.8</v>
      </c>
      <c r="L13" s="67">
        <f ca="1">OFFSET(Предпоссылки!$C$9,MONTH(L$1),0)</f>
        <v>0.4</v>
      </c>
      <c r="M13" s="67">
        <f ca="1">OFFSET(Предпоссылки!$C$9,MONTH(M$1),0)</f>
        <v>0.2</v>
      </c>
      <c r="N13" s="67">
        <f ca="1">OFFSET(Предпоссылки!$C$9,MONTH(N$1),0)</f>
        <v>0.2</v>
      </c>
      <c r="O13" s="67">
        <f ca="1">OFFSET(Предпоссылки!$C$9,MONTH(O$1),0)</f>
        <v>0.3</v>
      </c>
      <c r="P13" s="67">
        <f ca="1">OFFSET(Предпоссылки!$C$9,MONTH(P$1),0)</f>
        <v>0.5</v>
      </c>
      <c r="Q13" s="67">
        <f ca="1">OFFSET(Предпоссылки!$C$9,MONTH(Q$1),0)</f>
        <v>0.4</v>
      </c>
      <c r="R13" s="67">
        <f ca="1">OFFSET(Предпоссылки!$C$9,MONTH(R$1),0)</f>
        <v>0.4</v>
      </c>
      <c r="S13" s="67">
        <f ca="1">OFFSET(Предпоссылки!$C$9,MONTH(S$1),0)</f>
        <v>0.2</v>
      </c>
      <c r="T13" s="67">
        <f ca="1">OFFSET(Предпоссылки!$C$9,MONTH(T$1),0)</f>
        <v>0.7</v>
      </c>
      <c r="U13" s="67">
        <f ca="1">OFFSET(Предпоссылки!$C$9,MONTH(U$1),0)</f>
        <v>0.8</v>
      </c>
      <c r="V13" s="67">
        <f ca="1">OFFSET(Предпоссылки!$C$9,MONTH(V$1),0)</f>
        <v>0.9</v>
      </c>
      <c r="W13" s="67">
        <f ca="1">OFFSET(Предпоссылки!$C$9,MONTH(W$1),0)</f>
        <v>0.8</v>
      </c>
      <c r="X13" s="67">
        <f ca="1">OFFSET(Предпоссылки!$C$9,MONTH(X$1),0)</f>
        <v>0.4</v>
      </c>
      <c r="Y13" s="67">
        <f ca="1">OFFSET(Предпоссылки!$C$9,MONTH(Y$1),0)</f>
        <v>0.2</v>
      </c>
      <c r="Z13" s="67">
        <f ca="1">OFFSET(Предпоссылки!$C$9,MONTH(Z$1),0)</f>
        <v>0.2</v>
      </c>
      <c r="AA13" s="67">
        <f ca="1">OFFSET(Предпоссылки!$C$9,MONTH(AA$1),0)</f>
        <v>0.3</v>
      </c>
      <c r="AB13" s="67">
        <f ca="1">OFFSET(Предпоссылки!$C$9,MONTH(AB$1),0)</f>
        <v>0.5</v>
      </c>
      <c r="AC13" s="67">
        <f ca="1">OFFSET(Предпоссылки!$C$9,MONTH(AC$1),0)</f>
        <v>0.4</v>
      </c>
      <c r="AD13" s="67">
        <f ca="1">OFFSET(Предпоссылки!$C$9,MONTH(AD$1),0)</f>
        <v>0.4</v>
      </c>
      <c r="AE13" s="67">
        <f ca="1">OFFSET(Предпоссылки!$C$9,MONTH(AE$1),0)</f>
        <v>0.2</v>
      </c>
      <c r="AF13" s="67">
        <f ca="1">OFFSET(Предпоссылки!$C$9,MONTH(AF$1),0)</f>
        <v>0.7</v>
      </c>
      <c r="AG13" s="67">
        <f ca="1">OFFSET(Предпоссылки!$C$9,MONTH(AG$1),0)</f>
        <v>0.8</v>
      </c>
      <c r="AH13" s="67">
        <f ca="1">OFFSET(Предпоссылки!$C$9,MONTH(AH$1),0)</f>
        <v>0.9</v>
      </c>
      <c r="AI13" s="67">
        <f ca="1">OFFSET(Предпоссылки!$C$9,MONTH(AI$1),0)</f>
        <v>0.8</v>
      </c>
      <c r="AJ13" s="67">
        <f ca="1">OFFSET(Предпоссылки!$C$9,MONTH(AJ$1),0)</f>
        <v>0.4</v>
      </c>
      <c r="AK13" s="67">
        <f ca="1">OFFSET(Предпоссылки!$C$9,MONTH(AK$1),0)</f>
        <v>0.2</v>
      </c>
      <c r="AL13" s="67">
        <f ca="1">OFFSET(Предпоссылки!$C$9,MONTH(AL$1),0)</f>
        <v>0.2</v>
      </c>
      <c r="AM13" s="67">
        <f ca="1">OFFSET(Предпоссылки!$C$9,MONTH(AM$1),0)</f>
        <v>0.3</v>
      </c>
      <c r="AN13" s="67">
        <f ca="1">OFFSET(Предпоссылки!$C$9,MONTH(AN$1),0)</f>
        <v>0.5</v>
      </c>
      <c r="AO13" s="67">
        <f ca="1">OFFSET(Предпоссылки!$C$9,MONTH(AO$1),0)</f>
        <v>0.4</v>
      </c>
      <c r="AP13" s="67">
        <f ca="1">OFFSET(Предпоссылки!$C$9,MONTH(AP$1),0)</f>
        <v>0.4</v>
      </c>
      <c r="AQ13" s="67">
        <f ca="1">OFFSET(Предпоссылки!$C$9,MONTH(AQ$1),0)</f>
        <v>0.2</v>
      </c>
      <c r="AR13" s="67">
        <f ca="1">OFFSET(Предпоссылки!$C$9,MONTH(AR$1),0)</f>
        <v>0.7</v>
      </c>
      <c r="AS13" s="67">
        <f ca="1">OFFSET(Предпоссылки!$C$9,MONTH(AS$1),0)</f>
        <v>0.8</v>
      </c>
      <c r="AT13" s="67">
        <f ca="1">OFFSET(Предпоссылки!$C$9,MONTH(AT$1),0)</f>
        <v>0.9</v>
      </c>
      <c r="AU13" s="67">
        <f ca="1">OFFSET(Предпоссылки!$C$9,MONTH(AU$1),0)</f>
        <v>0.8</v>
      </c>
      <c r="AV13" s="67">
        <f ca="1">OFFSET(Предпоссылки!$C$9,MONTH(AV$1),0)</f>
        <v>0.4</v>
      </c>
      <c r="AW13" s="67">
        <f ca="1">OFFSET(Предпоссылки!$C$9,MONTH(AW$1),0)</f>
        <v>0.2</v>
      </c>
      <c r="AX13" s="67">
        <f ca="1">OFFSET(Предпоссылки!$C$9,MONTH(AX$1),0)</f>
        <v>0.2</v>
      </c>
      <c r="AY13" s="67">
        <f ca="1">OFFSET(Предпоссылки!$C$9,MONTH(AY$1),0)</f>
        <v>0.3</v>
      </c>
      <c r="AZ13" s="67">
        <f ca="1">OFFSET(Предпоссылки!$C$9,MONTH(AZ$1),0)</f>
        <v>0.5</v>
      </c>
      <c r="BA13" s="67">
        <f ca="1">OFFSET(Предпоссылки!$C$9,MONTH(BA$1),0)</f>
        <v>0.4</v>
      </c>
      <c r="BB13" s="67">
        <f ca="1">OFFSET(Предпоссылки!$C$9,MONTH(BB$1),0)</f>
        <v>0.4</v>
      </c>
      <c r="BC13" s="67">
        <f ca="1">OFFSET(Предпоссылки!$C$9,MONTH(BC$1),0)</f>
        <v>0.2</v>
      </c>
      <c r="BD13" s="67">
        <f ca="1">OFFSET(Предпоссылки!$C$9,MONTH(BD$1),0)</f>
        <v>0.7</v>
      </c>
      <c r="BE13" s="67">
        <f ca="1">OFFSET(Предпоссылки!$C$9,MONTH(BE$1),0)</f>
        <v>0.8</v>
      </c>
      <c r="BF13" s="67">
        <f ca="1">OFFSET(Предпоссылки!$C$9,MONTH(BF$1),0)</f>
        <v>0.9</v>
      </c>
      <c r="BG13" s="67">
        <f ca="1">OFFSET(Предпоссылки!$C$9,MONTH(BG$1),0)</f>
        <v>0.8</v>
      </c>
      <c r="BH13" s="67">
        <f ca="1">OFFSET(Предпоссылки!$C$9,MONTH(BH$1),0)</f>
        <v>0.4</v>
      </c>
      <c r="BI13" s="67">
        <f ca="1">OFFSET(Предпоссылки!$C$9,MONTH(BI$1),0)</f>
        <v>0.2</v>
      </c>
      <c r="BJ13" s="67">
        <f ca="1">OFFSET(Предпоссылки!$C$9,MONTH(BJ$1),0)</f>
        <v>0.2</v>
      </c>
      <c r="BK13" s="67">
        <f ca="1">OFFSET(Предпоссылки!$C$9,MONTH(BK$1),0)</f>
        <v>0.3</v>
      </c>
      <c r="BL13" s="67">
        <f ca="1">OFFSET(Предпоссылки!$C$9,MONTH(BL$1),0)</f>
        <v>0.5</v>
      </c>
      <c r="BM13" s="67">
        <f ca="1">OFFSET(Предпоссылки!$C$9,MONTH(BM$1),0)</f>
        <v>0.4</v>
      </c>
      <c r="BN13" s="67">
        <f ca="1">OFFSET(Предпоссылки!$C$9,MONTH(BN$1),0)</f>
        <v>0.4</v>
      </c>
      <c r="BO13" s="67">
        <f ca="1">OFFSET(Предпоссылки!$C$9,MONTH(BO$1),0)</f>
        <v>0.2</v>
      </c>
      <c r="BP13" s="67">
        <f ca="1">OFFSET(Предпоссылки!$C$9,MONTH(BP$1),0)</f>
        <v>0.7</v>
      </c>
      <c r="BQ13" s="67">
        <f ca="1">OFFSET(Предпоссылки!$C$9,MONTH(BQ$1),0)</f>
        <v>0.8</v>
      </c>
      <c r="BR13" s="67">
        <f ca="1">OFFSET(Предпоссылки!$C$9,MONTH(BR$1),0)</f>
        <v>0.9</v>
      </c>
      <c r="BS13" s="67">
        <f ca="1">OFFSET(Предпоссылки!$C$9,MONTH(BS$1),0)</f>
        <v>0.8</v>
      </c>
      <c r="BT13" s="67">
        <f ca="1">OFFSET(Предпоссылки!$C$9,MONTH(BT$1),0)</f>
        <v>0.4</v>
      </c>
      <c r="BU13" s="67">
        <f ca="1">OFFSET(Предпоссылки!$C$9,MONTH(BU$1),0)</f>
        <v>0.2</v>
      </c>
      <c r="BV13" s="67">
        <f ca="1">OFFSET(Предпоссылки!$C$9,MONTH(BV$1),0)</f>
        <v>0.2</v>
      </c>
      <c r="BW13" s="67">
        <f ca="1">OFFSET(Предпоссылки!$C$9,MONTH(BW$1),0)</f>
        <v>0.3</v>
      </c>
    </row>
    <row r="14" spans="1:75" s="39" customFormat="1" outlineLevel="1" x14ac:dyDescent="0.25">
      <c r="A14" s="30" t="s">
        <v>62</v>
      </c>
      <c r="B14" s="31" t="s">
        <v>60</v>
      </c>
      <c r="C14" s="70"/>
      <c r="D14" s="39">
        <f t="shared" ref="D14:BO14" ca="1" si="14">D$5-D15</f>
        <v>17.049999999999997</v>
      </c>
      <c r="E14" s="39">
        <f t="shared" ca="1" si="14"/>
        <v>16.839999999999996</v>
      </c>
      <c r="F14" s="39">
        <f t="shared" ca="1" si="14"/>
        <v>19.839999999999996</v>
      </c>
      <c r="G14" s="39">
        <f t="shared" ca="1" si="14"/>
        <v>24.419999999999998</v>
      </c>
      <c r="H14" s="39">
        <f t="shared" ca="1" si="14"/>
        <v>11.469999999999999</v>
      </c>
      <c r="I14" s="39">
        <f t="shared" ca="1" si="14"/>
        <v>7.6799999999999962</v>
      </c>
      <c r="J14" s="39">
        <f t="shared" ca="1" si="14"/>
        <v>5.889999999999997</v>
      </c>
      <c r="K14" s="39">
        <f t="shared" ca="1" si="14"/>
        <v>8.6799999999999962</v>
      </c>
      <c r="L14" s="39">
        <f t="shared" ca="1" si="14"/>
        <v>18.839999999999996</v>
      </c>
      <c r="M14" s="39">
        <f t="shared" ca="1" si="14"/>
        <v>25.419999999999998</v>
      </c>
      <c r="N14" s="39">
        <f t="shared" ca="1" si="14"/>
        <v>24.419999999999998</v>
      </c>
      <c r="O14" s="39">
        <f t="shared" ca="1" si="14"/>
        <v>22.63</v>
      </c>
      <c r="P14" s="39">
        <f t="shared" ca="1" si="14"/>
        <v>17.049999999999997</v>
      </c>
      <c r="Q14" s="39">
        <f t="shared" ca="1" si="14"/>
        <v>17.839999999999996</v>
      </c>
      <c r="R14" s="39">
        <f t="shared" ca="1" si="14"/>
        <v>19.839999999999996</v>
      </c>
      <c r="S14" s="39">
        <f t="shared" ca="1" si="14"/>
        <v>24.419999999999998</v>
      </c>
      <c r="T14" s="39">
        <f t="shared" ca="1" si="14"/>
        <v>11.469999999999999</v>
      </c>
      <c r="U14" s="39">
        <f t="shared" ca="1" si="14"/>
        <v>7.6799999999999962</v>
      </c>
      <c r="V14" s="39">
        <f t="shared" ca="1" si="14"/>
        <v>5.889999999999997</v>
      </c>
      <c r="W14" s="39">
        <f t="shared" ca="1" si="14"/>
        <v>8.6799999999999962</v>
      </c>
      <c r="X14" s="39">
        <f t="shared" ca="1" si="14"/>
        <v>18.839999999999996</v>
      </c>
      <c r="Y14" s="39">
        <f t="shared" ca="1" si="14"/>
        <v>25.419999999999998</v>
      </c>
      <c r="Z14" s="39">
        <f t="shared" ca="1" si="14"/>
        <v>24.419999999999998</v>
      </c>
      <c r="AA14" s="39">
        <f t="shared" ca="1" si="14"/>
        <v>22.63</v>
      </c>
      <c r="AB14" s="39">
        <f t="shared" ca="1" si="14"/>
        <v>17.049999999999997</v>
      </c>
      <c r="AC14" s="39">
        <f t="shared" ca="1" si="14"/>
        <v>16.839999999999996</v>
      </c>
      <c r="AD14" s="39">
        <f t="shared" ca="1" si="14"/>
        <v>19.839999999999996</v>
      </c>
      <c r="AE14" s="39">
        <f t="shared" ca="1" si="14"/>
        <v>24.419999999999998</v>
      </c>
      <c r="AF14" s="39">
        <f t="shared" ca="1" si="14"/>
        <v>11.469999999999999</v>
      </c>
      <c r="AG14" s="39">
        <f t="shared" ca="1" si="14"/>
        <v>7.6799999999999962</v>
      </c>
      <c r="AH14" s="39">
        <f t="shared" ca="1" si="14"/>
        <v>5.889999999999997</v>
      </c>
      <c r="AI14" s="39">
        <f t="shared" ca="1" si="14"/>
        <v>8.6799999999999962</v>
      </c>
      <c r="AJ14" s="39">
        <f t="shared" ca="1" si="14"/>
        <v>18.839999999999996</v>
      </c>
      <c r="AK14" s="39">
        <f t="shared" ca="1" si="14"/>
        <v>25.419999999999998</v>
      </c>
      <c r="AL14" s="39">
        <f t="shared" ca="1" si="14"/>
        <v>24.419999999999998</v>
      </c>
      <c r="AM14" s="39">
        <f t="shared" ca="1" si="14"/>
        <v>22.63</v>
      </c>
      <c r="AN14" s="39">
        <f t="shared" ca="1" si="14"/>
        <v>17.049999999999997</v>
      </c>
      <c r="AO14" s="39">
        <f t="shared" ca="1" si="14"/>
        <v>17.839999999999996</v>
      </c>
      <c r="AP14" s="39">
        <f t="shared" ca="1" si="14"/>
        <v>19.839999999999996</v>
      </c>
      <c r="AQ14" s="39">
        <f t="shared" ca="1" si="14"/>
        <v>24.419999999999998</v>
      </c>
      <c r="AR14" s="39">
        <f t="shared" ca="1" si="14"/>
        <v>11.469999999999999</v>
      </c>
      <c r="AS14" s="39">
        <f t="shared" ca="1" si="14"/>
        <v>7.6799999999999962</v>
      </c>
      <c r="AT14" s="39">
        <f t="shared" ca="1" si="14"/>
        <v>5.889999999999997</v>
      </c>
      <c r="AU14" s="39">
        <f t="shared" ca="1" si="14"/>
        <v>8.6799999999999962</v>
      </c>
      <c r="AV14" s="39">
        <f t="shared" ca="1" si="14"/>
        <v>18.839999999999996</v>
      </c>
      <c r="AW14" s="39">
        <f t="shared" ca="1" si="14"/>
        <v>25.419999999999998</v>
      </c>
      <c r="AX14" s="39">
        <f t="shared" ca="1" si="14"/>
        <v>24.419999999999998</v>
      </c>
      <c r="AY14" s="39">
        <f t="shared" ca="1" si="14"/>
        <v>22.63</v>
      </c>
      <c r="AZ14" s="39">
        <f t="shared" ca="1" si="14"/>
        <v>17.049999999999997</v>
      </c>
      <c r="BA14" s="39">
        <f t="shared" ca="1" si="14"/>
        <v>16.839999999999996</v>
      </c>
      <c r="BB14" s="39">
        <f t="shared" ca="1" si="14"/>
        <v>19.839999999999996</v>
      </c>
      <c r="BC14" s="39">
        <f t="shared" ca="1" si="14"/>
        <v>24.419999999999998</v>
      </c>
      <c r="BD14" s="39">
        <f t="shared" ca="1" si="14"/>
        <v>11.469999999999999</v>
      </c>
      <c r="BE14" s="39">
        <f t="shared" ca="1" si="14"/>
        <v>7.6799999999999962</v>
      </c>
      <c r="BF14" s="39">
        <f t="shared" ca="1" si="14"/>
        <v>5.889999999999997</v>
      </c>
      <c r="BG14" s="39">
        <f t="shared" ca="1" si="14"/>
        <v>8.6799999999999962</v>
      </c>
      <c r="BH14" s="39">
        <f t="shared" ca="1" si="14"/>
        <v>18.839999999999996</v>
      </c>
      <c r="BI14" s="39">
        <f t="shared" ca="1" si="14"/>
        <v>25.419999999999998</v>
      </c>
      <c r="BJ14" s="39">
        <f t="shared" ca="1" si="14"/>
        <v>24.419999999999998</v>
      </c>
      <c r="BK14" s="39">
        <f t="shared" ca="1" si="14"/>
        <v>22.63</v>
      </c>
      <c r="BL14" s="39">
        <f t="shared" ca="1" si="14"/>
        <v>17.049999999999997</v>
      </c>
      <c r="BM14" s="39">
        <f t="shared" ca="1" si="14"/>
        <v>17.839999999999996</v>
      </c>
      <c r="BN14" s="39">
        <f t="shared" ca="1" si="14"/>
        <v>19.839999999999996</v>
      </c>
      <c r="BO14" s="39">
        <f t="shared" ca="1" si="14"/>
        <v>24.419999999999998</v>
      </c>
      <c r="BP14" s="39">
        <f t="shared" ref="BP14:BW14" ca="1" si="15">BP$5-BP15</f>
        <v>11.469999999999999</v>
      </c>
      <c r="BQ14" s="39">
        <f t="shared" ca="1" si="15"/>
        <v>7.6799999999999962</v>
      </c>
      <c r="BR14" s="39">
        <f t="shared" ca="1" si="15"/>
        <v>5.889999999999997</v>
      </c>
      <c r="BS14" s="39">
        <f t="shared" ca="1" si="15"/>
        <v>8.6799999999999962</v>
      </c>
      <c r="BT14" s="39">
        <f t="shared" ca="1" si="15"/>
        <v>18.839999999999996</v>
      </c>
      <c r="BU14" s="39">
        <f t="shared" ca="1" si="15"/>
        <v>25.419999999999998</v>
      </c>
      <c r="BV14" s="39">
        <f t="shared" ca="1" si="15"/>
        <v>24.419999999999998</v>
      </c>
      <c r="BW14" s="39">
        <f t="shared" ca="1" si="15"/>
        <v>22.63</v>
      </c>
    </row>
    <row r="15" spans="1:75" outlineLevel="1" x14ac:dyDescent="0.25">
      <c r="A15" s="5" t="s">
        <v>61</v>
      </c>
      <c r="B15" s="31" t="s">
        <v>60</v>
      </c>
      <c r="C15" s="70"/>
      <c r="D15" s="20">
        <f t="shared" ref="D15:AM15" ca="1" si="16">D13*$D$8</f>
        <v>13.950000000000001</v>
      </c>
      <c r="E15" s="20">
        <f t="shared" ca="1" si="16"/>
        <v>11.160000000000002</v>
      </c>
      <c r="F15" s="20">
        <f t="shared" ca="1" si="16"/>
        <v>11.160000000000002</v>
      </c>
      <c r="G15" s="20">
        <f t="shared" ca="1" si="16"/>
        <v>5.580000000000001</v>
      </c>
      <c r="H15" s="20">
        <f t="shared" ca="1" si="16"/>
        <v>19.53</v>
      </c>
      <c r="I15" s="20">
        <f t="shared" ca="1" si="16"/>
        <v>22.320000000000004</v>
      </c>
      <c r="J15" s="20">
        <f t="shared" ca="1" si="16"/>
        <v>25.110000000000003</v>
      </c>
      <c r="K15" s="20">
        <f t="shared" ca="1" si="16"/>
        <v>22.320000000000004</v>
      </c>
      <c r="L15" s="20">
        <f t="shared" ca="1" si="16"/>
        <v>11.160000000000002</v>
      </c>
      <c r="M15" s="20">
        <f t="shared" ca="1" si="16"/>
        <v>5.580000000000001</v>
      </c>
      <c r="N15" s="20">
        <f t="shared" ca="1" si="16"/>
        <v>5.580000000000001</v>
      </c>
      <c r="O15" s="20">
        <f t="shared" ca="1" si="16"/>
        <v>8.370000000000001</v>
      </c>
      <c r="P15" s="20">
        <f t="shared" ca="1" si="16"/>
        <v>13.950000000000001</v>
      </c>
      <c r="Q15" s="20">
        <f t="shared" ca="1" si="16"/>
        <v>11.160000000000002</v>
      </c>
      <c r="R15" s="20">
        <f t="shared" ca="1" si="16"/>
        <v>11.160000000000002</v>
      </c>
      <c r="S15" s="20">
        <f t="shared" ca="1" si="16"/>
        <v>5.580000000000001</v>
      </c>
      <c r="T15" s="20">
        <f t="shared" ca="1" si="16"/>
        <v>19.53</v>
      </c>
      <c r="U15" s="20">
        <f t="shared" ca="1" si="16"/>
        <v>22.320000000000004</v>
      </c>
      <c r="V15" s="20">
        <f t="shared" ca="1" si="16"/>
        <v>25.110000000000003</v>
      </c>
      <c r="W15" s="20">
        <f t="shared" ca="1" si="16"/>
        <v>22.320000000000004</v>
      </c>
      <c r="X15" s="20">
        <f t="shared" ca="1" si="16"/>
        <v>11.160000000000002</v>
      </c>
      <c r="Y15" s="20">
        <f t="shared" ca="1" si="16"/>
        <v>5.580000000000001</v>
      </c>
      <c r="Z15" s="20">
        <f t="shared" ca="1" si="16"/>
        <v>5.580000000000001</v>
      </c>
      <c r="AA15" s="20">
        <f t="shared" ca="1" si="16"/>
        <v>8.370000000000001</v>
      </c>
      <c r="AB15" s="20">
        <f t="shared" ca="1" si="16"/>
        <v>13.950000000000001</v>
      </c>
      <c r="AC15" s="20">
        <f t="shared" ca="1" si="16"/>
        <v>11.160000000000002</v>
      </c>
      <c r="AD15" s="20">
        <f t="shared" ca="1" si="16"/>
        <v>11.160000000000002</v>
      </c>
      <c r="AE15" s="20">
        <f t="shared" ca="1" si="16"/>
        <v>5.580000000000001</v>
      </c>
      <c r="AF15" s="20">
        <f t="shared" ca="1" si="16"/>
        <v>19.53</v>
      </c>
      <c r="AG15" s="20">
        <f t="shared" ca="1" si="16"/>
        <v>22.320000000000004</v>
      </c>
      <c r="AH15" s="20">
        <f t="shared" ca="1" si="16"/>
        <v>25.110000000000003</v>
      </c>
      <c r="AI15" s="20">
        <f t="shared" ca="1" si="16"/>
        <v>22.320000000000004</v>
      </c>
      <c r="AJ15" s="20">
        <f t="shared" ca="1" si="16"/>
        <v>11.160000000000002</v>
      </c>
      <c r="AK15" s="20">
        <f t="shared" ca="1" si="16"/>
        <v>5.580000000000001</v>
      </c>
      <c r="AL15" s="20">
        <f t="shared" ca="1" si="16"/>
        <v>5.580000000000001</v>
      </c>
      <c r="AM15" s="20">
        <f t="shared" ca="1" si="16"/>
        <v>8.370000000000001</v>
      </c>
      <c r="AN15" s="20">
        <f t="shared" ref="AN15:BW15" ca="1" si="17">AN13*$D$8</f>
        <v>13.950000000000001</v>
      </c>
      <c r="AO15" s="20">
        <f t="shared" ca="1" si="17"/>
        <v>11.160000000000002</v>
      </c>
      <c r="AP15" s="20">
        <f t="shared" ca="1" si="17"/>
        <v>11.160000000000002</v>
      </c>
      <c r="AQ15" s="20">
        <f t="shared" ca="1" si="17"/>
        <v>5.580000000000001</v>
      </c>
      <c r="AR15" s="20">
        <f t="shared" ca="1" si="17"/>
        <v>19.53</v>
      </c>
      <c r="AS15" s="20">
        <f t="shared" ca="1" si="17"/>
        <v>22.320000000000004</v>
      </c>
      <c r="AT15" s="20">
        <f t="shared" ca="1" si="17"/>
        <v>25.110000000000003</v>
      </c>
      <c r="AU15" s="20">
        <f t="shared" ca="1" si="17"/>
        <v>22.320000000000004</v>
      </c>
      <c r="AV15" s="20">
        <f t="shared" ca="1" si="17"/>
        <v>11.160000000000002</v>
      </c>
      <c r="AW15" s="20">
        <f t="shared" ca="1" si="17"/>
        <v>5.580000000000001</v>
      </c>
      <c r="AX15" s="20">
        <f t="shared" ca="1" si="17"/>
        <v>5.580000000000001</v>
      </c>
      <c r="AY15" s="20">
        <f t="shared" ca="1" si="17"/>
        <v>8.370000000000001</v>
      </c>
      <c r="AZ15" s="20">
        <f t="shared" ca="1" si="17"/>
        <v>13.950000000000001</v>
      </c>
      <c r="BA15" s="20">
        <f t="shared" ca="1" si="17"/>
        <v>11.160000000000002</v>
      </c>
      <c r="BB15" s="20">
        <f t="shared" ca="1" si="17"/>
        <v>11.160000000000002</v>
      </c>
      <c r="BC15" s="20">
        <f t="shared" ca="1" si="17"/>
        <v>5.580000000000001</v>
      </c>
      <c r="BD15" s="20">
        <f t="shared" ca="1" si="17"/>
        <v>19.53</v>
      </c>
      <c r="BE15" s="20">
        <f t="shared" ca="1" si="17"/>
        <v>22.320000000000004</v>
      </c>
      <c r="BF15" s="20">
        <f t="shared" ca="1" si="17"/>
        <v>25.110000000000003</v>
      </c>
      <c r="BG15" s="20">
        <f t="shared" ca="1" si="17"/>
        <v>22.320000000000004</v>
      </c>
      <c r="BH15" s="20">
        <f t="shared" ca="1" si="17"/>
        <v>11.160000000000002</v>
      </c>
      <c r="BI15" s="20">
        <f t="shared" ca="1" si="17"/>
        <v>5.580000000000001</v>
      </c>
      <c r="BJ15" s="20">
        <f t="shared" ca="1" si="17"/>
        <v>5.580000000000001</v>
      </c>
      <c r="BK15" s="20">
        <f t="shared" ca="1" si="17"/>
        <v>8.370000000000001</v>
      </c>
      <c r="BL15" s="20">
        <f t="shared" ca="1" si="17"/>
        <v>13.950000000000001</v>
      </c>
      <c r="BM15" s="20">
        <f t="shared" ca="1" si="17"/>
        <v>11.160000000000002</v>
      </c>
      <c r="BN15" s="20">
        <f t="shared" ca="1" si="17"/>
        <v>11.160000000000002</v>
      </c>
      <c r="BO15" s="20">
        <f t="shared" ca="1" si="17"/>
        <v>5.580000000000001</v>
      </c>
      <c r="BP15" s="20">
        <f t="shared" ca="1" si="17"/>
        <v>19.53</v>
      </c>
      <c r="BQ15" s="20">
        <f t="shared" ca="1" si="17"/>
        <v>22.320000000000004</v>
      </c>
      <c r="BR15" s="20">
        <f t="shared" ca="1" si="17"/>
        <v>25.110000000000003</v>
      </c>
      <c r="BS15" s="20">
        <f t="shared" ca="1" si="17"/>
        <v>22.320000000000004</v>
      </c>
      <c r="BT15" s="20">
        <f t="shared" ca="1" si="17"/>
        <v>11.160000000000002</v>
      </c>
      <c r="BU15" s="20">
        <f t="shared" ca="1" si="17"/>
        <v>5.580000000000001</v>
      </c>
      <c r="BV15" s="20">
        <f t="shared" ca="1" si="17"/>
        <v>5.580000000000001</v>
      </c>
      <c r="BW15" s="20">
        <f t="shared" ca="1" si="17"/>
        <v>8.370000000000001</v>
      </c>
    </row>
    <row r="16" spans="1:75" outlineLevel="1" x14ac:dyDescent="0.25">
      <c r="A16" s="5" t="s">
        <v>97</v>
      </c>
      <c r="B16" s="9" t="s">
        <v>57</v>
      </c>
      <c r="D16" s="75">
        <f>IF(D$1=DATE(2025,1,1), Предпоссылки!$C69,IF(MOD(MONTH(D$1),Предпоссылки!$C71)=Предпоссылки!$C72,#REF!+Предпоссылки!$C70,#REF!))</f>
        <v>25000</v>
      </c>
      <c r="E16" s="75">
        <f>IF(E$1=DATE(2025,1,1), Предпоссылки!$C69,IF(MOD(MONTH(E$1),Предпоссылки!$C71)=Предпоссылки!$C72,D16+Предпоссылки!$C70,D16))</f>
        <v>25000</v>
      </c>
      <c r="F16" s="75">
        <f>IF(F$1=DATE(2025,1,1), Предпоссылки!$C69,IF(MOD(MONTH(F$1),Предпоссылки!$C71)=Предпоссылки!$C72,E16+Предпоссылки!$C70,E16))</f>
        <v>25000</v>
      </c>
      <c r="G16" s="75">
        <f>IF(G$1=DATE(2025,1,1), Предпоссылки!$C69,IF(MOD(MONTH(G$1),Предпоссылки!$C71)=Предпоссылки!$C72,F16+Предпоссылки!$C70,F16))</f>
        <v>25000</v>
      </c>
      <c r="H16" s="75">
        <f>IF(H$1=DATE(2025,1,1), Предпоссылки!$C69,IF(MOD(MONTH(H$1),Предпоссылки!$C71)=Предпоссылки!$C72,G16+Предпоссылки!$C70,G16))</f>
        <v>25000</v>
      </c>
      <c r="I16" s="75">
        <f>IF(I$1=DATE(2025,1,1), Предпоссылки!$C69,IF(MOD(MONTH(I$1),Предпоссылки!$C71)=Предпоссылки!$C72,H16+Предпоссылки!$C70,H16))</f>
        <v>25000</v>
      </c>
      <c r="J16" s="75">
        <f>IF(J$1=DATE(2025,1,1), Предпоссылки!$C69,IF(MOD(MONTH(J$1),Предпоссылки!$C71)=Предпоссылки!$C72,I16+Предпоссылки!$C70,I16))</f>
        <v>25000</v>
      </c>
      <c r="K16" s="75">
        <f>IF(K$1=DATE(2025,1,1), Предпоссылки!$C69,IF(MOD(MONTH(K$1),Предпоссылки!$C71)=Предпоссылки!$C72,J16+Предпоссылки!$C70,J16))</f>
        <v>25000</v>
      </c>
      <c r="L16" s="75">
        <f>IF(L$1=DATE(2025,1,1), Предпоссылки!$C69,IF(MOD(MONTH(L$1),Предпоссылки!$C71)=Предпоссылки!$C72,K16+Предпоссылки!$C70,K16))</f>
        <v>25000</v>
      </c>
      <c r="M16" s="75">
        <f>IF(M$1=DATE(2025,1,1), Предпоссылки!$C69,IF(MOD(MONTH(M$1),Предпоссылки!$C71)=Предпоссылки!$C72,L16+Предпоссылки!$C70,L16))</f>
        <v>25000</v>
      </c>
      <c r="N16" s="75">
        <f>IF(N$1=DATE(2025,1,1), Предпоссылки!$C69,IF(MOD(MONTH(N$1),Предпоссылки!$C71)=Предпоссылки!$C72,M16+Предпоссылки!$C70,M16))</f>
        <v>25000</v>
      </c>
      <c r="O16" s="75">
        <f>IF(O$1=DATE(2025,1,1), Предпоссылки!$C69,IF(MOD(MONTH(O$1),Предпоссылки!$C71)=Предпоссылки!$C72,N16+Предпоссылки!$C70,N16))</f>
        <v>25000</v>
      </c>
      <c r="P16" s="75">
        <f>IF(P$1=DATE(2025,1,1), Предпоссылки!$C69,IF(MOD(MONTH(P$1),Предпоссылки!$C71)=Предпоссылки!$C72,O16+Предпоссылки!$C70,O16))</f>
        <v>27000</v>
      </c>
      <c r="Q16" s="75">
        <f>IF(Q$1=DATE(2025,1,1), Предпоссылки!$C69,IF(MOD(MONTH(Q$1),Предпоссылки!$C71)=Предпоссылки!$C72,P16+Предпоссылки!$C70,P16))</f>
        <v>27000</v>
      </c>
      <c r="R16" s="75">
        <f>IF(R$1=DATE(2025,1,1), Предпоссылки!$C69,IF(MOD(MONTH(R$1),Предпоссылки!$C71)=Предпоссылки!$C72,Q16+Предпоссылки!$C70,Q16))</f>
        <v>27000</v>
      </c>
      <c r="S16" s="75">
        <f>IF(S$1=DATE(2025,1,1), Предпоссылки!$C69,IF(MOD(MONTH(S$1),Предпоссылки!$C71)=Предпоссылки!$C72,R16+Предпоссылки!$C70,R16))</f>
        <v>27000</v>
      </c>
      <c r="T16" s="75">
        <f>IF(T$1=DATE(2025,1,1), Предпоссылки!$C69,IF(MOD(MONTH(T$1),Предпоссылки!$C71)=Предпоссылки!$C72,S16+Предпоссылки!$C70,S16))</f>
        <v>27000</v>
      </c>
      <c r="U16" s="75">
        <f>IF(U$1=DATE(2025,1,1), Предпоссылки!$C69,IF(MOD(MONTH(U$1),Предпоссылки!$C71)=Предпоссылки!$C72,T16+Предпоссылки!$C70,T16))</f>
        <v>27000</v>
      </c>
      <c r="V16" s="75">
        <f>IF(V$1=DATE(2025,1,1), Предпоссылки!$C69,IF(MOD(MONTH(V$1),Предпоссылки!$C71)=Предпоссылки!$C72,U16+Предпоссылки!$C70,U16))</f>
        <v>27000</v>
      </c>
      <c r="W16" s="75">
        <f>IF(W$1=DATE(2025,1,1), Предпоссылки!$C69,IF(MOD(MONTH(W$1),Предпоссылки!$C71)=Предпоссылки!$C72,V16+Предпоссылки!$C70,V16))</f>
        <v>27000</v>
      </c>
      <c r="X16" s="75">
        <f>IF(X$1=DATE(2025,1,1), Предпоссылки!$C69,IF(MOD(MONTH(X$1),Предпоссылки!$C71)=Предпоссылки!$C72,W16+Предпоссылки!$C70,W16))</f>
        <v>27000</v>
      </c>
      <c r="Y16" s="75">
        <f>IF(Y$1=DATE(2025,1,1), Предпоссылки!$C69,IF(MOD(MONTH(Y$1),Предпоссылки!$C71)=Предпоссылки!$C72,X16+Предпоссылки!$C70,X16))</f>
        <v>27000</v>
      </c>
      <c r="Z16" s="75">
        <f>IF(Z$1=DATE(2025,1,1), Предпоссылки!$C69,IF(MOD(MONTH(Z$1),Предпоссылки!$C71)=Предпоссылки!$C72,Y16+Предпоссылки!$C70,Y16))</f>
        <v>27000</v>
      </c>
      <c r="AA16" s="75">
        <f>IF(AA$1=DATE(2025,1,1), Предпоссылки!$C69,IF(MOD(MONTH(AA$1),Предпоссылки!$C71)=Предпоссылки!$C72,Z16+Предпоссылки!$C70,Z16))</f>
        <v>27000</v>
      </c>
      <c r="AB16" s="75">
        <f>IF(AB$1=DATE(2025,1,1), Предпоссылки!$C69,IF(MOD(MONTH(AB$1),Предпоссылки!$C71)=Предпоссылки!$C72,AA16+Предпоссылки!$C70,AA16))</f>
        <v>29000</v>
      </c>
      <c r="AC16" s="75">
        <f>IF(AC$1=DATE(2025,1,1), Предпоссылки!$C69,IF(MOD(MONTH(AC$1),Предпоссылки!$C71)=Предпоссылки!$C72,AB16+Предпоссылки!$C70,AB16))</f>
        <v>29000</v>
      </c>
      <c r="AD16" s="75">
        <f>IF(AD$1=DATE(2025,1,1), Предпоссылки!$C69,IF(MOD(MONTH(AD$1),Предпоссылки!$C71)=Предпоссылки!$C72,AC16+Предпоссылки!$C70,AC16))</f>
        <v>29000</v>
      </c>
      <c r="AE16" s="75">
        <f>IF(AE$1=DATE(2025,1,1), Предпоссылки!$C69,IF(MOD(MONTH(AE$1),Предпоссылки!$C71)=Предпоссылки!$C72,AD16+Предпоссылки!$C70,AD16))</f>
        <v>29000</v>
      </c>
      <c r="AF16" s="75">
        <f>IF(AF$1=DATE(2025,1,1), Предпоссылки!$C69,IF(MOD(MONTH(AF$1),Предпоссылки!$C71)=Предпоссылки!$C72,AE16+Предпоссылки!$C70,AE16))</f>
        <v>29000</v>
      </c>
      <c r="AG16" s="75">
        <f>IF(AG$1=DATE(2025,1,1), Предпоссылки!$C69,IF(MOD(MONTH(AG$1),Предпоссылки!$C71)=Предпоссылки!$C72,AF16+Предпоссылки!$C70,AF16))</f>
        <v>29000</v>
      </c>
      <c r="AH16" s="75">
        <f>IF(AH$1=DATE(2025,1,1), Предпоссылки!$C69,IF(MOD(MONTH(AH$1),Предпоссылки!$C71)=Предпоссылки!$C72,AG16+Предпоссылки!$C70,AG16))</f>
        <v>29000</v>
      </c>
      <c r="AI16" s="75">
        <f>IF(AI$1=DATE(2025,1,1), Предпоссылки!$C69,IF(MOD(MONTH(AI$1),Предпоссылки!$C71)=Предпоссылки!$C72,AH16+Предпоссылки!$C70,AH16))</f>
        <v>29000</v>
      </c>
      <c r="AJ16" s="75">
        <f>IF(AJ$1=DATE(2025,1,1), Предпоссылки!$C69,IF(MOD(MONTH(AJ$1),Предпоссылки!$C71)=Предпоссылки!$C72,AI16+Предпоссылки!$C70,AI16))</f>
        <v>29000</v>
      </c>
      <c r="AK16" s="75">
        <f>IF(AK$1=DATE(2025,1,1), Предпоссылки!$C69,IF(MOD(MONTH(AK$1),Предпоссылки!$C71)=Предпоссылки!$C72,AJ16+Предпоссылки!$C70,AJ16))</f>
        <v>29000</v>
      </c>
      <c r="AL16" s="75">
        <f>IF(AL$1=DATE(2025,1,1), Предпоссылки!$C69,IF(MOD(MONTH(AL$1),Предпоссылки!$C71)=Предпоссылки!$C72,AK16+Предпоссылки!$C70,AK16))</f>
        <v>29000</v>
      </c>
      <c r="AM16" s="75">
        <f>IF(AM$1=DATE(2025,1,1), Предпоссылки!$C69,IF(MOD(MONTH(AM$1),Предпоссылки!$C71)=Предпоссылки!$C72,AL16+Предпоссылки!$C70,AL16))</f>
        <v>29000</v>
      </c>
      <c r="AN16" s="75">
        <f>IF(AN$1=DATE(2025,1,1), Предпоссылки!$C69,IF(MOD(MONTH(AN$1),Предпоссылки!$C71)=Предпоссылки!$C72,AM16+Предпоссылки!$C70,AM16))</f>
        <v>31000</v>
      </c>
      <c r="AO16" s="75">
        <f>IF(AO$1=DATE(2025,1,1), Предпоссылки!$C69,IF(MOD(MONTH(AO$1),Предпоссылки!$C71)=Предпоссылки!$C72,AN16+Предпоссылки!$C70,AN16))</f>
        <v>31000</v>
      </c>
      <c r="AP16" s="75">
        <f>IF(AP$1=DATE(2025,1,1), Предпоссылки!$C69,IF(MOD(MONTH(AP$1),Предпоссылки!$C71)=Предпоссылки!$C72,AO16+Предпоссылки!$C70,AO16))</f>
        <v>31000</v>
      </c>
      <c r="AQ16" s="75">
        <f>IF(AQ$1=DATE(2025,1,1), Предпоссылки!$C69,IF(MOD(MONTH(AQ$1),Предпоссылки!$C71)=Предпоссылки!$C72,AP16+Предпоссылки!$C70,AP16))</f>
        <v>31000</v>
      </c>
      <c r="AR16" s="75">
        <f>IF(AR$1=DATE(2025,1,1), Предпоссылки!$C69,IF(MOD(MONTH(AR$1),Предпоссылки!$C71)=Предпоссылки!$C72,AQ16+Предпоссылки!$C70,AQ16))</f>
        <v>31000</v>
      </c>
      <c r="AS16" s="75">
        <f>IF(AS$1=DATE(2025,1,1), Предпоссылки!$C69,IF(MOD(MONTH(AS$1),Предпоссылки!$C71)=Предпоссылки!$C72,AR16+Предпоссылки!$C70,AR16))</f>
        <v>31000</v>
      </c>
      <c r="AT16" s="75">
        <f>IF(AT$1=DATE(2025,1,1), Предпоссылки!$C69,IF(MOD(MONTH(AT$1),Предпоссылки!$C71)=Предпоссылки!$C72,AS16+Предпоссылки!$C70,AS16))</f>
        <v>31000</v>
      </c>
      <c r="AU16" s="75">
        <f>IF(AU$1=DATE(2025,1,1), Предпоссылки!$C69,IF(MOD(MONTH(AU$1),Предпоссылки!$C71)=Предпоссылки!$C72,AT16+Предпоссылки!$C70,AT16))</f>
        <v>31000</v>
      </c>
      <c r="AV16" s="75">
        <f>IF(AV$1=DATE(2025,1,1), Предпоссылки!$C69,IF(MOD(MONTH(AV$1),Предпоссылки!$C71)=Предпоссылки!$C72,AU16+Предпоссылки!$C70,AU16))</f>
        <v>31000</v>
      </c>
      <c r="AW16" s="75">
        <f>IF(AW$1=DATE(2025,1,1), Предпоссылки!$C69,IF(MOD(MONTH(AW$1),Предпоссылки!$C71)=Предпоссылки!$C72,AV16+Предпоссылки!$C70,AV16))</f>
        <v>31000</v>
      </c>
      <c r="AX16" s="75">
        <f>IF(AX$1=DATE(2025,1,1), Предпоссылки!$C69,IF(MOD(MONTH(AX$1),Предпоссылки!$C71)=Предпоссылки!$C72,AW16+Предпоссылки!$C70,AW16))</f>
        <v>31000</v>
      </c>
      <c r="AY16" s="75">
        <f>IF(AY$1=DATE(2025,1,1), Предпоссылки!$C69,IF(MOD(MONTH(AY$1),Предпоссылки!$C71)=Предпоссылки!$C72,AX16+Предпоссылки!$C70,AX16))</f>
        <v>31000</v>
      </c>
      <c r="AZ16" s="75">
        <f>IF(AZ$1=DATE(2025,1,1), Предпоссылки!$C69,IF(MOD(MONTH(AZ$1),Предпоссылки!$C71)=Предпоссылки!$C72,AY16+Предпоссылки!$C70,AY16))</f>
        <v>33000</v>
      </c>
      <c r="BA16" s="75">
        <f>IF(BA$1=DATE(2025,1,1), Предпоссылки!$C69,IF(MOD(MONTH(BA$1),Предпоссылки!$C71)=Предпоссылки!$C72,AZ16+Предпоссылки!$C70,AZ16))</f>
        <v>33000</v>
      </c>
      <c r="BB16" s="75">
        <f>IF(BB$1=DATE(2025,1,1), Предпоссылки!$C69,IF(MOD(MONTH(BB$1),Предпоссылки!$C71)=Предпоссылки!$C72,BA16+Предпоссылки!$C70,BA16))</f>
        <v>33000</v>
      </c>
      <c r="BC16" s="75">
        <f>IF(BC$1=DATE(2025,1,1), Предпоссылки!$C69,IF(MOD(MONTH(BC$1),Предпоссылки!$C71)=Предпоссылки!$C72,BB16+Предпоссылки!$C70,BB16))</f>
        <v>33000</v>
      </c>
      <c r="BD16" s="75">
        <f>IF(BD$1=DATE(2025,1,1), Предпоссылки!$C69,IF(MOD(MONTH(BD$1),Предпоссылки!$C71)=Предпоссылки!$C72,BC16+Предпоссылки!$C70,BC16))</f>
        <v>33000</v>
      </c>
      <c r="BE16" s="75">
        <f>IF(BE$1=DATE(2025,1,1), Предпоссылки!$C69,IF(MOD(MONTH(BE$1),Предпоссылки!$C71)=Предпоссылки!$C72,BD16+Предпоссылки!$C70,BD16))</f>
        <v>33000</v>
      </c>
      <c r="BF16" s="75">
        <f>IF(BF$1=DATE(2025,1,1), Предпоссылки!$C69,IF(MOD(MONTH(BF$1),Предпоссылки!$C71)=Предпоссылки!$C72,BE16+Предпоссылки!$C70,BE16))</f>
        <v>33000</v>
      </c>
      <c r="BG16" s="75">
        <f>IF(BG$1=DATE(2025,1,1), Предпоссылки!$C69,IF(MOD(MONTH(BG$1),Предпоссылки!$C71)=Предпоссылки!$C72,BF16+Предпоссылки!$C70,BF16))</f>
        <v>33000</v>
      </c>
      <c r="BH16" s="75">
        <f>IF(BH$1=DATE(2025,1,1), Предпоссылки!$C69,IF(MOD(MONTH(BH$1),Предпоссылки!$C71)=Предпоссылки!$C72,BG16+Предпоссылки!$C70,BG16))</f>
        <v>33000</v>
      </c>
      <c r="BI16" s="75">
        <f>IF(BI$1=DATE(2025,1,1), Предпоссылки!$C69,IF(MOD(MONTH(BI$1),Предпоссылки!$C71)=Предпоссылки!$C72,BH16+Предпоссылки!$C70,BH16))</f>
        <v>33000</v>
      </c>
      <c r="BJ16" s="75">
        <f>IF(BJ$1=DATE(2025,1,1), Предпоссылки!$C69,IF(MOD(MONTH(BJ$1),Предпоссылки!$C71)=Предпоссылки!$C72,BI16+Предпоссылки!$C70,BI16))</f>
        <v>33000</v>
      </c>
      <c r="BK16" s="75">
        <f>IF(BK$1=DATE(2025,1,1), Предпоссылки!$C69,IF(MOD(MONTH(BK$1),Предпоссылки!$C71)=Предпоссылки!$C72,BJ16+Предпоссылки!$C70,BJ16))</f>
        <v>33000</v>
      </c>
      <c r="BL16" s="75">
        <f>IF(BL$1=DATE(2025,1,1), Предпоссылки!$C69,IF(MOD(MONTH(BL$1),Предпоссылки!$C71)=Предпоссылки!$C72,BK16+Предпоссылки!$C70,BK16))</f>
        <v>35000</v>
      </c>
      <c r="BM16" s="75">
        <f>IF(BM$1=DATE(2025,1,1), Предпоссылки!$C69,IF(MOD(MONTH(BM$1),Предпоссылки!$C71)=Предпоссылки!$C72,BL16+Предпоссылки!$C70,BL16))</f>
        <v>35000</v>
      </c>
      <c r="BN16" s="75">
        <f>IF(BN$1=DATE(2025,1,1), Предпоссылки!$C69,IF(MOD(MONTH(BN$1),Предпоссылки!$C71)=Предпоссылки!$C72,BM16+Предпоссылки!$C70,BM16))</f>
        <v>35000</v>
      </c>
      <c r="BO16" s="75">
        <f>IF(BO$1=DATE(2025,1,1), Предпоссылки!$C69,IF(MOD(MONTH(BO$1),Предпоссылки!$C71)=Предпоссылки!$C72,BN16+Предпоссылки!$C70,BN16))</f>
        <v>35000</v>
      </c>
      <c r="BP16" s="75">
        <f>IF(BP$1=DATE(2025,1,1), Предпоссылки!$C69,IF(MOD(MONTH(BP$1),Предпоссылки!$C71)=Предпоссылки!$C72,BO16+Предпоссылки!$C70,BO16))</f>
        <v>35000</v>
      </c>
      <c r="BQ16" s="75">
        <f>IF(BQ$1=DATE(2025,1,1), Предпоссылки!$C69,IF(MOD(MONTH(BQ$1),Предпоссылки!$C71)=Предпоссылки!$C72,BP16+Предпоссылки!$C70,BP16))</f>
        <v>35000</v>
      </c>
      <c r="BR16" s="75">
        <f>IF(BR$1=DATE(2025,1,1), Предпоссылки!$C69,IF(MOD(MONTH(BR$1),Предпоссылки!$C71)=Предпоссылки!$C72,BQ16+Предпоссылки!$C70,BQ16))</f>
        <v>35000</v>
      </c>
      <c r="BS16" s="75">
        <f>IF(BS$1=DATE(2025,1,1), Предпоссылки!$C69,IF(MOD(MONTH(BS$1),Предпоссылки!$C71)=Предпоссылки!$C72,BR16+Предпоссылки!$C70,BR16))</f>
        <v>35000</v>
      </c>
      <c r="BT16" s="75">
        <f>IF(BT$1=DATE(2025,1,1), Предпоссылки!$C69,IF(MOD(MONTH(BT$1),Предпоссылки!$C71)=Предпоссылки!$C72,BS16+Предпоссылки!$C70,BS16))</f>
        <v>35000</v>
      </c>
      <c r="BU16" s="75">
        <f>IF(BU$1=DATE(2025,1,1), Предпоссылки!$C69,IF(MOD(MONTH(BU$1),Предпоссылки!$C71)=Предпоссылки!$C72,BT16+Предпоссылки!$C70,BT16))</f>
        <v>35000</v>
      </c>
      <c r="BV16" s="75">
        <f>IF(BV$1=DATE(2025,1,1), Предпоссылки!$C69,IF(MOD(MONTH(BV$1),Предпоссылки!$C71)=Предпоссылки!$C72,BU16+Предпоссылки!$C70,BU16))</f>
        <v>35000</v>
      </c>
      <c r="BW16" s="75">
        <f>IF(BW$1=DATE(2025,1,1), Предпоссылки!$C69,IF(MOD(MONTH(BW$1),Предпоссылки!$C71)=Предпоссылки!$C72,BV16+Предпоссылки!$C70,BV16))</f>
        <v>35000</v>
      </c>
    </row>
    <row r="17" spans="1:75" s="14" customFormat="1" outlineLevel="1" x14ac:dyDescent="0.25">
      <c r="A17" s="8" t="s">
        <v>12</v>
      </c>
      <c r="B17" s="9" t="s">
        <v>57</v>
      </c>
      <c r="C17" s="70"/>
      <c r="D17" s="19">
        <f t="shared" ref="D17:AM17" ca="1" si="18">D15*D16</f>
        <v>348750</v>
      </c>
      <c r="E17" s="19">
        <f t="shared" ca="1" si="18"/>
        <v>279000.00000000006</v>
      </c>
      <c r="F17" s="19">
        <f t="shared" ca="1" si="18"/>
        <v>279000.00000000006</v>
      </c>
      <c r="G17" s="19">
        <f t="shared" ca="1" si="18"/>
        <v>139500.00000000003</v>
      </c>
      <c r="H17" s="19">
        <f t="shared" ca="1" si="18"/>
        <v>488250</v>
      </c>
      <c r="I17" s="19">
        <f t="shared" ca="1" si="18"/>
        <v>558000.00000000012</v>
      </c>
      <c r="J17" s="19">
        <f t="shared" ca="1" si="18"/>
        <v>627750.00000000012</v>
      </c>
      <c r="K17" s="19">
        <f t="shared" ca="1" si="18"/>
        <v>558000.00000000012</v>
      </c>
      <c r="L17" s="19">
        <f t="shared" ca="1" si="18"/>
        <v>279000.00000000006</v>
      </c>
      <c r="M17" s="19">
        <f t="shared" ca="1" si="18"/>
        <v>139500.00000000003</v>
      </c>
      <c r="N17" s="19">
        <f t="shared" ca="1" si="18"/>
        <v>139500.00000000003</v>
      </c>
      <c r="O17" s="19">
        <f t="shared" ca="1" si="18"/>
        <v>209250.00000000003</v>
      </c>
      <c r="P17" s="19">
        <f t="shared" ca="1" si="18"/>
        <v>376650</v>
      </c>
      <c r="Q17" s="19">
        <f t="shared" ca="1" si="18"/>
        <v>301320.00000000006</v>
      </c>
      <c r="R17" s="19">
        <f t="shared" ca="1" si="18"/>
        <v>301320.00000000006</v>
      </c>
      <c r="S17" s="19">
        <f t="shared" ca="1" si="18"/>
        <v>150660.00000000003</v>
      </c>
      <c r="T17" s="19">
        <f t="shared" ca="1" si="18"/>
        <v>527310</v>
      </c>
      <c r="U17" s="19">
        <f t="shared" ca="1" si="18"/>
        <v>602640.00000000012</v>
      </c>
      <c r="V17" s="19">
        <f t="shared" ca="1" si="18"/>
        <v>677970.00000000012</v>
      </c>
      <c r="W17" s="19">
        <f t="shared" ca="1" si="18"/>
        <v>602640.00000000012</v>
      </c>
      <c r="X17" s="19">
        <f t="shared" ca="1" si="18"/>
        <v>301320.00000000006</v>
      </c>
      <c r="Y17" s="19">
        <f t="shared" ca="1" si="18"/>
        <v>150660.00000000003</v>
      </c>
      <c r="Z17" s="19">
        <f t="shared" ca="1" si="18"/>
        <v>150660.00000000003</v>
      </c>
      <c r="AA17" s="19">
        <f t="shared" ca="1" si="18"/>
        <v>225990.00000000003</v>
      </c>
      <c r="AB17" s="19">
        <f t="shared" ca="1" si="18"/>
        <v>404550.00000000006</v>
      </c>
      <c r="AC17" s="19">
        <f t="shared" ca="1" si="18"/>
        <v>323640.00000000006</v>
      </c>
      <c r="AD17" s="19">
        <f t="shared" ca="1" si="18"/>
        <v>323640.00000000006</v>
      </c>
      <c r="AE17" s="19">
        <f t="shared" ca="1" si="18"/>
        <v>161820.00000000003</v>
      </c>
      <c r="AF17" s="19">
        <f t="shared" ca="1" si="18"/>
        <v>566370</v>
      </c>
      <c r="AG17" s="19">
        <f t="shared" ca="1" si="18"/>
        <v>647280.00000000012</v>
      </c>
      <c r="AH17" s="19">
        <f t="shared" ca="1" si="18"/>
        <v>728190.00000000012</v>
      </c>
      <c r="AI17" s="19">
        <f t="shared" ca="1" si="18"/>
        <v>647280.00000000012</v>
      </c>
      <c r="AJ17" s="19">
        <f t="shared" ca="1" si="18"/>
        <v>323640.00000000006</v>
      </c>
      <c r="AK17" s="19">
        <f t="shared" ca="1" si="18"/>
        <v>161820.00000000003</v>
      </c>
      <c r="AL17" s="19">
        <f t="shared" ca="1" si="18"/>
        <v>161820.00000000003</v>
      </c>
      <c r="AM17" s="19">
        <f t="shared" ca="1" si="18"/>
        <v>242730.00000000003</v>
      </c>
      <c r="AN17" s="19">
        <f t="shared" ref="AN17:BW17" ca="1" si="19">AN15*AN16</f>
        <v>432450.00000000006</v>
      </c>
      <c r="AO17" s="19">
        <f t="shared" ca="1" si="19"/>
        <v>345960.00000000006</v>
      </c>
      <c r="AP17" s="19">
        <f t="shared" ca="1" si="19"/>
        <v>345960.00000000006</v>
      </c>
      <c r="AQ17" s="19">
        <f t="shared" ca="1" si="19"/>
        <v>172980.00000000003</v>
      </c>
      <c r="AR17" s="19">
        <f t="shared" ca="1" si="19"/>
        <v>605430</v>
      </c>
      <c r="AS17" s="19">
        <f t="shared" ca="1" si="19"/>
        <v>691920.00000000012</v>
      </c>
      <c r="AT17" s="19">
        <f t="shared" ca="1" si="19"/>
        <v>778410.00000000012</v>
      </c>
      <c r="AU17" s="19">
        <f t="shared" ca="1" si="19"/>
        <v>691920.00000000012</v>
      </c>
      <c r="AV17" s="19">
        <f t="shared" ca="1" si="19"/>
        <v>345960.00000000006</v>
      </c>
      <c r="AW17" s="19">
        <f t="shared" ca="1" si="19"/>
        <v>172980.00000000003</v>
      </c>
      <c r="AX17" s="19">
        <f t="shared" ca="1" si="19"/>
        <v>172980.00000000003</v>
      </c>
      <c r="AY17" s="19">
        <f t="shared" ca="1" si="19"/>
        <v>259470.00000000003</v>
      </c>
      <c r="AZ17" s="19">
        <f t="shared" ca="1" si="19"/>
        <v>460350.00000000006</v>
      </c>
      <c r="BA17" s="19">
        <f t="shared" ca="1" si="19"/>
        <v>368280.00000000006</v>
      </c>
      <c r="BB17" s="19">
        <f t="shared" ca="1" si="19"/>
        <v>368280.00000000006</v>
      </c>
      <c r="BC17" s="19">
        <f t="shared" ca="1" si="19"/>
        <v>184140.00000000003</v>
      </c>
      <c r="BD17" s="19">
        <f t="shared" ca="1" si="19"/>
        <v>644490</v>
      </c>
      <c r="BE17" s="19">
        <f t="shared" ca="1" si="19"/>
        <v>736560.00000000012</v>
      </c>
      <c r="BF17" s="19">
        <f t="shared" ca="1" si="19"/>
        <v>828630.00000000012</v>
      </c>
      <c r="BG17" s="19">
        <f t="shared" ca="1" si="19"/>
        <v>736560.00000000012</v>
      </c>
      <c r="BH17" s="19">
        <f t="shared" ca="1" si="19"/>
        <v>368280.00000000006</v>
      </c>
      <c r="BI17" s="19">
        <f t="shared" ca="1" si="19"/>
        <v>184140.00000000003</v>
      </c>
      <c r="BJ17" s="19">
        <f t="shared" ca="1" si="19"/>
        <v>184140.00000000003</v>
      </c>
      <c r="BK17" s="19">
        <f t="shared" ca="1" si="19"/>
        <v>276210.00000000006</v>
      </c>
      <c r="BL17" s="19">
        <f t="shared" ca="1" si="19"/>
        <v>488250.00000000006</v>
      </c>
      <c r="BM17" s="19">
        <f t="shared" ca="1" si="19"/>
        <v>390600.00000000006</v>
      </c>
      <c r="BN17" s="19">
        <f t="shared" ca="1" si="19"/>
        <v>390600.00000000006</v>
      </c>
      <c r="BO17" s="19">
        <f t="shared" ca="1" si="19"/>
        <v>195300.00000000003</v>
      </c>
      <c r="BP17" s="19">
        <f t="shared" ca="1" si="19"/>
        <v>683550</v>
      </c>
      <c r="BQ17" s="19">
        <f t="shared" ca="1" si="19"/>
        <v>781200.00000000012</v>
      </c>
      <c r="BR17" s="19">
        <f t="shared" ca="1" si="19"/>
        <v>878850.00000000012</v>
      </c>
      <c r="BS17" s="19">
        <f t="shared" ca="1" si="19"/>
        <v>781200.00000000012</v>
      </c>
      <c r="BT17" s="19">
        <f t="shared" ca="1" si="19"/>
        <v>390600.00000000006</v>
      </c>
      <c r="BU17" s="19">
        <f t="shared" ca="1" si="19"/>
        <v>195300.00000000003</v>
      </c>
      <c r="BV17" s="19">
        <f t="shared" ca="1" si="19"/>
        <v>195300.00000000003</v>
      </c>
      <c r="BW17" s="19">
        <f t="shared" ca="1" si="19"/>
        <v>292950.00000000006</v>
      </c>
    </row>
    <row r="18" spans="1:75" s="14" customFormat="1" outlineLevel="1" x14ac:dyDescent="0.25">
      <c r="A18" s="8"/>
      <c r="B18" s="9"/>
      <c r="C18" s="32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</row>
    <row r="19" spans="1:75" outlineLevel="1" x14ac:dyDescent="0.25">
      <c r="A19" s="39" t="s">
        <v>67</v>
      </c>
      <c r="B19" s="69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</row>
    <row r="20" spans="1:75" s="41" customFormat="1" outlineLevel="1" x14ac:dyDescent="0.25">
      <c r="A20" s="5" t="s">
        <v>63</v>
      </c>
      <c r="B20" s="9" t="s">
        <v>58</v>
      </c>
      <c r="C20" s="32"/>
      <c r="D20" s="67">
        <f ca="1">OFFSET(Предпоссылки!$C$23,MONTH(D$1),0)</f>
        <v>0.6</v>
      </c>
      <c r="E20" s="67">
        <f ca="1">OFFSET(Предпоссылки!$C$23,MONTH(E$1),0)</f>
        <v>0.5</v>
      </c>
      <c r="F20" s="67">
        <f ca="1">OFFSET(Предпоссылки!$C$23,MONTH(F$1),0)</f>
        <v>0.5</v>
      </c>
      <c r="G20" s="67">
        <f ca="1">OFFSET(Предпоссылки!$C$23,MONTH(G$1),0)</f>
        <v>0.2</v>
      </c>
      <c r="H20" s="67">
        <f ca="1">OFFSET(Предпоссылки!$C$23,MONTH(H$1),0)</f>
        <v>0.7</v>
      </c>
      <c r="I20" s="67">
        <f ca="1">OFFSET(Предпоссылки!$C$23,MONTH(I$1),0)</f>
        <v>0.8</v>
      </c>
      <c r="J20" s="67">
        <f ca="1">OFFSET(Предпоссылки!$C$23,MONTH(J$1),0)</f>
        <v>0.9</v>
      </c>
      <c r="K20" s="67">
        <f ca="1">OFFSET(Предпоссылки!$C$23,MONTH(K$1),0)</f>
        <v>0.8</v>
      </c>
      <c r="L20" s="67">
        <f ca="1">OFFSET(Предпоссылки!$C$23,MONTH(L$1),0)</f>
        <v>0.5</v>
      </c>
      <c r="M20" s="67">
        <f ca="1">OFFSET(Предпоссылки!$C$23,MONTH(M$1),0)</f>
        <v>0.4</v>
      </c>
      <c r="N20" s="67">
        <f ca="1">OFFSET(Предпоссылки!$C$23,MONTH(N$1),0)</f>
        <v>0.4</v>
      </c>
      <c r="O20" s="67">
        <f ca="1">OFFSET(Предпоссылки!$C$23,MONTH(O$1),0)</f>
        <v>0.3</v>
      </c>
      <c r="P20" s="67">
        <f ca="1">OFFSET(Предпоссылки!$C$23,MONTH(P$1),0)</f>
        <v>0.6</v>
      </c>
      <c r="Q20" s="67">
        <f ca="1">OFFSET(Предпоссылки!$C$23,MONTH(Q$1),0)</f>
        <v>0.5</v>
      </c>
      <c r="R20" s="67">
        <f ca="1">OFFSET(Предпоссылки!$C$23,MONTH(R$1),0)</f>
        <v>0.5</v>
      </c>
      <c r="S20" s="67">
        <f ca="1">OFFSET(Предпоссылки!$C$23,MONTH(S$1),0)</f>
        <v>0.2</v>
      </c>
      <c r="T20" s="67">
        <f ca="1">OFFSET(Предпоссылки!$C$23,MONTH(T$1),0)</f>
        <v>0.7</v>
      </c>
      <c r="U20" s="67">
        <f ca="1">OFFSET(Предпоссылки!$C$23,MONTH(U$1),0)</f>
        <v>0.8</v>
      </c>
      <c r="V20" s="67">
        <f ca="1">OFFSET(Предпоссылки!$C$23,MONTH(V$1),0)</f>
        <v>0.9</v>
      </c>
      <c r="W20" s="67">
        <f ca="1">OFFSET(Предпоссылки!$C$23,MONTH(W$1),0)</f>
        <v>0.8</v>
      </c>
      <c r="X20" s="67">
        <f ca="1">OFFSET(Предпоссылки!$C$23,MONTH(X$1),0)</f>
        <v>0.5</v>
      </c>
      <c r="Y20" s="67">
        <f ca="1">OFFSET(Предпоссылки!$C$23,MONTH(Y$1),0)</f>
        <v>0.4</v>
      </c>
      <c r="Z20" s="67">
        <f ca="1">OFFSET(Предпоссылки!$C$23,MONTH(Z$1),0)</f>
        <v>0.4</v>
      </c>
      <c r="AA20" s="67">
        <f ca="1">OFFSET(Предпоссылки!$C$23,MONTH(AA$1),0)</f>
        <v>0.3</v>
      </c>
      <c r="AB20" s="67">
        <f ca="1">OFFSET(Предпоссылки!$C$23,MONTH(AB$1),0)</f>
        <v>0.6</v>
      </c>
      <c r="AC20" s="67">
        <f ca="1">OFFSET(Предпоссылки!$C$23,MONTH(AC$1),0)</f>
        <v>0.5</v>
      </c>
      <c r="AD20" s="67">
        <f ca="1">OFFSET(Предпоссылки!$C$23,MONTH(AD$1),0)</f>
        <v>0.5</v>
      </c>
      <c r="AE20" s="67">
        <f ca="1">OFFSET(Предпоссылки!$C$23,MONTH(AE$1),0)</f>
        <v>0.2</v>
      </c>
      <c r="AF20" s="67">
        <f ca="1">OFFSET(Предпоссылки!$C$23,MONTH(AF$1),0)</f>
        <v>0.7</v>
      </c>
      <c r="AG20" s="67">
        <f ca="1">OFFSET(Предпоссылки!$C$23,MONTH(AG$1),0)</f>
        <v>0.8</v>
      </c>
      <c r="AH20" s="67">
        <f ca="1">OFFSET(Предпоссылки!$C$23,MONTH(AH$1),0)</f>
        <v>0.9</v>
      </c>
      <c r="AI20" s="67">
        <f ca="1">OFFSET(Предпоссылки!$C$23,MONTH(AI$1),0)</f>
        <v>0.8</v>
      </c>
      <c r="AJ20" s="67">
        <f ca="1">OFFSET(Предпоссылки!$C$23,MONTH(AJ$1),0)</f>
        <v>0.5</v>
      </c>
      <c r="AK20" s="67">
        <f ca="1">OFFSET(Предпоссылки!$C$23,MONTH(AK$1),0)</f>
        <v>0.4</v>
      </c>
      <c r="AL20" s="67">
        <f ca="1">OFFSET(Предпоссылки!$C$23,MONTH(AL$1),0)</f>
        <v>0.4</v>
      </c>
      <c r="AM20" s="67">
        <f ca="1">OFFSET(Предпоссылки!$C$23,MONTH(AM$1),0)</f>
        <v>0.3</v>
      </c>
      <c r="AN20" s="67">
        <f ca="1">OFFSET(Предпоссылки!$C$23,MONTH(AN$1),0)</f>
        <v>0.6</v>
      </c>
      <c r="AO20" s="67">
        <f ca="1">OFFSET(Предпоссылки!$C$23,MONTH(AO$1),0)</f>
        <v>0.5</v>
      </c>
      <c r="AP20" s="67">
        <f ca="1">OFFSET(Предпоссылки!$C$23,MONTH(AP$1),0)</f>
        <v>0.5</v>
      </c>
      <c r="AQ20" s="67">
        <f ca="1">OFFSET(Предпоссылки!$C$23,MONTH(AQ$1),0)</f>
        <v>0.2</v>
      </c>
      <c r="AR20" s="67">
        <f ca="1">OFFSET(Предпоссылки!$C$23,MONTH(AR$1),0)</f>
        <v>0.7</v>
      </c>
      <c r="AS20" s="67">
        <f ca="1">OFFSET(Предпоссылки!$C$23,MONTH(AS$1),0)</f>
        <v>0.8</v>
      </c>
      <c r="AT20" s="67">
        <f ca="1">OFFSET(Предпоссылки!$C$23,MONTH(AT$1),0)</f>
        <v>0.9</v>
      </c>
      <c r="AU20" s="67">
        <f ca="1">OFFSET(Предпоссылки!$C$23,MONTH(AU$1),0)</f>
        <v>0.8</v>
      </c>
      <c r="AV20" s="67">
        <f ca="1">OFFSET(Предпоссылки!$C$23,MONTH(AV$1),0)</f>
        <v>0.5</v>
      </c>
      <c r="AW20" s="67">
        <f ca="1">OFFSET(Предпоссылки!$C$23,MONTH(AW$1),0)</f>
        <v>0.4</v>
      </c>
      <c r="AX20" s="67">
        <f ca="1">OFFSET(Предпоссылки!$C$23,MONTH(AX$1),0)</f>
        <v>0.4</v>
      </c>
      <c r="AY20" s="67">
        <f ca="1">OFFSET(Предпоссылки!$C$23,MONTH(AY$1),0)</f>
        <v>0.3</v>
      </c>
      <c r="AZ20" s="67">
        <f ca="1">OFFSET(Предпоссылки!$C$23,MONTH(AZ$1),0)</f>
        <v>0.6</v>
      </c>
      <c r="BA20" s="67">
        <f ca="1">OFFSET(Предпоссылки!$C$23,MONTH(BA$1),0)</f>
        <v>0.5</v>
      </c>
      <c r="BB20" s="67">
        <f ca="1">OFFSET(Предпоссылки!$C$23,MONTH(BB$1),0)</f>
        <v>0.5</v>
      </c>
      <c r="BC20" s="67">
        <f ca="1">OFFSET(Предпоссылки!$C$23,MONTH(BC$1),0)</f>
        <v>0.2</v>
      </c>
      <c r="BD20" s="67">
        <f ca="1">OFFSET(Предпоссылки!$C$23,MONTH(BD$1),0)</f>
        <v>0.7</v>
      </c>
      <c r="BE20" s="67">
        <f ca="1">OFFSET(Предпоссылки!$C$23,MONTH(BE$1),0)</f>
        <v>0.8</v>
      </c>
      <c r="BF20" s="67">
        <f ca="1">OFFSET(Предпоссылки!$C$23,MONTH(BF$1),0)</f>
        <v>0.9</v>
      </c>
      <c r="BG20" s="67">
        <f ca="1">OFFSET(Предпоссылки!$C$23,MONTH(BG$1),0)</f>
        <v>0.8</v>
      </c>
      <c r="BH20" s="67">
        <f ca="1">OFFSET(Предпоссылки!$C$23,MONTH(BH$1),0)</f>
        <v>0.5</v>
      </c>
      <c r="BI20" s="67">
        <f ca="1">OFFSET(Предпоссылки!$C$23,MONTH(BI$1),0)</f>
        <v>0.4</v>
      </c>
      <c r="BJ20" s="67">
        <f ca="1">OFFSET(Предпоссылки!$C$23,MONTH(BJ$1),0)</f>
        <v>0.4</v>
      </c>
      <c r="BK20" s="67">
        <f ca="1">OFFSET(Предпоссылки!$C$23,MONTH(BK$1),0)</f>
        <v>0.3</v>
      </c>
      <c r="BL20" s="67">
        <f ca="1">OFFSET(Предпоссылки!$C$23,MONTH(BL$1),0)</f>
        <v>0.6</v>
      </c>
      <c r="BM20" s="67">
        <f ca="1">OFFSET(Предпоссылки!$C$23,MONTH(BM$1),0)</f>
        <v>0.5</v>
      </c>
      <c r="BN20" s="67">
        <f ca="1">OFFSET(Предпоссылки!$C$23,MONTH(BN$1),0)</f>
        <v>0.5</v>
      </c>
      <c r="BO20" s="67">
        <f ca="1">OFFSET(Предпоссылки!$C$23,MONTH(BO$1),0)</f>
        <v>0.2</v>
      </c>
      <c r="BP20" s="67">
        <f ca="1">OFFSET(Предпоссылки!$C$23,MONTH(BP$1),0)</f>
        <v>0.7</v>
      </c>
      <c r="BQ20" s="67">
        <f ca="1">OFFSET(Предпоссылки!$C$23,MONTH(BQ$1),0)</f>
        <v>0.8</v>
      </c>
      <c r="BR20" s="67">
        <f ca="1">OFFSET(Предпоссылки!$C$23,MONTH(BR$1),0)</f>
        <v>0.9</v>
      </c>
      <c r="BS20" s="67">
        <f ca="1">OFFSET(Предпоссылки!$C$23,MONTH(BS$1),0)</f>
        <v>0.8</v>
      </c>
      <c r="BT20" s="67">
        <f ca="1">OFFSET(Предпоссылки!$C$23,MONTH(BT$1),0)</f>
        <v>0.5</v>
      </c>
      <c r="BU20" s="67">
        <f ca="1">OFFSET(Предпоссылки!$C$23,MONTH(BU$1),0)</f>
        <v>0.4</v>
      </c>
      <c r="BV20" s="67">
        <f ca="1">OFFSET(Предпоссылки!$C$23,MONTH(BV$1),0)</f>
        <v>0.4</v>
      </c>
      <c r="BW20" s="67">
        <f ca="1">OFFSET(Предпоссылки!$C$23,MONTH(BW$1),0)</f>
        <v>0.3</v>
      </c>
    </row>
    <row r="21" spans="1:75" s="39" customFormat="1" outlineLevel="1" x14ac:dyDescent="0.25">
      <c r="A21" s="30" t="s">
        <v>62</v>
      </c>
      <c r="B21" s="31" t="s">
        <v>60</v>
      </c>
      <c r="C21" s="32"/>
      <c r="D21" s="39">
        <f ca="1">D$5-D22</f>
        <v>14.259999999999998</v>
      </c>
      <c r="E21" s="39">
        <f t="shared" ref="E21:BP21" ca="1" si="20">E$5-E22</f>
        <v>14.049999999999999</v>
      </c>
      <c r="F21" s="39">
        <f t="shared" ca="1" si="20"/>
        <v>17.049999999999997</v>
      </c>
      <c r="G21" s="39">
        <f t="shared" ca="1" si="20"/>
        <v>24.419999999999998</v>
      </c>
      <c r="H21" s="39">
        <f t="shared" ca="1" si="20"/>
        <v>11.469999999999999</v>
      </c>
      <c r="I21" s="39">
        <f t="shared" ca="1" si="20"/>
        <v>7.6799999999999962</v>
      </c>
      <c r="J21" s="39">
        <f t="shared" ca="1" si="20"/>
        <v>5.889999999999997</v>
      </c>
      <c r="K21" s="39">
        <f t="shared" ca="1" si="20"/>
        <v>8.6799999999999962</v>
      </c>
      <c r="L21" s="39">
        <f t="shared" ca="1" si="20"/>
        <v>16.049999999999997</v>
      </c>
      <c r="M21" s="39">
        <f t="shared" ca="1" si="20"/>
        <v>19.839999999999996</v>
      </c>
      <c r="N21" s="39">
        <f t="shared" ca="1" si="20"/>
        <v>18.839999999999996</v>
      </c>
      <c r="O21" s="39">
        <f t="shared" ca="1" si="20"/>
        <v>22.63</v>
      </c>
      <c r="P21" s="39">
        <f t="shared" ca="1" si="20"/>
        <v>14.259999999999998</v>
      </c>
      <c r="Q21" s="39">
        <f t="shared" ca="1" si="20"/>
        <v>15.049999999999999</v>
      </c>
      <c r="R21" s="39">
        <f t="shared" ca="1" si="20"/>
        <v>17.049999999999997</v>
      </c>
      <c r="S21" s="39">
        <f t="shared" ca="1" si="20"/>
        <v>24.419999999999998</v>
      </c>
      <c r="T21" s="39">
        <f t="shared" ca="1" si="20"/>
        <v>11.469999999999999</v>
      </c>
      <c r="U21" s="39">
        <f t="shared" ca="1" si="20"/>
        <v>7.6799999999999962</v>
      </c>
      <c r="V21" s="39">
        <f t="shared" ca="1" si="20"/>
        <v>5.889999999999997</v>
      </c>
      <c r="W21" s="39">
        <f t="shared" ca="1" si="20"/>
        <v>8.6799999999999962</v>
      </c>
      <c r="X21" s="39">
        <f t="shared" ca="1" si="20"/>
        <v>16.049999999999997</v>
      </c>
      <c r="Y21" s="39">
        <f t="shared" ca="1" si="20"/>
        <v>19.839999999999996</v>
      </c>
      <c r="Z21" s="39">
        <f t="shared" ca="1" si="20"/>
        <v>18.839999999999996</v>
      </c>
      <c r="AA21" s="39">
        <f t="shared" ca="1" si="20"/>
        <v>22.63</v>
      </c>
      <c r="AB21" s="39">
        <f t="shared" ca="1" si="20"/>
        <v>14.259999999999998</v>
      </c>
      <c r="AC21" s="39">
        <f t="shared" ca="1" si="20"/>
        <v>14.049999999999999</v>
      </c>
      <c r="AD21" s="39">
        <f t="shared" ca="1" si="20"/>
        <v>17.049999999999997</v>
      </c>
      <c r="AE21" s="39">
        <f t="shared" ca="1" si="20"/>
        <v>24.419999999999998</v>
      </c>
      <c r="AF21" s="39">
        <f t="shared" ca="1" si="20"/>
        <v>11.469999999999999</v>
      </c>
      <c r="AG21" s="39">
        <f t="shared" ca="1" si="20"/>
        <v>7.6799999999999962</v>
      </c>
      <c r="AH21" s="39">
        <f t="shared" ca="1" si="20"/>
        <v>5.889999999999997</v>
      </c>
      <c r="AI21" s="39">
        <f t="shared" ca="1" si="20"/>
        <v>8.6799999999999962</v>
      </c>
      <c r="AJ21" s="39">
        <f t="shared" ca="1" si="20"/>
        <v>16.049999999999997</v>
      </c>
      <c r="AK21" s="39">
        <f t="shared" ca="1" si="20"/>
        <v>19.839999999999996</v>
      </c>
      <c r="AL21" s="39">
        <f t="shared" ca="1" si="20"/>
        <v>18.839999999999996</v>
      </c>
      <c r="AM21" s="39">
        <f t="shared" ca="1" si="20"/>
        <v>22.63</v>
      </c>
      <c r="AN21" s="39">
        <f t="shared" ca="1" si="20"/>
        <v>14.259999999999998</v>
      </c>
      <c r="AO21" s="39">
        <f t="shared" ca="1" si="20"/>
        <v>15.049999999999999</v>
      </c>
      <c r="AP21" s="39">
        <f t="shared" ca="1" si="20"/>
        <v>17.049999999999997</v>
      </c>
      <c r="AQ21" s="39">
        <f t="shared" ca="1" si="20"/>
        <v>24.419999999999998</v>
      </c>
      <c r="AR21" s="39">
        <f t="shared" ca="1" si="20"/>
        <v>11.469999999999999</v>
      </c>
      <c r="AS21" s="39">
        <f t="shared" ca="1" si="20"/>
        <v>7.6799999999999962</v>
      </c>
      <c r="AT21" s="39">
        <f t="shared" ca="1" si="20"/>
        <v>5.889999999999997</v>
      </c>
      <c r="AU21" s="39">
        <f t="shared" ca="1" si="20"/>
        <v>8.6799999999999962</v>
      </c>
      <c r="AV21" s="39">
        <f t="shared" ca="1" si="20"/>
        <v>16.049999999999997</v>
      </c>
      <c r="AW21" s="39">
        <f t="shared" ca="1" si="20"/>
        <v>19.839999999999996</v>
      </c>
      <c r="AX21" s="39">
        <f t="shared" ca="1" si="20"/>
        <v>18.839999999999996</v>
      </c>
      <c r="AY21" s="39">
        <f t="shared" ca="1" si="20"/>
        <v>22.63</v>
      </c>
      <c r="AZ21" s="39">
        <f t="shared" ca="1" si="20"/>
        <v>14.259999999999998</v>
      </c>
      <c r="BA21" s="39">
        <f t="shared" ca="1" si="20"/>
        <v>14.049999999999999</v>
      </c>
      <c r="BB21" s="39">
        <f t="shared" ca="1" si="20"/>
        <v>17.049999999999997</v>
      </c>
      <c r="BC21" s="39">
        <f t="shared" ca="1" si="20"/>
        <v>24.419999999999998</v>
      </c>
      <c r="BD21" s="39">
        <f t="shared" ca="1" si="20"/>
        <v>11.469999999999999</v>
      </c>
      <c r="BE21" s="39">
        <f t="shared" ca="1" si="20"/>
        <v>7.6799999999999962</v>
      </c>
      <c r="BF21" s="39">
        <f t="shared" ca="1" si="20"/>
        <v>5.889999999999997</v>
      </c>
      <c r="BG21" s="39">
        <f t="shared" ca="1" si="20"/>
        <v>8.6799999999999962</v>
      </c>
      <c r="BH21" s="39">
        <f t="shared" ca="1" si="20"/>
        <v>16.049999999999997</v>
      </c>
      <c r="BI21" s="39">
        <f t="shared" ca="1" si="20"/>
        <v>19.839999999999996</v>
      </c>
      <c r="BJ21" s="39">
        <f t="shared" ca="1" si="20"/>
        <v>18.839999999999996</v>
      </c>
      <c r="BK21" s="39">
        <f t="shared" ca="1" si="20"/>
        <v>22.63</v>
      </c>
      <c r="BL21" s="39">
        <f t="shared" ca="1" si="20"/>
        <v>14.259999999999998</v>
      </c>
      <c r="BM21" s="39">
        <f t="shared" ca="1" si="20"/>
        <v>15.049999999999999</v>
      </c>
      <c r="BN21" s="39">
        <f t="shared" ca="1" si="20"/>
        <v>17.049999999999997</v>
      </c>
      <c r="BO21" s="39">
        <f t="shared" ca="1" si="20"/>
        <v>24.419999999999998</v>
      </c>
      <c r="BP21" s="39">
        <f t="shared" ca="1" si="20"/>
        <v>11.469999999999999</v>
      </c>
      <c r="BQ21" s="39">
        <f t="shared" ref="BQ21:BW21" ca="1" si="21">BQ$5-BQ22</f>
        <v>7.6799999999999962</v>
      </c>
      <c r="BR21" s="39">
        <f t="shared" ca="1" si="21"/>
        <v>5.889999999999997</v>
      </c>
      <c r="BS21" s="39">
        <f t="shared" ca="1" si="21"/>
        <v>8.6799999999999962</v>
      </c>
      <c r="BT21" s="39">
        <f t="shared" ca="1" si="21"/>
        <v>16.049999999999997</v>
      </c>
      <c r="BU21" s="39">
        <f t="shared" ca="1" si="21"/>
        <v>19.839999999999996</v>
      </c>
      <c r="BV21" s="39">
        <f t="shared" ca="1" si="21"/>
        <v>18.839999999999996</v>
      </c>
      <c r="BW21" s="39">
        <f t="shared" ca="1" si="21"/>
        <v>22.63</v>
      </c>
    </row>
    <row r="22" spans="1:75" outlineLevel="1" x14ac:dyDescent="0.25">
      <c r="A22" s="5" t="s">
        <v>61</v>
      </c>
      <c r="B22" s="31" t="s">
        <v>60</v>
      </c>
      <c r="D22" s="20">
        <f ca="1">D20*$D$8</f>
        <v>16.740000000000002</v>
      </c>
      <c r="E22" s="20">
        <f t="shared" ref="E22:AM22" ca="1" si="22">E20*$D$8</f>
        <v>13.950000000000001</v>
      </c>
      <c r="F22" s="20">
        <f t="shared" ca="1" si="22"/>
        <v>13.950000000000001</v>
      </c>
      <c r="G22" s="20">
        <f t="shared" ca="1" si="22"/>
        <v>5.580000000000001</v>
      </c>
      <c r="H22" s="20">
        <f t="shared" ca="1" si="22"/>
        <v>19.53</v>
      </c>
      <c r="I22" s="20">
        <f t="shared" ca="1" si="22"/>
        <v>22.320000000000004</v>
      </c>
      <c r="J22" s="20">
        <f t="shared" ca="1" si="22"/>
        <v>25.110000000000003</v>
      </c>
      <c r="K22" s="20">
        <f t="shared" ca="1" si="22"/>
        <v>22.320000000000004</v>
      </c>
      <c r="L22" s="20">
        <f t="shared" ca="1" si="22"/>
        <v>13.950000000000001</v>
      </c>
      <c r="M22" s="20">
        <f t="shared" ca="1" si="22"/>
        <v>11.160000000000002</v>
      </c>
      <c r="N22" s="20">
        <f t="shared" ca="1" si="22"/>
        <v>11.160000000000002</v>
      </c>
      <c r="O22" s="20">
        <f t="shared" ca="1" si="22"/>
        <v>8.370000000000001</v>
      </c>
      <c r="P22" s="20">
        <f t="shared" ca="1" si="22"/>
        <v>16.740000000000002</v>
      </c>
      <c r="Q22" s="20">
        <f t="shared" ca="1" si="22"/>
        <v>13.950000000000001</v>
      </c>
      <c r="R22" s="20">
        <f t="shared" ca="1" si="22"/>
        <v>13.950000000000001</v>
      </c>
      <c r="S22" s="20">
        <f t="shared" ca="1" si="22"/>
        <v>5.580000000000001</v>
      </c>
      <c r="T22" s="20">
        <f t="shared" ca="1" si="22"/>
        <v>19.53</v>
      </c>
      <c r="U22" s="20">
        <f t="shared" ca="1" si="22"/>
        <v>22.320000000000004</v>
      </c>
      <c r="V22" s="20">
        <f t="shared" ca="1" si="22"/>
        <v>25.110000000000003</v>
      </c>
      <c r="W22" s="20">
        <f t="shared" ca="1" si="22"/>
        <v>22.320000000000004</v>
      </c>
      <c r="X22" s="20">
        <f t="shared" ca="1" si="22"/>
        <v>13.950000000000001</v>
      </c>
      <c r="Y22" s="20">
        <f t="shared" ca="1" si="22"/>
        <v>11.160000000000002</v>
      </c>
      <c r="Z22" s="20">
        <f t="shared" ca="1" si="22"/>
        <v>11.160000000000002</v>
      </c>
      <c r="AA22" s="20">
        <f t="shared" ca="1" si="22"/>
        <v>8.370000000000001</v>
      </c>
      <c r="AB22" s="20">
        <f t="shared" ca="1" si="22"/>
        <v>16.740000000000002</v>
      </c>
      <c r="AC22" s="20">
        <f t="shared" ca="1" si="22"/>
        <v>13.950000000000001</v>
      </c>
      <c r="AD22" s="20">
        <f t="shared" ca="1" si="22"/>
        <v>13.950000000000001</v>
      </c>
      <c r="AE22" s="20">
        <f t="shared" ca="1" si="22"/>
        <v>5.580000000000001</v>
      </c>
      <c r="AF22" s="20">
        <f t="shared" ca="1" si="22"/>
        <v>19.53</v>
      </c>
      <c r="AG22" s="20">
        <f t="shared" ca="1" si="22"/>
        <v>22.320000000000004</v>
      </c>
      <c r="AH22" s="20">
        <f t="shared" ca="1" si="22"/>
        <v>25.110000000000003</v>
      </c>
      <c r="AI22" s="20">
        <f t="shared" ca="1" si="22"/>
        <v>22.320000000000004</v>
      </c>
      <c r="AJ22" s="20">
        <f t="shared" ca="1" si="22"/>
        <v>13.950000000000001</v>
      </c>
      <c r="AK22" s="20">
        <f t="shared" ca="1" si="22"/>
        <v>11.160000000000002</v>
      </c>
      <c r="AL22" s="20">
        <f t="shared" ca="1" si="22"/>
        <v>11.160000000000002</v>
      </c>
      <c r="AM22" s="20">
        <f t="shared" ca="1" si="22"/>
        <v>8.370000000000001</v>
      </c>
      <c r="AN22" s="20">
        <f t="shared" ref="AN22:BW22" ca="1" si="23">AN20*$D$8</f>
        <v>16.740000000000002</v>
      </c>
      <c r="AO22" s="20">
        <f t="shared" ca="1" si="23"/>
        <v>13.950000000000001</v>
      </c>
      <c r="AP22" s="20">
        <f t="shared" ca="1" si="23"/>
        <v>13.950000000000001</v>
      </c>
      <c r="AQ22" s="20">
        <f t="shared" ca="1" si="23"/>
        <v>5.580000000000001</v>
      </c>
      <c r="AR22" s="20">
        <f t="shared" ca="1" si="23"/>
        <v>19.53</v>
      </c>
      <c r="AS22" s="20">
        <f t="shared" ca="1" si="23"/>
        <v>22.320000000000004</v>
      </c>
      <c r="AT22" s="20">
        <f t="shared" ca="1" si="23"/>
        <v>25.110000000000003</v>
      </c>
      <c r="AU22" s="20">
        <f t="shared" ca="1" si="23"/>
        <v>22.320000000000004</v>
      </c>
      <c r="AV22" s="20">
        <f t="shared" ca="1" si="23"/>
        <v>13.950000000000001</v>
      </c>
      <c r="AW22" s="20">
        <f t="shared" ca="1" si="23"/>
        <v>11.160000000000002</v>
      </c>
      <c r="AX22" s="20">
        <f t="shared" ca="1" si="23"/>
        <v>11.160000000000002</v>
      </c>
      <c r="AY22" s="20">
        <f t="shared" ca="1" si="23"/>
        <v>8.370000000000001</v>
      </c>
      <c r="AZ22" s="20">
        <f t="shared" ca="1" si="23"/>
        <v>16.740000000000002</v>
      </c>
      <c r="BA22" s="20">
        <f t="shared" ca="1" si="23"/>
        <v>13.950000000000001</v>
      </c>
      <c r="BB22" s="20">
        <f t="shared" ca="1" si="23"/>
        <v>13.950000000000001</v>
      </c>
      <c r="BC22" s="20">
        <f t="shared" ca="1" si="23"/>
        <v>5.580000000000001</v>
      </c>
      <c r="BD22" s="20">
        <f t="shared" ca="1" si="23"/>
        <v>19.53</v>
      </c>
      <c r="BE22" s="20">
        <f t="shared" ca="1" si="23"/>
        <v>22.320000000000004</v>
      </c>
      <c r="BF22" s="20">
        <f t="shared" ca="1" si="23"/>
        <v>25.110000000000003</v>
      </c>
      <c r="BG22" s="20">
        <f t="shared" ca="1" si="23"/>
        <v>22.320000000000004</v>
      </c>
      <c r="BH22" s="20">
        <f t="shared" ca="1" si="23"/>
        <v>13.950000000000001</v>
      </c>
      <c r="BI22" s="20">
        <f t="shared" ca="1" si="23"/>
        <v>11.160000000000002</v>
      </c>
      <c r="BJ22" s="20">
        <f t="shared" ca="1" si="23"/>
        <v>11.160000000000002</v>
      </c>
      <c r="BK22" s="20">
        <f t="shared" ca="1" si="23"/>
        <v>8.370000000000001</v>
      </c>
      <c r="BL22" s="20">
        <f t="shared" ca="1" si="23"/>
        <v>16.740000000000002</v>
      </c>
      <c r="BM22" s="20">
        <f t="shared" ca="1" si="23"/>
        <v>13.950000000000001</v>
      </c>
      <c r="BN22" s="20">
        <f t="shared" ca="1" si="23"/>
        <v>13.950000000000001</v>
      </c>
      <c r="BO22" s="20">
        <f t="shared" ca="1" si="23"/>
        <v>5.580000000000001</v>
      </c>
      <c r="BP22" s="20">
        <f t="shared" ca="1" si="23"/>
        <v>19.53</v>
      </c>
      <c r="BQ22" s="20">
        <f t="shared" ca="1" si="23"/>
        <v>22.320000000000004</v>
      </c>
      <c r="BR22" s="20">
        <f t="shared" ca="1" si="23"/>
        <v>25.110000000000003</v>
      </c>
      <c r="BS22" s="20">
        <f t="shared" ca="1" si="23"/>
        <v>22.320000000000004</v>
      </c>
      <c r="BT22" s="20">
        <f t="shared" ca="1" si="23"/>
        <v>13.950000000000001</v>
      </c>
      <c r="BU22" s="20">
        <f t="shared" ca="1" si="23"/>
        <v>11.160000000000002</v>
      </c>
      <c r="BV22" s="20">
        <f t="shared" ca="1" si="23"/>
        <v>11.160000000000002</v>
      </c>
      <c r="BW22" s="20">
        <f t="shared" ca="1" si="23"/>
        <v>8.370000000000001</v>
      </c>
    </row>
    <row r="23" spans="1:75" outlineLevel="1" x14ac:dyDescent="0.25">
      <c r="A23" s="11" t="s">
        <v>11</v>
      </c>
      <c r="B23" s="69" t="s">
        <v>57</v>
      </c>
      <c r="C23" s="70"/>
      <c r="D23" s="75">
        <f>IF(D$1=DATE(2025,1,1), Предпоссылки!$C75,IF(MOD(MONTH(D$1),Предпоссылки!$C77)=Предпоссылки!$C78,#REF!+Предпоссылки!$C76,#REF!))</f>
        <v>20000</v>
      </c>
      <c r="E23" s="75">
        <f>IF(E$1=DATE(2025,1,1), Предпоссылки!$C75,IF(MOD(MONTH(E$1),Предпоссылки!$C77)=Предпоссылки!$C78,D23+Предпоссылки!$C76,D23))</f>
        <v>20000</v>
      </c>
      <c r="F23" s="75">
        <f>IF(F$1=DATE(2025,1,1), Предпоссылки!$C75,IF(MOD(MONTH(F$1),Предпоссылки!$C77)=Предпоссылки!$C78,E23+Предпоссылки!$C76,E23))</f>
        <v>20000</v>
      </c>
      <c r="G23" s="75">
        <f>IF(G$1=DATE(2025,1,1), Предпоссылки!$C75,IF(MOD(MONTH(G$1),Предпоссылки!$C77)=Предпоссылки!$C78,F23+Предпоссылки!$C76,F23))</f>
        <v>20000</v>
      </c>
      <c r="H23" s="75">
        <f>IF(H$1=DATE(2025,1,1), Предпоссылки!$C75,IF(MOD(MONTH(H$1),Предпоссылки!$C77)=Предпоссылки!$C78,G23+Предпоссылки!$C76,G23))</f>
        <v>20000</v>
      </c>
      <c r="I23" s="75">
        <f>IF(I$1=DATE(2025,1,1), Предпоссылки!$C75,IF(MOD(MONTH(I$1),Предпоссылки!$C77)=Предпоссылки!$C78,H23+Предпоссылки!$C76,H23))</f>
        <v>20000</v>
      </c>
      <c r="J23" s="75">
        <f>IF(J$1=DATE(2025,1,1), Предпоссылки!$C75,IF(MOD(MONTH(J$1),Предпоссылки!$C77)=Предпоссылки!$C78,I23+Предпоссылки!$C76,I23))</f>
        <v>20000</v>
      </c>
      <c r="K23" s="75">
        <f>IF(K$1=DATE(2025,1,1), Предпоссылки!$C75,IF(MOD(MONTH(K$1),Предпоссылки!$C77)=Предпоссылки!$C78,J23+Предпоссылки!$C76,J23))</f>
        <v>20000</v>
      </c>
      <c r="L23" s="75">
        <f>IF(L$1=DATE(2025,1,1), Предпоссылки!$C75,IF(MOD(MONTH(L$1),Предпоссылки!$C77)=Предпоссылки!$C78,K23+Предпоссылки!$C76,K23))</f>
        <v>20000</v>
      </c>
      <c r="M23" s="75">
        <f>IF(M$1=DATE(2025,1,1), Предпоссылки!$C75,IF(MOD(MONTH(M$1),Предпоссылки!$C77)=Предпоссылки!$C78,L23+Предпоссылки!$C76,L23))</f>
        <v>20000</v>
      </c>
      <c r="N23" s="75">
        <f>IF(N$1=DATE(2025,1,1), Предпоссылки!$C75,IF(MOD(MONTH(N$1),Предпоссылки!$C77)=Предпоссылки!$C78,M23+Предпоссылки!$C76,M23))</f>
        <v>20000</v>
      </c>
      <c r="O23" s="75">
        <f>IF(O$1=DATE(2025,1,1), Предпоссылки!$C75,IF(MOD(MONTH(O$1),Предпоссылки!$C77)=Предпоссылки!$C78,N23+Предпоссылки!$C76,N23))</f>
        <v>20000</v>
      </c>
      <c r="P23" s="75">
        <f>IF(P$1=DATE(2025,1,1), Предпоссылки!$C75,IF(MOD(MONTH(P$1),Предпоссылки!$C77)=Предпоссылки!$C78,O23+Предпоссылки!$C76,O23))</f>
        <v>22000</v>
      </c>
      <c r="Q23" s="75">
        <f>IF(Q$1=DATE(2025,1,1), Предпоссылки!$C75,IF(MOD(MONTH(Q$1),Предпоссылки!$C77)=Предпоссылки!$C78,P23+Предпоссылки!$C76,P23))</f>
        <v>22000</v>
      </c>
      <c r="R23" s="75">
        <f>IF(R$1=DATE(2025,1,1), Предпоссылки!$C75,IF(MOD(MONTH(R$1),Предпоссылки!$C77)=Предпоссылки!$C78,Q23+Предпоссылки!$C76,Q23))</f>
        <v>22000</v>
      </c>
      <c r="S23" s="75">
        <f>IF(S$1=DATE(2025,1,1), Предпоссылки!$C75,IF(MOD(MONTH(S$1),Предпоссылки!$C77)=Предпоссылки!$C78,R23+Предпоссылки!$C76,R23))</f>
        <v>22000</v>
      </c>
      <c r="T23" s="75">
        <f>IF(T$1=DATE(2025,1,1), Предпоссылки!$C75,IF(MOD(MONTH(T$1),Предпоссылки!$C77)=Предпоссылки!$C78,S23+Предпоссылки!$C76,S23))</f>
        <v>22000</v>
      </c>
      <c r="U23" s="75">
        <f>IF(U$1=DATE(2025,1,1), Предпоссылки!$C75,IF(MOD(MONTH(U$1),Предпоссылки!$C77)=Предпоссылки!$C78,T23+Предпоссылки!$C76,T23))</f>
        <v>22000</v>
      </c>
      <c r="V23" s="75">
        <f>IF(V$1=DATE(2025,1,1), Предпоссылки!$C75,IF(MOD(MONTH(V$1),Предпоссылки!$C77)=Предпоссылки!$C78,U23+Предпоссылки!$C76,U23))</f>
        <v>22000</v>
      </c>
      <c r="W23" s="75">
        <f>IF(W$1=DATE(2025,1,1), Предпоссылки!$C75,IF(MOD(MONTH(W$1),Предпоссылки!$C77)=Предпоссылки!$C78,V23+Предпоссылки!$C76,V23))</f>
        <v>22000</v>
      </c>
      <c r="X23" s="75">
        <f>IF(X$1=DATE(2025,1,1), Предпоссылки!$C75,IF(MOD(MONTH(X$1),Предпоссылки!$C77)=Предпоссылки!$C78,W23+Предпоссылки!$C76,W23))</f>
        <v>22000</v>
      </c>
      <c r="Y23" s="75">
        <f>IF(Y$1=DATE(2025,1,1), Предпоссылки!$C75,IF(MOD(MONTH(Y$1),Предпоссылки!$C77)=Предпоссылки!$C78,X23+Предпоссылки!$C76,X23))</f>
        <v>22000</v>
      </c>
      <c r="Z23" s="75">
        <f>IF(Z$1=DATE(2025,1,1), Предпоссылки!$C75,IF(MOD(MONTH(Z$1),Предпоссылки!$C77)=Предпоссылки!$C78,Y23+Предпоссылки!$C76,Y23))</f>
        <v>22000</v>
      </c>
      <c r="AA23" s="75">
        <f>IF(AA$1=DATE(2025,1,1), Предпоссылки!$C75,IF(MOD(MONTH(AA$1),Предпоссылки!$C77)=Предпоссылки!$C78,Z23+Предпоссылки!$C76,Z23))</f>
        <v>22000</v>
      </c>
      <c r="AB23" s="75">
        <f>IF(AB$1=DATE(2025,1,1), Предпоссылки!$C75,IF(MOD(MONTH(AB$1),Предпоссылки!$C77)=Предпоссылки!$C78,AA23+Предпоссылки!$C76,AA23))</f>
        <v>24000</v>
      </c>
      <c r="AC23" s="75">
        <f>IF(AC$1=DATE(2025,1,1), Предпоссылки!$C75,IF(MOD(MONTH(AC$1),Предпоссылки!$C77)=Предпоссылки!$C78,AB23+Предпоссылки!$C76,AB23))</f>
        <v>24000</v>
      </c>
      <c r="AD23" s="75">
        <f>IF(AD$1=DATE(2025,1,1), Предпоссылки!$C75,IF(MOD(MONTH(AD$1),Предпоссылки!$C77)=Предпоссылки!$C78,AC23+Предпоссылки!$C76,AC23))</f>
        <v>24000</v>
      </c>
      <c r="AE23" s="75">
        <f>IF(AE$1=DATE(2025,1,1), Предпоссылки!$C75,IF(MOD(MONTH(AE$1),Предпоссылки!$C77)=Предпоссылки!$C78,AD23+Предпоссылки!$C76,AD23))</f>
        <v>24000</v>
      </c>
      <c r="AF23" s="75">
        <f>IF(AF$1=DATE(2025,1,1), Предпоссылки!$C75,IF(MOD(MONTH(AF$1),Предпоссылки!$C77)=Предпоссылки!$C78,AE23+Предпоссылки!$C76,AE23))</f>
        <v>24000</v>
      </c>
      <c r="AG23" s="75">
        <f>IF(AG$1=DATE(2025,1,1), Предпоссылки!$C75,IF(MOD(MONTH(AG$1),Предпоссылки!$C77)=Предпоссылки!$C78,AF23+Предпоссылки!$C76,AF23))</f>
        <v>24000</v>
      </c>
      <c r="AH23" s="75">
        <f>IF(AH$1=DATE(2025,1,1), Предпоссылки!$C75,IF(MOD(MONTH(AH$1),Предпоссылки!$C77)=Предпоссылки!$C78,AG23+Предпоссылки!$C76,AG23))</f>
        <v>24000</v>
      </c>
      <c r="AI23" s="75">
        <f>IF(AI$1=DATE(2025,1,1), Предпоссылки!$C75,IF(MOD(MONTH(AI$1),Предпоссылки!$C77)=Предпоссылки!$C78,AH23+Предпоссылки!$C76,AH23))</f>
        <v>24000</v>
      </c>
      <c r="AJ23" s="75">
        <f>IF(AJ$1=DATE(2025,1,1), Предпоссылки!$C75,IF(MOD(MONTH(AJ$1),Предпоссылки!$C77)=Предпоссылки!$C78,AI23+Предпоссылки!$C76,AI23))</f>
        <v>24000</v>
      </c>
      <c r="AK23" s="75">
        <f>IF(AK$1=DATE(2025,1,1), Предпоссылки!$C75,IF(MOD(MONTH(AK$1),Предпоссылки!$C77)=Предпоссылки!$C78,AJ23+Предпоссылки!$C76,AJ23))</f>
        <v>24000</v>
      </c>
      <c r="AL23" s="75">
        <f>IF(AL$1=DATE(2025,1,1), Предпоссылки!$C75,IF(MOD(MONTH(AL$1),Предпоссылки!$C77)=Предпоссылки!$C78,AK23+Предпоссылки!$C76,AK23))</f>
        <v>24000</v>
      </c>
      <c r="AM23" s="75">
        <f>IF(AM$1=DATE(2025,1,1), Предпоссылки!$C75,IF(MOD(MONTH(AM$1),Предпоссылки!$C77)=Предпоссылки!$C78,AL23+Предпоссылки!$C76,AL23))</f>
        <v>24000</v>
      </c>
      <c r="AN23" s="75">
        <f>IF(AN$1=DATE(2025,1,1), Предпоссылки!$C75,IF(MOD(MONTH(AN$1),Предпоссылки!$C77)=Предпоссылки!$C78,AM23+Предпоссылки!$C76,AM23))</f>
        <v>26000</v>
      </c>
      <c r="AO23" s="75">
        <f>IF(AO$1=DATE(2025,1,1), Предпоссылки!$C75,IF(MOD(MONTH(AO$1),Предпоссылки!$C77)=Предпоссылки!$C78,AN23+Предпоссылки!$C76,AN23))</f>
        <v>26000</v>
      </c>
      <c r="AP23" s="75">
        <f>IF(AP$1=DATE(2025,1,1), Предпоссылки!$C75,IF(MOD(MONTH(AP$1),Предпоссылки!$C77)=Предпоссылки!$C78,AO23+Предпоссылки!$C76,AO23))</f>
        <v>26000</v>
      </c>
      <c r="AQ23" s="75">
        <f>IF(AQ$1=DATE(2025,1,1), Предпоссылки!$C75,IF(MOD(MONTH(AQ$1),Предпоссылки!$C77)=Предпоссылки!$C78,AP23+Предпоссылки!$C76,AP23))</f>
        <v>26000</v>
      </c>
      <c r="AR23" s="75">
        <f>IF(AR$1=DATE(2025,1,1), Предпоссылки!$C75,IF(MOD(MONTH(AR$1),Предпоссылки!$C77)=Предпоссылки!$C78,AQ23+Предпоссылки!$C76,AQ23))</f>
        <v>26000</v>
      </c>
      <c r="AS23" s="75">
        <f>IF(AS$1=DATE(2025,1,1), Предпоссылки!$C75,IF(MOD(MONTH(AS$1),Предпоссылки!$C77)=Предпоссылки!$C78,AR23+Предпоссылки!$C76,AR23))</f>
        <v>26000</v>
      </c>
      <c r="AT23" s="75">
        <f>IF(AT$1=DATE(2025,1,1), Предпоссылки!$C75,IF(MOD(MONTH(AT$1),Предпоссылки!$C77)=Предпоссылки!$C78,AS23+Предпоссылки!$C76,AS23))</f>
        <v>26000</v>
      </c>
      <c r="AU23" s="75">
        <f>IF(AU$1=DATE(2025,1,1), Предпоссылки!$C75,IF(MOD(MONTH(AU$1),Предпоссылки!$C77)=Предпоссылки!$C78,AT23+Предпоссылки!$C76,AT23))</f>
        <v>26000</v>
      </c>
      <c r="AV23" s="75">
        <f>IF(AV$1=DATE(2025,1,1), Предпоссылки!$C75,IF(MOD(MONTH(AV$1),Предпоссылки!$C77)=Предпоссылки!$C78,AU23+Предпоссылки!$C76,AU23))</f>
        <v>26000</v>
      </c>
      <c r="AW23" s="75">
        <f>IF(AW$1=DATE(2025,1,1), Предпоссылки!$C75,IF(MOD(MONTH(AW$1),Предпоссылки!$C77)=Предпоссылки!$C78,AV23+Предпоссылки!$C76,AV23))</f>
        <v>26000</v>
      </c>
      <c r="AX23" s="75">
        <f>IF(AX$1=DATE(2025,1,1), Предпоссылки!$C75,IF(MOD(MONTH(AX$1),Предпоссылки!$C77)=Предпоссылки!$C78,AW23+Предпоссылки!$C76,AW23))</f>
        <v>26000</v>
      </c>
      <c r="AY23" s="75">
        <f>IF(AY$1=DATE(2025,1,1), Предпоссылки!$C75,IF(MOD(MONTH(AY$1),Предпоссылки!$C77)=Предпоссылки!$C78,AX23+Предпоссылки!$C76,AX23))</f>
        <v>26000</v>
      </c>
      <c r="AZ23" s="75">
        <f>IF(AZ$1=DATE(2025,1,1), Предпоссылки!$C75,IF(MOD(MONTH(AZ$1),Предпоссылки!$C77)=Предпоссылки!$C78,AY23+Предпоссылки!$C76,AY23))</f>
        <v>28000</v>
      </c>
      <c r="BA23" s="75">
        <f>IF(BA$1=DATE(2025,1,1), Предпоссылки!$C75,IF(MOD(MONTH(BA$1),Предпоссылки!$C77)=Предпоссылки!$C78,AZ23+Предпоссылки!$C76,AZ23))</f>
        <v>28000</v>
      </c>
      <c r="BB23" s="75">
        <f>IF(BB$1=DATE(2025,1,1), Предпоссылки!$C75,IF(MOD(MONTH(BB$1),Предпоссылки!$C77)=Предпоссылки!$C78,BA23+Предпоссылки!$C76,BA23))</f>
        <v>28000</v>
      </c>
      <c r="BC23" s="75">
        <f>IF(BC$1=DATE(2025,1,1), Предпоссылки!$C75,IF(MOD(MONTH(BC$1),Предпоссылки!$C77)=Предпоссылки!$C78,BB23+Предпоссылки!$C76,BB23))</f>
        <v>28000</v>
      </c>
      <c r="BD23" s="75">
        <f>IF(BD$1=DATE(2025,1,1), Предпоссылки!$C75,IF(MOD(MONTH(BD$1),Предпоссылки!$C77)=Предпоссылки!$C78,BC23+Предпоссылки!$C76,BC23))</f>
        <v>28000</v>
      </c>
      <c r="BE23" s="75">
        <f>IF(BE$1=DATE(2025,1,1), Предпоссылки!$C75,IF(MOD(MONTH(BE$1),Предпоссылки!$C77)=Предпоссылки!$C78,BD23+Предпоссылки!$C76,BD23))</f>
        <v>28000</v>
      </c>
      <c r="BF23" s="75">
        <f>IF(BF$1=DATE(2025,1,1), Предпоссылки!$C75,IF(MOD(MONTH(BF$1),Предпоссылки!$C77)=Предпоссылки!$C78,BE23+Предпоссылки!$C76,BE23))</f>
        <v>28000</v>
      </c>
      <c r="BG23" s="75">
        <f>IF(BG$1=DATE(2025,1,1), Предпоссылки!$C75,IF(MOD(MONTH(BG$1),Предпоссылки!$C77)=Предпоссылки!$C78,BF23+Предпоссылки!$C76,BF23))</f>
        <v>28000</v>
      </c>
      <c r="BH23" s="75">
        <f>IF(BH$1=DATE(2025,1,1), Предпоссылки!$C75,IF(MOD(MONTH(BH$1),Предпоссылки!$C77)=Предпоссылки!$C78,BG23+Предпоссылки!$C76,BG23))</f>
        <v>28000</v>
      </c>
      <c r="BI23" s="75">
        <f>IF(BI$1=DATE(2025,1,1), Предпоссылки!$C75,IF(MOD(MONTH(BI$1),Предпоссылки!$C77)=Предпоссылки!$C78,BH23+Предпоссылки!$C76,BH23))</f>
        <v>28000</v>
      </c>
      <c r="BJ23" s="75">
        <f>IF(BJ$1=DATE(2025,1,1), Предпоссылки!$C75,IF(MOD(MONTH(BJ$1),Предпоссылки!$C77)=Предпоссылки!$C78,BI23+Предпоссылки!$C76,BI23))</f>
        <v>28000</v>
      </c>
      <c r="BK23" s="75">
        <f>IF(BK$1=DATE(2025,1,1), Предпоссылки!$C75,IF(MOD(MONTH(BK$1),Предпоссылки!$C77)=Предпоссылки!$C78,BJ23+Предпоссылки!$C76,BJ23))</f>
        <v>28000</v>
      </c>
      <c r="BL23" s="75">
        <f>IF(BL$1=DATE(2025,1,1), Предпоссылки!$C75,IF(MOD(MONTH(BL$1),Предпоссылки!$C77)=Предпоссылки!$C78,BK23+Предпоссылки!$C76,BK23))</f>
        <v>30000</v>
      </c>
      <c r="BM23" s="75">
        <f>IF(BM$1=DATE(2025,1,1), Предпоссылки!$C75,IF(MOD(MONTH(BM$1),Предпоссылки!$C77)=Предпоссылки!$C78,BL23+Предпоссылки!$C76,BL23))</f>
        <v>30000</v>
      </c>
      <c r="BN23" s="75">
        <f>IF(BN$1=DATE(2025,1,1), Предпоссылки!$C75,IF(MOD(MONTH(BN$1),Предпоссылки!$C77)=Предпоссылки!$C78,BM23+Предпоссылки!$C76,BM23))</f>
        <v>30000</v>
      </c>
      <c r="BO23" s="75">
        <f>IF(BO$1=DATE(2025,1,1), Предпоссылки!$C75,IF(MOD(MONTH(BO$1),Предпоссылки!$C77)=Предпоссылки!$C78,BN23+Предпоссылки!$C76,BN23))</f>
        <v>30000</v>
      </c>
      <c r="BP23" s="75">
        <f>IF(BP$1=DATE(2025,1,1), Предпоссылки!$C75,IF(MOD(MONTH(BP$1),Предпоссылки!$C77)=Предпоссылки!$C78,BO23+Предпоссылки!$C76,BO23))</f>
        <v>30000</v>
      </c>
      <c r="BQ23" s="75">
        <f>IF(BQ$1=DATE(2025,1,1), Предпоссылки!$C75,IF(MOD(MONTH(BQ$1),Предпоссылки!$C77)=Предпоссылки!$C78,BP23+Предпоссылки!$C76,BP23))</f>
        <v>30000</v>
      </c>
      <c r="BR23" s="75">
        <f>IF(BR$1=DATE(2025,1,1), Предпоссылки!$C75,IF(MOD(MONTH(BR$1),Предпоссылки!$C77)=Предпоссылки!$C78,BQ23+Предпоссылки!$C76,BQ23))</f>
        <v>30000</v>
      </c>
      <c r="BS23" s="75">
        <f>IF(BS$1=DATE(2025,1,1), Предпоссылки!$C75,IF(MOD(MONTH(BS$1),Предпоссылки!$C77)=Предпоссылки!$C78,BR23+Предпоссылки!$C76,BR23))</f>
        <v>30000</v>
      </c>
      <c r="BT23" s="75">
        <f>IF(BT$1=DATE(2025,1,1), Предпоссылки!$C75,IF(MOD(MONTH(BT$1),Предпоссылки!$C77)=Предпоссылки!$C78,BS23+Предпоссылки!$C76,BS23))</f>
        <v>30000</v>
      </c>
      <c r="BU23" s="75">
        <f>IF(BU$1=DATE(2025,1,1), Предпоссылки!$C75,IF(MOD(MONTH(BU$1),Предпоссылки!$C77)=Предпоссылки!$C78,BT23+Предпоссылки!$C76,BT23))</f>
        <v>30000</v>
      </c>
      <c r="BV23" s="75">
        <f>IF(BV$1=DATE(2025,1,1), Предпоссылки!$C75,IF(MOD(MONTH(BV$1),Предпоссылки!$C77)=Предпоссылки!$C78,BU23+Предпоссылки!$C76,BU23))</f>
        <v>30000</v>
      </c>
      <c r="BW23" s="75">
        <f>IF(BW$1=DATE(2025,1,1), Предпоссылки!$C75,IF(MOD(MONTH(BW$1),Предпоссылки!$C77)=Предпоссылки!$C78,BV23+Предпоссылки!$C76,BV23))</f>
        <v>30000</v>
      </c>
    </row>
    <row r="24" spans="1:75" s="14" customFormat="1" outlineLevel="1" x14ac:dyDescent="0.25">
      <c r="A24" s="8" t="s">
        <v>12</v>
      </c>
      <c r="B24" s="9" t="s">
        <v>57</v>
      </c>
      <c r="C24" s="32"/>
      <c r="D24" s="19">
        <f ca="1">D22*D23</f>
        <v>334800.00000000006</v>
      </c>
      <c r="E24" s="19">
        <f t="shared" ref="E24:AM24" ca="1" si="24">E22*E23</f>
        <v>279000</v>
      </c>
      <c r="F24" s="19">
        <f t="shared" ca="1" si="24"/>
        <v>279000</v>
      </c>
      <c r="G24" s="19">
        <f t="shared" ca="1" si="24"/>
        <v>111600.00000000001</v>
      </c>
      <c r="H24" s="19">
        <f t="shared" ca="1" si="24"/>
        <v>390600</v>
      </c>
      <c r="I24" s="19">
        <f t="shared" ca="1" si="24"/>
        <v>446400.00000000006</v>
      </c>
      <c r="J24" s="19">
        <f t="shared" ca="1" si="24"/>
        <v>502200.00000000006</v>
      </c>
      <c r="K24" s="19">
        <f t="shared" ca="1" si="24"/>
        <v>446400.00000000006</v>
      </c>
      <c r="L24" s="19">
        <f t="shared" ca="1" si="24"/>
        <v>279000</v>
      </c>
      <c r="M24" s="19">
        <f t="shared" ca="1" si="24"/>
        <v>223200.00000000003</v>
      </c>
      <c r="N24" s="19">
        <f t="shared" ca="1" si="24"/>
        <v>223200.00000000003</v>
      </c>
      <c r="O24" s="19">
        <f t="shared" ca="1" si="24"/>
        <v>167400.00000000003</v>
      </c>
      <c r="P24" s="19">
        <f t="shared" ca="1" si="24"/>
        <v>368280.00000000006</v>
      </c>
      <c r="Q24" s="19">
        <f t="shared" ca="1" si="24"/>
        <v>306900</v>
      </c>
      <c r="R24" s="19">
        <f t="shared" ca="1" si="24"/>
        <v>306900</v>
      </c>
      <c r="S24" s="19">
        <f t="shared" ca="1" si="24"/>
        <v>122760.00000000001</v>
      </c>
      <c r="T24" s="19">
        <f t="shared" ca="1" si="24"/>
        <v>429660</v>
      </c>
      <c r="U24" s="19">
        <f t="shared" ca="1" si="24"/>
        <v>491040.00000000006</v>
      </c>
      <c r="V24" s="19">
        <f t="shared" ca="1" si="24"/>
        <v>552420.00000000012</v>
      </c>
      <c r="W24" s="19">
        <f t="shared" ca="1" si="24"/>
        <v>491040.00000000006</v>
      </c>
      <c r="X24" s="19">
        <f t="shared" ca="1" si="24"/>
        <v>306900</v>
      </c>
      <c r="Y24" s="19">
        <f t="shared" ca="1" si="24"/>
        <v>245520.00000000003</v>
      </c>
      <c r="Z24" s="19">
        <f t="shared" ca="1" si="24"/>
        <v>245520.00000000003</v>
      </c>
      <c r="AA24" s="19">
        <f t="shared" ca="1" si="24"/>
        <v>184140.00000000003</v>
      </c>
      <c r="AB24" s="19">
        <f t="shared" ca="1" si="24"/>
        <v>401760.00000000006</v>
      </c>
      <c r="AC24" s="19">
        <f t="shared" ca="1" si="24"/>
        <v>334800</v>
      </c>
      <c r="AD24" s="19">
        <f t="shared" ca="1" si="24"/>
        <v>334800</v>
      </c>
      <c r="AE24" s="19">
        <f t="shared" ca="1" si="24"/>
        <v>133920.00000000003</v>
      </c>
      <c r="AF24" s="19">
        <f t="shared" ca="1" si="24"/>
        <v>468720</v>
      </c>
      <c r="AG24" s="19">
        <f t="shared" ca="1" si="24"/>
        <v>535680.00000000012</v>
      </c>
      <c r="AH24" s="19">
        <f t="shared" ca="1" si="24"/>
        <v>602640.00000000012</v>
      </c>
      <c r="AI24" s="19">
        <f t="shared" ca="1" si="24"/>
        <v>535680.00000000012</v>
      </c>
      <c r="AJ24" s="19">
        <f t="shared" ca="1" si="24"/>
        <v>334800</v>
      </c>
      <c r="AK24" s="19">
        <f t="shared" ca="1" si="24"/>
        <v>267840.00000000006</v>
      </c>
      <c r="AL24" s="19">
        <f t="shared" ca="1" si="24"/>
        <v>267840.00000000006</v>
      </c>
      <c r="AM24" s="19">
        <f t="shared" ca="1" si="24"/>
        <v>200880.00000000003</v>
      </c>
      <c r="AN24" s="19">
        <f t="shared" ref="AN24:BW24" ca="1" si="25">AN22*AN23</f>
        <v>435240.00000000006</v>
      </c>
      <c r="AO24" s="19">
        <f t="shared" ca="1" si="25"/>
        <v>362700</v>
      </c>
      <c r="AP24" s="19">
        <f t="shared" ca="1" si="25"/>
        <v>362700</v>
      </c>
      <c r="AQ24" s="19">
        <f t="shared" ca="1" si="25"/>
        <v>145080.00000000003</v>
      </c>
      <c r="AR24" s="19">
        <f t="shared" ca="1" si="25"/>
        <v>507780.00000000006</v>
      </c>
      <c r="AS24" s="19">
        <f t="shared" ca="1" si="25"/>
        <v>580320.00000000012</v>
      </c>
      <c r="AT24" s="19">
        <f t="shared" ca="1" si="25"/>
        <v>652860.00000000012</v>
      </c>
      <c r="AU24" s="19">
        <f t="shared" ca="1" si="25"/>
        <v>580320.00000000012</v>
      </c>
      <c r="AV24" s="19">
        <f t="shared" ca="1" si="25"/>
        <v>362700</v>
      </c>
      <c r="AW24" s="19">
        <f t="shared" ca="1" si="25"/>
        <v>290160.00000000006</v>
      </c>
      <c r="AX24" s="19">
        <f t="shared" ca="1" si="25"/>
        <v>290160.00000000006</v>
      </c>
      <c r="AY24" s="19">
        <f t="shared" ca="1" si="25"/>
        <v>217620.00000000003</v>
      </c>
      <c r="AZ24" s="19">
        <f t="shared" ca="1" si="25"/>
        <v>468720.00000000006</v>
      </c>
      <c r="BA24" s="19">
        <f t="shared" ca="1" si="25"/>
        <v>390600.00000000006</v>
      </c>
      <c r="BB24" s="19">
        <f t="shared" ca="1" si="25"/>
        <v>390600.00000000006</v>
      </c>
      <c r="BC24" s="19">
        <f t="shared" ca="1" si="25"/>
        <v>156240.00000000003</v>
      </c>
      <c r="BD24" s="19">
        <f t="shared" ca="1" si="25"/>
        <v>546840</v>
      </c>
      <c r="BE24" s="19">
        <f t="shared" ca="1" si="25"/>
        <v>624960.00000000012</v>
      </c>
      <c r="BF24" s="19">
        <f t="shared" ca="1" si="25"/>
        <v>703080.00000000012</v>
      </c>
      <c r="BG24" s="19">
        <f t="shared" ca="1" si="25"/>
        <v>624960.00000000012</v>
      </c>
      <c r="BH24" s="19">
        <f t="shared" ca="1" si="25"/>
        <v>390600.00000000006</v>
      </c>
      <c r="BI24" s="19">
        <f t="shared" ca="1" si="25"/>
        <v>312480.00000000006</v>
      </c>
      <c r="BJ24" s="19">
        <f t="shared" ca="1" si="25"/>
        <v>312480.00000000006</v>
      </c>
      <c r="BK24" s="19">
        <f t="shared" ca="1" si="25"/>
        <v>234360.00000000003</v>
      </c>
      <c r="BL24" s="19">
        <f t="shared" ca="1" si="25"/>
        <v>502200.00000000006</v>
      </c>
      <c r="BM24" s="19">
        <f t="shared" ca="1" si="25"/>
        <v>418500.00000000006</v>
      </c>
      <c r="BN24" s="19">
        <f t="shared" ca="1" si="25"/>
        <v>418500.00000000006</v>
      </c>
      <c r="BO24" s="19">
        <f t="shared" ca="1" si="25"/>
        <v>167400.00000000003</v>
      </c>
      <c r="BP24" s="19">
        <f t="shared" ca="1" si="25"/>
        <v>585900</v>
      </c>
      <c r="BQ24" s="19">
        <f t="shared" ca="1" si="25"/>
        <v>669600.00000000012</v>
      </c>
      <c r="BR24" s="19">
        <f t="shared" ca="1" si="25"/>
        <v>753300.00000000012</v>
      </c>
      <c r="BS24" s="19">
        <f t="shared" ca="1" si="25"/>
        <v>669600.00000000012</v>
      </c>
      <c r="BT24" s="19">
        <f t="shared" ca="1" si="25"/>
        <v>418500.00000000006</v>
      </c>
      <c r="BU24" s="19">
        <f t="shared" ca="1" si="25"/>
        <v>334800.00000000006</v>
      </c>
      <c r="BV24" s="19">
        <f t="shared" ca="1" si="25"/>
        <v>334800.00000000006</v>
      </c>
      <c r="BW24" s="19">
        <f t="shared" ca="1" si="25"/>
        <v>251100.00000000003</v>
      </c>
    </row>
    <row r="25" spans="1:75" outlineLevel="1" x14ac:dyDescent="0.25"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</row>
    <row r="26" spans="1:75" s="18" customFormat="1" outlineLevel="1" x14ac:dyDescent="0.25">
      <c r="A26" s="48" t="s">
        <v>56</v>
      </c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</row>
    <row r="27" spans="1:75" outlineLevel="1" x14ac:dyDescent="0.25">
      <c r="A27" s="39"/>
      <c r="B27" s="69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</row>
    <row r="28" spans="1:75" outlineLevel="1" x14ac:dyDescent="0.25">
      <c r="A28" s="5" t="s">
        <v>94</v>
      </c>
      <c r="B28" s="69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</row>
    <row r="29" spans="1:75" s="41" customFormat="1" outlineLevel="1" x14ac:dyDescent="0.25">
      <c r="A29" s="5" t="s">
        <v>63</v>
      </c>
      <c r="B29" s="9" t="s">
        <v>58</v>
      </c>
      <c r="C29" s="32"/>
      <c r="D29" s="67">
        <f ca="1">OFFSET(Предпоссылки!$C$37,MONTH(D$1),0)</f>
        <v>0.6</v>
      </c>
      <c r="E29" s="67">
        <f ca="1">OFFSET(Предпоссылки!$C$37,MONTH(E$1),0)</f>
        <v>0.5</v>
      </c>
      <c r="F29" s="67">
        <f ca="1">OFFSET(Предпоссылки!$C$37,MONTH(F$1),0)</f>
        <v>0.5</v>
      </c>
      <c r="G29" s="67">
        <f ca="1">OFFSET(Предпоссылки!$C$37,MONTH(G$1),0)</f>
        <v>0.2</v>
      </c>
      <c r="H29" s="67">
        <f ca="1">OFFSET(Предпоссылки!$C$37,MONTH(H$1),0)</f>
        <v>0.7</v>
      </c>
      <c r="I29" s="67">
        <f ca="1">OFFSET(Предпоссылки!$C$37,MONTH(I$1),0)</f>
        <v>0.9</v>
      </c>
      <c r="J29" s="67">
        <f ca="1">OFFSET(Предпоссылки!$C$37,MONTH(J$1),0)</f>
        <v>0.9</v>
      </c>
      <c r="K29" s="67">
        <f ca="1">OFFSET(Предпоссылки!$C$37,MONTH(K$1),0)</f>
        <v>0.8</v>
      </c>
      <c r="L29" s="67">
        <f ca="1">OFFSET(Предпоссылки!$C$37,MONTH(L$1),0)</f>
        <v>0.5</v>
      </c>
      <c r="M29" s="67">
        <f ca="1">OFFSET(Предпоссылки!$C$37,MONTH(M$1),0)</f>
        <v>0.4</v>
      </c>
      <c r="N29" s="67">
        <f ca="1">OFFSET(Предпоссылки!$C$37,MONTH(N$1),0)</f>
        <v>0.4</v>
      </c>
      <c r="O29" s="67">
        <f ca="1">OFFSET(Предпоссылки!$C$37,MONTH(O$1),0)</f>
        <v>0.3</v>
      </c>
      <c r="P29" s="67">
        <f ca="1">OFFSET(Предпоссылки!$C$37,MONTH(P$1),0)</f>
        <v>0.6</v>
      </c>
      <c r="Q29" s="67">
        <f ca="1">OFFSET(Предпоссылки!$C$37,MONTH(Q$1),0)</f>
        <v>0.5</v>
      </c>
      <c r="R29" s="67">
        <f ca="1">OFFSET(Предпоссылки!$C$37,MONTH(R$1),0)</f>
        <v>0.5</v>
      </c>
      <c r="S29" s="67">
        <f ca="1">OFFSET(Предпоссылки!$C$37,MONTH(S$1),0)</f>
        <v>0.2</v>
      </c>
      <c r="T29" s="67">
        <f ca="1">OFFSET(Предпоссылки!$C$37,MONTH(T$1),0)</f>
        <v>0.7</v>
      </c>
      <c r="U29" s="67">
        <f ca="1">OFFSET(Предпоссылки!$C$37,MONTH(U$1),0)</f>
        <v>0.9</v>
      </c>
      <c r="V29" s="67">
        <f ca="1">OFFSET(Предпоссылки!$C$37,MONTH(V$1),0)</f>
        <v>0.9</v>
      </c>
      <c r="W29" s="67">
        <f ca="1">OFFSET(Предпоссылки!$C$37,MONTH(W$1),0)</f>
        <v>0.8</v>
      </c>
      <c r="X29" s="67">
        <f ca="1">OFFSET(Предпоссылки!$C$37,MONTH(X$1),0)</f>
        <v>0.5</v>
      </c>
      <c r="Y29" s="67">
        <f ca="1">OFFSET(Предпоссылки!$C$37,MONTH(Y$1),0)</f>
        <v>0.4</v>
      </c>
      <c r="Z29" s="67">
        <f ca="1">OFFSET(Предпоссылки!$C$37,MONTH(Z$1),0)</f>
        <v>0.4</v>
      </c>
      <c r="AA29" s="67">
        <f ca="1">OFFSET(Предпоссылки!$C$37,MONTH(AA$1),0)</f>
        <v>0.3</v>
      </c>
      <c r="AB29" s="67">
        <f ca="1">OFFSET(Предпоссылки!$C$37,MONTH(AB$1),0)</f>
        <v>0.6</v>
      </c>
      <c r="AC29" s="67">
        <f ca="1">OFFSET(Предпоссылки!$C$37,MONTH(AC$1),0)</f>
        <v>0.5</v>
      </c>
      <c r="AD29" s="67">
        <f ca="1">OFFSET(Предпоссылки!$C$37,MONTH(AD$1),0)</f>
        <v>0.5</v>
      </c>
      <c r="AE29" s="67">
        <f ca="1">OFFSET(Предпоссылки!$C$37,MONTH(AE$1),0)</f>
        <v>0.2</v>
      </c>
      <c r="AF29" s="67">
        <f ca="1">OFFSET(Предпоссылки!$C$37,MONTH(AF$1),0)</f>
        <v>0.7</v>
      </c>
      <c r="AG29" s="67">
        <f ca="1">OFFSET(Предпоссылки!$C$37,MONTH(AG$1),0)</f>
        <v>0.9</v>
      </c>
      <c r="AH29" s="67">
        <f ca="1">OFFSET(Предпоссылки!$C$37,MONTH(AH$1),0)</f>
        <v>0.9</v>
      </c>
      <c r="AI29" s="67">
        <f ca="1">OFFSET(Предпоссылки!$C$37,MONTH(AI$1),0)</f>
        <v>0.8</v>
      </c>
      <c r="AJ29" s="67">
        <f ca="1">OFFSET(Предпоссылки!$C$37,MONTH(AJ$1),0)</f>
        <v>0.5</v>
      </c>
      <c r="AK29" s="67">
        <f ca="1">OFFSET(Предпоссылки!$C$37,MONTH(AK$1),0)</f>
        <v>0.4</v>
      </c>
      <c r="AL29" s="67">
        <f ca="1">OFFSET(Предпоссылки!$C$37,MONTH(AL$1),0)</f>
        <v>0.4</v>
      </c>
      <c r="AM29" s="67">
        <f ca="1">OFFSET(Предпоссылки!$C$37,MONTH(AM$1),0)</f>
        <v>0.3</v>
      </c>
      <c r="AN29" s="67">
        <f ca="1">OFFSET(Предпоссылки!$C$37,MONTH(AN$1),0)</f>
        <v>0.6</v>
      </c>
      <c r="AO29" s="67">
        <f ca="1">OFFSET(Предпоссылки!$C$37,MONTH(AO$1),0)</f>
        <v>0.5</v>
      </c>
      <c r="AP29" s="67">
        <f ca="1">OFFSET(Предпоссылки!$C$37,MONTH(AP$1),0)</f>
        <v>0.5</v>
      </c>
      <c r="AQ29" s="67">
        <f ca="1">OFFSET(Предпоссылки!$C$37,MONTH(AQ$1),0)</f>
        <v>0.2</v>
      </c>
      <c r="AR29" s="67">
        <f ca="1">OFFSET(Предпоссылки!$C$37,MONTH(AR$1),0)</f>
        <v>0.7</v>
      </c>
      <c r="AS29" s="67">
        <f ca="1">OFFSET(Предпоссылки!$C$37,MONTH(AS$1),0)</f>
        <v>0.9</v>
      </c>
      <c r="AT29" s="67">
        <f ca="1">OFFSET(Предпоссылки!$C$37,MONTH(AT$1),0)</f>
        <v>0.9</v>
      </c>
      <c r="AU29" s="67">
        <f ca="1">OFFSET(Предпоссылки!$C$37,MONTH(AU$1),0)</f>
        <v>0.8</v>
      </c>
      <c r="AV29" s="67">
        <f ca="1">OFFSET(Предпоссылки!$C$37,MONTH(AV$1),0)</f>
        <v>0.5</v>
      </c>
      <c r="AW29" s="67">
        <f ca="1">OFFSET(Предпоссылки!$C$37,MONTH(AW$1),0)</f>
        <v>0.4</v>
      </c>
      <c r="AX29" s="67">
        <f ca="1">OFFSET(Предпоссылки!$C$37,MONTH(AX$1),0)</f>
        <v>0.4</v>
      </c>
      <c r="AY29" s="67">
        <f ca="1">OFFSET(Предпоссылки!$C$37,MONTH(AY$1),0)</f>
        <v>0.3</v>
      </c>
      <c r="AZ29" s="67">
        <f ca="1">OFFSET(Предпоссылки!$C$37,MONTH(AZ$1),0)</f>
        <v>0.6</v>
      </c>
      <c r="BA29" s="67">
        <f ca="1">OFFSET(Предпоссылки!$C$37,MONTH(BA$1),0)</f>
        <v>0.5</v>
      </c>
      <c r="BB29" s="67">
        <f ca="1">OFFSET(Предпоссылки!$C$37,MONTH(BB$1),0)</f>
        <v>0.5</v>
      </c>
      <c r="BC29" s="67">
        <f ca="1">OFFSET(Предпоссылки!$C$37,MONTH(BC$1),0)</f>
        <v>0.2</v>
      </c>
      <c r="BD29" s="67">
        <f ca="1">OFFSET(Предпоссылки!$C$37,MONTH(BD$1),0)</f>
        <v>0.7</v>
      </c>
      <c r="BE29" s="67">
        <f ca="1">OFFSET(Предпоссылки!$C$37,MONTH(BE$1),0)</f>
        <v>0.9</v>
      </c>
      <c r="BF29" s="67">
        <f ca="1">OFFSET(Предпоссылки!$C$37,MONTH(BF$1),0)</f>
        <v>0.9</v>
      </c>
      <c r="BG29" s="67">
        <f ca="1">OFFSET(Предпоссылки!$C$37,MONTH(BG$1),0)</f>
        <v>0.8</v>
      </c>
      <c r="BH29" s="67">
        <f ca="1">OFFSET(Предпоссылки!$C$37,MONTH(BH$1),0)</f>
        <v>0.5</v>
      </c>
      <c r="BI29" s="67">
        <f ca="1">OFFSET(Предпоссылки!$C$37,MONTH(BI$1),0)</f>
        <v>0.4</v>
      </c>
      <c r="BJ29" s="67">
        <f ca="1">OFFSET(Предпоссылки!$C$37,MONTH(BJ$1),0)</f>
        <v>0.4</v>
      </c>
      <c r="BK29" s="67">
        <f ca="1">OFFSET(Предпоссылки!$C$37,MONTH(BK$1),0)</f>
        <v>0.3</v>
      </c>
      <c r="BL29" s="67">
        <f ca="1">OFFSET(Предпоссылки!$C$37,MONTH(BL$1),0)</f>
        <v>0.6</v>
      </c>
      <c r="BM29" s="67">
        <f ca="1">OFFSET(Предпоссылки!$C$37,MONTH(BM$1),0)</f>
        <v>0.5</v>
      </c>
      <c r="BN29" s="67">
        <f ca="1">OFFSET(Предпоссылки!$C$37,MONTH(BN$1),0)</f>
        <v>0.5</v>
      </c>
      <c r="BO29" s="67">
        <f ca="1">OFFSET(Предпоссылки!$C$37,MONTH(BO$1),0)</f>
        <v>0.2</v>
      </c>
      <c r="BP29" s="67">
        <f ca="1">OFFSET(Предпоссылки!$C$37,MONTH(BP$1),0)</f>
        <v>0.7</v>
      </c>
      <c r="BQ29" s="67">
        <f ca="1">OFFSET(Предпоссылки!$C$37,MONTH(BQ$1),0)</f>
        <v>0.9</v>
      </c>
      <c r="BR29" s="67">
        <f ca="1">OFFSET(Предпоссылки!$C$37,MONTH(BR$1),0)</f>
        <v>0.9</v>
      </c>
      <c r="BS29" s="67">
        <f ca="1">OFFSET(Предпоссылки!$C$37,MONTH(BS$1),0)</f>
        <v>0.8</v>
      </c>
      <c r="BT29" s="67">
        <f ca="1">OFFSET(Предпоссылки!$C$37,MONTH(BT$1),0)</f>
        <v>0.5</v>
      </c>
      <c r="BU29" s="67">
        <f ca="1">OFFSET(Предпоссылки!$C$37,MONTH(BU$1),0)</f>
        <v>0.4</v>
      </c>
      <c r="BV29" s="67">
        <f ca="1">OFFSET(Предпоссылки!$C$37,MONTH(BV$1),0)</f>
        <v>0.4</v>
      </c>
      <c r="BW29" s="67">
        <f ca="1">OFFSET(Предпоссылки!$C$37,MONTH(BW$1),0)</f>
        <v>0.3</v>
      </c>
    </row>
    <row r="30" spans="1:75" s="39" customFormat="1" outlineLevel="1" x14ac:dyDescent="0.25">
      <c r="A30" s="30" t="s">
        <v>62</v>
      </c>
      <c r="B30" s="31" t="s">
        <v>60</v>
      </c>
      <c r="C30" s="32"/>
      <c r="D30" s="22">
        <f ca="1">D$5-D31</f>
        <v>14.259999999999998</v>
      </c>
      <c r="E30" s="22">
        <f t="shared" ref="E30:BP30" ca="1" si="26">E$5-E31</f>
        <v>14.049999999999999</v>
      </c>
      <c r="F30" s="22">
        <f t="shared" ca="1" si="26"/>
        <v>17.049999999999997</v>
      </c>
      <c r="G30" s="22">
        <f t="shared" ca="1" si="26"/>
        <v>24.419999999999998</v>
      </c>
      <c r="H30" s="22">
        <f t="shared" ca="1" si="26"/>
        <v>11.469999999999999</v>
      </c>
      <c r="I30" s="22">
        <f t="shared" ca="1" si="26"/>
        <v>4.889999999999997</v>
      </c>
      <c r="J30" s="22">
        <f t="shared" ca="1" si="26"/>
        <v>5.889999999999997</v>
      </c>
      <c r="K30" s="22">
        <f t="shared" ca="1" si="26"/>
        <v>8.6799999999999962</v>
      </c>
      <c r="L30" s="22">
        <f t="shared" ca="1" si="26"/>
        <v>16.049999999999997</v>
      </c>
      <c r="M30" s="22">
        <f t="shared" ca="1" si="26"/>
        <v>19.839999999999996</v>
      </c>
      <c r="N30" s="22">
        <f t="shared" ca="1" si="26"/>
        <v>18.839999999999996</v>
      </c>
      <c r="O30" s="22">
        <f t="shared" ca="1" si="26"/>
        <v>22.63</v>
      </c>
      <c r="P30" s="22">
        <f t="shared" ca="1" si="26"/>
        <v>14.259999999999998</v>
      </c>
      <c r="Q30" s="22">
        <f t="shared" ca="1" si="26"/>
        <v>15.049999999999999</v>
      </c>
      <c r="R30" s="22">
        <f t="shared" ca="1" si="26"/>
        <v>17.049999999999997</v>
      </c>
      <c r="S30" s="22">
        <f t="shared" ca="1" si="26"/>
        <v>24.419999999999998</v>
      </c>
      <c r="T30" s="22">
        <f t="shared" ca="1" si="26"/>
        <v>11.469999999999999</v>
      </c>
      <c r="U30" s="22">
        <f t="shared" ca="1" si="26"/>
        <v>4.889999999999997</v>
      </c>
      <c r="V30" s="22">
        <f t="shared" ca="1" si="26"/>
        <v>5.889999999999997</v>
      </c>
      <c r="W30" s="22">
        <f t="shared" ca="1" si="26"/>
        <v>8.6799999999999962</v>
      </c>
      <c r="X30" s="22">
        <f t="shared" ca="1" si="26"/>
        <v>16.049999999999997</v>
      </c>
      <c r="Y30" s="22">
        <f t="shared" ca="1" si="26"/>
        <v>19.839999999999996</v>
      </c>
      <c r="Z30" s="22">
        <f t="shared" ca="1" si="26"/>
        <v>18.839999999999996</v>
      </c>
      <c r="AA30" s="22">
        <f t="shared" ca="1" si="26"/>
        <v>22.63</v>
      </c>
      <c r="AB30" s="22">
        <f t="shared" ca="1" si="26"/>
        <v>14.259999999999998</v>
      </c>
      <c r="AC30" s="22">
        <f t="shared" ca="1" si="26"/>
        <v>14.049999999999999</v>
      </c>
      <c r="AD30" s="22">
        <f t="shared" ca="1" si="26"/>
        <v>17.049999999999997</v>
      </c>
      <c r="AE30" s="22">
        <f t="shared" ca="1" si="26"/>
        <v>24.419999999999998</v>
      </c>
      <c r="AF30" s="22">
        <f t="shared" ca="1" si="26"/>
        <v>11.469999999999999</v>
      </c>
      <c r="AG30" s="22">
        <f t="shared" ca="1" si="26"/>
        <v>4.889999999999997</v>
      </c>
      <c r="AH30" s="22">
        <f t="shared" ca="1" si="26"/>
        <v>5.889999999999997</v>
      </c>
      <c r="AI30" s="22">
        <f t="shared" ca="1" si="26"/>
        <v>8.6799999999999962</v>
      </c>
      <c r="AJ30" s="22">
        <f t="shared" ca="1" si="26"/>
        <v>16.049999999999997</v>
      </c>
      <c r="AK30" s="22">
        <f t="shared" ca="1" si="26"/>
        <v>19.839999999999996</v>
      </c>
      <c r="AL30" s="22">
        <f t="shared" ca="1" si="26"/>
        <v>18.839999999999996</v>
      </c>
      <c r="AM30" s="22">
        <f t="shared" ca="1" si="26"/>
        <v>22.63</v>
      </c>
      <c r="AN30" s="22">
        <f t="shared" ca="1" si="26"/>
        <v>14.259999999999998</v>
      </c>
      <c r="AO30" s="22">
        <f t="shared" ca="1" si="26"/>
        <v>15.049999999999999</v>
      </c>
      <c r="AP30" s="22">
        <f t="shared" ca="1" si="26"/>
        <v>17.049999999999997</v>
      </c>
      <c r="AQ30" s="22">
        <f t="shared" ca="1" si="26"/>
        <v>24.419999999999998</v>
      </c>
      <c r="AR30" s="22">
        <f t="shared" ca="1" si="26"/>
        <v>11.469999999999999</v>
      </c>
      <c r="AS30" s="22">
        <f t="shared" ca="1" si="26"/>
        <v>4.889999999999997</v>
      </c>
      <c r="AT30" s="22">
        <f t="shared" ca="1" si="26"/>
        <v>5.889999999999997</v>
      </c>
      <c r="AU30" s="22">
        <f t="shared" ca="1" si="26"/>
        <v>8.6799999999999962</v>
      </c>
      <c r="AV30" s="22">
        <f t="shared" ca="1" si="26"/>
        <v>16.049999999999997</v>
      </c>
      <c r="AW30" s="22">
        <f t="shared" ca="1" si="26"/>
        <v>19.839999999999996</v>
      </c>
      <c r="AX30" s="22">
        <f t="shared" ca="1" si="26"/>
        <v>18.839999999999996</v>
      </c>
      <c r="AY30" s="22">
        <f t="shared" ca="1" si="26"/>
        <v>22.63</v>
      </c>
      <c r="AZ30" s="22">
        <f t="shared" ca="1" si="26"/>
        <v>14.259999999999998</v>
      </c>
      <c r="BA30" s="22">
        <f t="shared" ca="1" si="26"/>
        <v>14.049999999999999</v>
      </c>
      <c r="BB30" s="22">
        <f t="shared" ca="1" si="26"/>
        <v>17.049999999999997</v>
      </c>
      <c r="BC30" s="22">
        <f t="shared" ca="1" si="26"/>
        <v>24.419999999999998</v>
      </c>
      <c r="BD30" s="22">
        <f t="shared" ca="1" si="26"/>
        <v>11.469999999999999</v>
      </c>
      <c r="BE30" s="22">
        <f t="shared" ca="1" si="26"/>
        <v>4.889999999999997</v>
      </c>
      <c r="BF30" s="22">
        <f t="shared" ca="1" si="26"/>
        <v>5.889999999999997</v>
      </c>
      <c r="BG30" s="22">
        <f t="shared" ca="1" si="26"/>
        <v>8.6799999999999962</v>
      </c>
      <c r="BH30" s="22">
        <f t="shared" ca="1" si="26"/>
        <v>16.049999999999997</v>
      </c>
      <c r="BI30" s="22">
        <f t="shared" ca="1" si="26"/>
        <v>19.839999999999996</v>
      </c>
      <c r="BJ30" s="22">
        <f t="shared" ca="1" si="26"/>
        <v>18.839999999999996</v>
      </c>
      <c r="BK30" s="22">
        <f t="shared" ca="1" si="26"/>
        <v>22.63</v>
      </c>
      <c r="BL30" s="22">
        <f t="shared" ca="1" si="26"/>
        <v>14.259999999999998</v>
      </c>
      <c r="BM30" s="22">
        <f t="shared" ca="1" si="26"/>
        <v>15.049999999999999</v>
      </c>
      <c r="BN30" s="22">
        <f t="shared" ca="1" si="26"/>
        <v>17.049999999999997</v>
      </c>
      <c r="BO30" s="22">
        <f t="shared" ca="1" si="26"/>
        <v>24.419999999999998</v>
      </c>
      <c r="BP30" s="22">
        <f t="shared" ca="1" si="26"/>
        <v>11.469999999999999</v>
      </c>
      <c r="BQ30" s="22">
        <f t="shared" ref="BQ30:BW30" ca="1" si="27">BQ$5-BQ31</f>
        <v>4.889999999999997</v>
      </c>
      <c r="BR30" s="22">
        <f t="shared" ca="1" si="27"/>
        <v>5.889999999999997</v>
      </c>
      <c r="BS30" s="22">
        <f t="shared" ca="1" si="27"/>
        <v>8.6799999999999962</v>
      </c>
      <c r="BT30" s="22">
        <f t="shared" ca="1" si="27"/>
        <v>16.049999999999997</v>
      </c>
      <c r="BU30" s="22">
        <f t="shared" ca="1" si="27"/>
        <v>19.839999999999996</v>
      </c>
      <c r="BV30" s="22">
        <f t="shared" ca="1" si="27"/>
        <v>18.839999999999996</v>
      </c>
      <c r="BW30" s="22">
        <f t="shared" ca="1" si="27"/>
        <v>22.63</v>
      </c>
    </row>
    <row r="31" spans="1:75" outlineLevel="1" x14ac:dyDescent="0.25">
      <c r="A31" s="5" t="s">
        <v>61</v>
      </c>
      <c r="B31" s="31" t="s">
        <v>60</v>
      </c>
      <c r="D31" s="4">
        <f ca="1">D29*$D$8</f>
        <v>16.740000000000002</v>
      </c>
      <c r="E31" s="4">
        <f t="shared" ref="E31:AM31" ca="1" si="28">E29*$D$8</f>
        <v>13.950000000000001</v>
      </c>
      <c r="F31" s="4">
        <f t="shared" ca="1" si="28"/>
        <v>13.950000000000001</v>
      </c>
      <c r="G31" s="4">
        <f t="shared" ca="1" si="28"/>
        <v>5.580000000000001</v>
      </c>
      <c r="H31" s="4">
        <f t="shared" ca="1" si="28"/>
        <v>19.53</v>
      </c>
      <c r="I31" s="4">
        <f t="shared" ca="1" si="28"/>
        <v>25.110000000000003</v>
      </c>
      <c r="J31" s="4">
        <f t="shared" ca="1" si="28"/>
        <v>25.110000000000003</v>
      </c>
      <c r="K31" s="4">
        <f t="shared" ca="1" si="28"/>
        <v>22.320000000000004</v>
      </c>
      <c r="L31" s="4">
        <f t="shared" ca="1" si="28"/>
        <v>13.950000000000001</v>
      </c>
      <c r="M31" s="4">
        <f t="shared" ca="1" si="28"/>
        <v>11.160000000000002</v>
      </c>
      <c r="N31" s="4">
        <f t="shared" ca="1" si="28"/>
        <v>11.160000000000002</v>
      </c>
      <c r="O31" s="4">
        <f t="shared" ca="1" si="28"/>
        <v>8.370000000000001</v>
      </c>
      <c r="P31" s="4">
        <f t="shared" ca="1" si="28"/>
        <v>16.740000000000002</v>
      </c>
      <c r="Q31" s="4">
        <f t="shared" ca="1" si="28"/>
        <v>13.950000000000001</v>
      </c>
      <c r="R31" s="4">
        <f t="shared" ca="1" si="28"/>
        <v>13.950000000000001</v>
      </c>
      <c r="S31" s="4">
        <f t="shared" ca="1" si="28"/>
        <v>5.580000000000001</v>
      </c>
      <c r="T31" s="4">
        <f t="shared" ca="1" si="28"/>
        <v>19.53</v>
      </c>
      <c r="U31" s="4">
        <f t="shared" ca="1" si="28"/>
        <v>25.110000000000003</v>
      </c>
      <c r="V31" s="4">
        <f t="shared" ca="1" si="28"/>
        <v>25.110000000000003</v>
      </c>
      <c r="W31" s="4">
        <f t="shared" ca="1" si="28"/>
        <v>22.320000000000004</v>
      </c>
      <c r="X31" s="4">
        <f t="shared" ca="1" si="28"/>
        <v>13.950000000000001</v>
      </c>
      <c r="Y31" s="4">
        <f t="shared" ca="1" si="28"/>
        <v>11.160000000000002</v>
      </c>
      <c r="Z31" s="4">
        <f t="shared" ca="1" si="28"/>
        <v>11.160000000000002</v>
      </c>
      <c r="AA31" s="4">
        <f t="shared" ca="1" si="28"/>
        <v>8.370000000000001</v>
      </c>
      <c r="AB31" s="4">
        <f t="shared" ca="1" si="28"/>
        <v>16.740000000000002</v>
      </c>
      <c r="AC31" s="4">
        <f t="shared" ca="1" si="28"/>
        <v>13.950000000000001</v>
      </c>
      <c r="AD31" s="4">
        <f t="shared" ca="1" si="28"/>
        <v>13.950000000000001</v>
      </c>
      <c r="AE31" s="4">
        <f t="shared" ca="1" si="28"/>
        <v>5.580000000000001</v>
      </c>
      <c r="AF31" s="4">
        <f t="shared" ca="1" si="28"/>
        <v>19.53</v>
      </c>
      <c r="AG31" s="4">
        <f t="shared" ca="1" si="28"/>
        <v>25.110000000000003</v>
      </c>
      <c r="AH31" s="4">
        <f t="shared" ca="1" si="28"/>
        <v>25.110000000000003</v>
      </c>
      <c r="AI31" s="4">
        <f t="shared" ca="1" si="28"/>
        <v>22.320000000000004</v>
      </c>
      <c r="AJ31" s="4">
        <f t="shared" ca="1" si="28"/>
        <v>13.950000000000001</v>
      </c>
      <c r="AK31" s="4">
        <f t="shared" ca="1" si="28"/>
        <v>11.160000000000002</v>
      </c>
      <c r="AL31" s="4">
        <f t="shared" ca="1" si="28"/>
        <v>11.160000000000002</v>
      </c>
      <c r="AM31" s="4">
        <f t="shared" ca="1" si="28"/>
        <v>8.370000000000001</v>
      </c>
      <c r="AN31" s="4">
        <f t="shared" ref="AN31:BW31" ca="1" si="29">AN29*$D$8</f>
        <v>16.740000000000002</v>
      </c>
      <c r="AO31" s="4">
        <f t="shared" ca="1" si="29"/>
        <v>13.950000000000001</v>
      </c>
      <c r="AP31" s="4">
        <f t="shared" ca="1" si="29"/>
        <v>13.950000000000001</v>
      </c>
      <c r="AQ31" s="4">
        <f t="shared" ca="1" si="29"/>
        <v>5.580000000000001</v>
      </c>
      <c r="AR31" s="4">
        <f t="shared" ca="1" si="29"/>
        <v>19.53</v>
      </c>
      <c r="AS31" s="4">
        <f t="shared" ca="1" si="29"/>
        <v>25.110000000000003</v>
      </c>
      <c r="AT31" s="4">
        <f t="shared" ca="1" si="29"/>
        <v>25.110000000000003</v>
      </c>
      <c r="AU31" s="4">
        <f t="shared" ca="1" si="29"/>
        <v>22.320000000000004</v>
      </c>
      <c r="AV31" s="4">
        <f t="shared" ca="1" si="29"/>
        <v>13.950000000000001</v>
      </c>
      <c r="AW31" s="4">
        <f t="shared" ca="1" si="29"/>
        <v>11.160000000000002</v>
      </c>
      <c r="AX31" s="4">
        <f t="shared" ca="1" si="29"/>
        <v>11.160000000000002</v>
      </c>
      <c r="AY31" s="4">
        <f t="shared" ca="1" si="29"/>
        <v>8.370000000000001</v>
      </c>
      <c r="AZ31" s="4">
        <f t="shared" ca="1" si="29"/>
        <v>16.740000000000002</v>
      </c>
      <c r="BA31" s="4">
        <f t="shared" ca="1" si="29"/>
        <v>13.950000000000001</v>
      </c>
      <c r="BB31" s="4">
        <f t="shared" ca="1" si="29"/>
        <v>13.950000000000001</v>
      </c>
      <c r="BC31" s="4">
        <f t="shared" ca="1" si="29"/>
        <v>5.580000000000001</v>
      </c>
      <c r="BD31" s="4">
        <f t="shared" ca="1" si="29"/>
        <v>19.53</v>
      </c>
      <c r="BE31" s="4">
        <f t="shared" ca="1" si="29"/>
        <v>25.110000000000003</v>
      </c>
      <c r="BF31" s="4">
        <f t="shared" ca="1" si="29"/>
        <v>25.110000000000003</v>
      </c>
      <c r="BG31" s="4">
        <f t="shared" ca="1" si="29"/>
        <v>22.320000000000004</v>
      </c>
      <c r="BH31" s="4">
        <f t="shared" ca="1" si="29"/>
        <v>13.950000000000001</v>
      </c>
      <c r="BI31" s="4">
        <f t="shared" ca="1" si="29"/>
        <v>11.160000000000002</v>
      </c>
      <c r="BJ31" s="4">
        <f t="shared" ca="1" si="29"/>
        <v>11.160000000000002</v>
      </c>
      <c r="BK31" s="4">
        <f t="shared" ca="1" si="29"/>
        <v>8.370000000000001</v>
      </c>
      <c r="BL31" s="4">
        <f t="shared" ca="1" si="29"/>
        <v>16.740000000000002</v>
      </c>
      <c r="BM31" s="4">
        <f t="shared" ca="1" si="29"/>
        <v>13.950000000000001</v>
      </c>
      <c r="BN31" s="4">
        <f t="shared" ca="1" si="29"/>
        <v>13.950000000000001</v>
      </c>
      <c r="BO31" s="4">
        <f t="shared" ca="1" si="29"/>
        <v>5.580000000000001</v>
      </c>
      <c r="BP31" s="4">
        <f t="shared" ca="1" si="29"/>
        <v>19.53</v>
      </c>
      <c r="BQ31" s="4">
        <f t="shared" ca="1" si="29"/>
        <v>25.110000000000003</v>
      </c>
      <c r="BR31" s="4">
        <f t="shared" ca="1" si="29"/>
        <v>25.110000000000003</v>
      </c>
      <c r="BS31" s="4">
        <f t="shared" ca="1" si="29"/>
        <v>22.320000000000004</v>
      </c>
      <c r="BT31" s="4">
        <f t="shared" ca="1" si="29"/>
        <v>13.950000000000001</v>
      </c>
      <c r="BU31" s="4">
        <f t="shared" ca="1" si="29"/>
        <v>11.160000000000002</v>
      </c>
      <c r="BV31" s="4">
        <f t="shared" ca="1" si="29"/>
        <v>11.160000000000002</v>
      </c>
      <c r="BW31" s="4">
        <f t="shared" ca="1" si="29"/>
        <v>8.370000000000001</v>
      </c>
    </row>
    <row r="32" spans="1:75" outlineLevel="1" x14ac:dyDescent="0.25">
      <c r="A32" s="5" t="s">
        <v>11</v>
      </c>
      <c r="B32" s="9" t="s">
        <v>57</v>
      </c>
      <c r="C32" s="70"/>
      <c r="D32" s="75">
        <f>IF(D$1=DATE(2025,1,1), Предпоссылки!$C82,IF(MOD(MONTH(D$1),Предпоссылки!$C84)=Предпоссылки!$C85,#REF!+Предпоссылки!$C83,#REF!))</f>
        <v>25000</v>
      </c>
      <c r="E32" s="75">
        <f>IF(E$1=DATE(2025,1,1), Предпоссылки!$C82,IF(MOD(MONTH(E$1),Предпоссылки!$C84)=Предпоссылки!$C85,D32+Предпоссылки!$C83,D32))</f>
        <v>25000</v>
      </c>
      <c r="F32" s="75">
        <f>IF(F$1=DATE(2025,1,1), Предпоссылки!$C82,IF(MOD(MONTH(F$1),Предпоссылки!$C84)=Предпоссылки!$C85,E32+Предпоссылки!$C83,E32))</f>
        <v>25000</v>
      </c>
      <c r="G32" s="75">
        <f>IF(G$1=DATE(2025,1,1), Предпоссылки!$C82,IF(MOD(MONTH(G$1),Предпоссылки!$C84)=Предпоссылки!$C85,F32+Предпоссылки!$C83,F32))</f>
        <v>25000</v>
      </c>
      <c r="H32" s="75">
        <f>IF(H$1=DATE(2025,1,1), Предпоссылки!$C82,IF(MOD(MONTH(H$1),Предпоссылки!$C84)=Предпоссылки!$C85,G32+Предпоссылки!$C83,G32))</f>
        <v>25000</v>
      </c>
      <c r="I32" s="75">
        <f>IF(I$1=DATE(2025,1,1), Предпоссылки!$C82,IF(MOD(MONTH(I$1),Предпоссылки!$C84)=Предпоссылки!$C85,H32+Предпоссылки!$C83,H32))</f>
        <v>25000</v>
      </c>
      <c r="J32" s="75">
        <f>IF(J$1=DATE(2025,1,1), Предпоссылки!$C82,IF(MOD(MONTH(J$1),Предпоссылки!$C84)=Предпоссылки!$C85,I32+Предпоссылки!$C83,I32))</f>
        <v>25000</v>
      </c>
      <c r="K32" s="75">
        <f>IF(K$1=DATE(2025,1,1), Предпоссылки!$C82,IF(MOD(MONTH(K$1),Предпоссылки!$C84)=Предпоссылки!$C85,J32+Предпоссылки!$C83,J32))</f>
        <v>25000</v>
      </c>
      <c r="L32" s="75">
        <f>IF(L$1=DATE(2025,1,1), Предпоссылки!$C82,IF(MOD(MONTH(L$1),Предпоссылки!$C84)=Предпоссылки!$C85,K32+Предпоссылки!$C83,K32))</f>
        <v>25000</v>
      </c>
      <c r="M32" s="75">
        <f>IF(M$1=DATE(2025,1,1), Предпоссылки!$C82,IF(MOD(MONTH(M$1),Предпоссылки!$C84)=Предпоссылки!$C85,L32+Предпоссылки!$C83,L32))</f>
        <v>25000</v>
      </c>
      <c r="N32" s="75">
        <f>IF(N$1=DATE(2025,1,1), Предпоссылки!$C82,IF(MOD(MONTH(N$1),Предпоссылки!$C84)=Предпоссылки!$C85,M32+Предпоссылки!$C83,M32))</f>
        <v>25000</v>
      </c>
      <c r="O32" s="75">
        <f>IF(O$1=DATE(2025,1,1), Предпоссылки!$C82,IF(MOD(MONTH(O$1),Предпоссылки!$C84)=Предпоссылки!$C85,N32+Предпоссылки!$C83,N32))</f>
        <v>25000</v>
      </c>
      <c r="P32" s="75">
        <f>IF(P$1=DATE(2025,1,1), Предпоссылки!$C82,IF(MOD(MONTH(P$1),Предпоссылки!$C84)=Предпоссылки!$C85,O32+Предпоссылки!$C83,O32))</f>
        <v>28000</v>
      </c>
      <c r="Q32" s="75">
        <f>IF(Q$1=DATE(2025,1,1), Предпоссылки!$C82,IF(MOD(MONTH(Q$1),Предпоссылки!$C84)=Предпоссылки!$C85,P32+Предпоссылки!$C83,P32))</f>
        <v>28000</v>
      </c>
      <c r="R32" s="75">
        <f>IF(R$1=DATE(2025,1,1), Предпоссылки!$C82,IF(MOD(MONTH(R$1),Предпоссылки!$C84)=Предпоссылки!$C85,Q32+Предпоссылки!$C83,Q32))</f>
        <v>28000</v>
      </c>
      <c r="S32" s="75">
        <f>IF(S$1=DATE(2025,1,1), Предпоссылки!$C82,IF(MOD(MONTH(S$1),Предпоссылки!$C84)=Предпоссылки!$C85,R32+Предпоссылки!$C83,R32))</f>
        <v>28000</v>
      </c>
      <c r="T32" s="75">
        <f>IF(T$1=DATE(2025,1,1), Предпоссылки!$C82,IF(MOD(MONTH(T$1),Предпоссылки!$C84)=Предпоссылки!$C85,S32+Предпоссылки!$C83,S32))</f>
        <v>28000</v>
      </c>
      <c r="U32" s="75">
        <f>IF(U$1=DATE(2025,1,1), Предпоссылки!$C82,IF(MOD(MONTH(U$1),Предпоссылки!$C84)=Предпоссылки!$C85,T32+Предпоссылки!$C83,T32))</f>
        <v>28000</v>
      </c>
      <c r="V32" s="75">
        <f>IF(V$1=DATE(2025,1,1), Предпоссылки!$C82,IF(MOD(MONTH(V$1),Предпоссылки!$C84)=Предпоссылки!$C85,U32+Предпоссылки!$C83,U32))</f>
        <v>28000</v>
      </c>
      <c r="W32" s="75">
        <f>IF(W$1=DATE(2025,1,1), Предпоссылки!$C82,IF(MOD(MONTH(W$1),Предпоссылки!$C84)=Предпоссылки!$C85,V32+Предпоссылки!$C83,V32))</f>
        <v>28000</v>
      </c>
      <c r="X32" s="75">
        <f>IF(X$1=DATE(2025,1,1), Предпоссылки!$C82,IF(MOD(MONTH(X$1),Предпоссылки!$C84)=Предпоссылки!$C85,W32+Предпоссылки!$C83,W32))</f>
        <v>28000</v>
      </c>
      <c r="Y32" s="75">
        <f>IF(Y$1=DATE(2025,1,1), Предпоссылки!$C82,IF(MOD(MONTH(Y$1),Предпоссылки!$C84)=Предпоссылки!$C85,X32+Предпоссылки!$C83,X32))</f>
        <v>28000</v>
      </c>
      <c r="Z32" s="75">
        <f>IF(Z$1=DATE(2025,1,1), Предпоссылки!$C82,IF(MOD(MONTH(Z$1),Предпоссылки!$C84)=Предпоссылки!$C85,Y32+Предпоссылки!$C83,Y32))</f>
        <v>28000</v>
      </c>
      <c r="AA32" s="75">
        <f>IF(AA$1=DATE(2025,1,1), Предпоссылки!$C82,IF(MOD(MONTH(AA$1),Предпоссылки!$C84)=Предпоссылки!$C85,Z32+Предпоссылки!$C83,Z32))</f>
        <v>28000</v>
      </c>
      <c r="AB32" s="75">
        <f>IF(AB$1=DATE(2025,1,1), Предпоссылки!$C82,IF(MOD(MONTH(AB$1),Предпоссылки!$C84)=Предпоссылки!$C85,AA32+Предпоссылки!$C83,AA32))</f>
        <v>31000</v>
      </c>
      <c r="AC32" s="75">
        <f>IF(AC$1=DATE(2025,1,1), Предпоссылки!$C82,IF(MOD(MONTH(AC$1),Предпоссылки!$C84)=Предпоссылки!$C85,AB32+Предпоссылки!$C83,AB32))</f>
        <v>31000</v>
      </c>
      <c r="AD32" s="75">
        <f>IF(AD$1=DATE(2025,1,1), Предпоссылки!$C82,IF(MOD(MONTH(AD$1),Предпоссылки!$C84)=Предпоссылки!$C85,AC32+Предпоссылки!$C83,AC32))</f>
        <v>31000</v>
      </c>
      <c r="AE32" s="75">
        <f>IF(AE$1=DATE(2025,1,1), Предпоссылки!$C82,IF(MOD(MONTH(AE$1),Предпоссылки!$C84)=Предпоссылки!$C85,AD32+Предпоссылки!$C83,AD32))</f>
        <v>31000</v>
      </c>
      <c r="AF32" s="75">
        <f>IF(AF$1=DATE(2025,1,1), Предпоссылки!$C82,IF(MOD(MONTH(AF$1),Предпоссылки!$C84)=Предпоссылки!$C85,AE32+Предпоссылки!$C83,AE32))</f>
        <v>31000</v>
      </c>
      <c r="AG32" s="75">
        <f>IF(AG$1=DATE(2025,1,1), Предпоссылки!$C82,IF(MOD(MONTH(AG$1),Предпоссылки!$C84)=Предпоссылки!$C85,AF32+Предпоссылки!$C83,AF32))</f>
        <v>31000</v>
      </c>
      <c r="AH32" s="75">
        <f>IF(AH$1=DATE(2025,1,1), Предпоссылки!$C82,IF(MOD(MONTH(AH$1),Предпоссылки!$C84)=Предпоссылки!$C85,AG32+Предпоссылки!$C83,AG32))</f>
        <v>31000</v>
      </c>
      <c r="AI32" s="75">
        <f>IF(AI$1=DATE(2025,1,1), Предпоссылки!$C82,IF(MOD(MONTH(AI$1),Предпоссылки!$C84)=Предпоссылки!$C85,AH32+Предпоссылки!$C83,AH32))</f>
        <v>31000</v>
      </c>
      <c r="AJ32" s="75">
        <f>IF(AJ$1=DATE(2025,1,1), Предпоссылки!$C82,IF(MOD(MONTH(AJ$1),Предпоссылки!$C84)=Предпоссылки!$C85,AI32+Предпоссылки!$C83,AI32))</f>
        <v>31000</v>
      </c>
      <c r="AK32" s="75">
        <f>IF(AK$1=DATE(2025,1,1), Предпоссылки!$C82,IF(MOD(MONTH(AK$1),Предпоссылки!$C84)=Предпоссылки!$C85,AJ32+Предпоссылки!$C83,AJ32))</f>
        <v>31000</v>
      </c>
      <c r="AL32" s="75">
        <f>IF(AL$1=DATE(2025,1,1), Предпоссылки!$C82,IF(MOD(MONTH(AL$1),Предпоссылки!$C84)=Предпоссылки!$C85,AK32+Предпоссылки!$C83,AK32))</f>
        <v>31000</v>
      </c>
      <c r="AM32" s="75">
        <f>IF(AM$1=DATE(2025,1,1), Предпоссылки!$C82,IF(MOD(MONTH(AM$1),Предпоссылки!$C84)=Предпоссылки!$C85,AL32+Предпоссылки!$C83,AL32))</f>
        <v>31000</v>
      </c>
      <c r="AN32" s="75">
        <f>IF(AN$1=DATE(2025,1,1), Предпоссылки!$C82,IF(MOD(MONTH(AN$1),Предпоссылки!$C84)=Предпоссылки!$C85,AM32+Предпоссылки!$C83,AM32))</f>
        <v>34000</v>
      </c>
      <c r="AO32" s="75">
        <f>IF(AO$1=DATE(2025,1,1), Предпоссылки!$C82,IF(MOD(MONTH(AO$1),Предпоссылки!$C84)=Предпоссылки!$C85,AN32+Предпоссылки!$C83,AN32))</f>
        <v>34000</v>
      </c>
      <c r="AP32" s="75">
        <f>IF(AP$1=DATE(2025,1,1), Предпоссылки!$C82,IF(MOD(MONTH(AP$1),Предпоссылки!$C84)=Предпоссылки!$C85,AO32+Предпоссылки!$C83,AO32))</f>
        <v>34000</v>
      </c>
      <c r="AQ32" s="75">
        <f>IF(AQ$1=DATE(2025,1,1), Предпоссылки!$C82,IF(MOD(MONTH(AQ$1),Предпоссылки!$C84)=Предпоссылки!$C85,AP32+Предпоссылки!$C83,AP32))</f>
        <v>34000</v>
      </c>
      <c r="AR32" s="75">
        <f>IF(AR$1=DATE(2025,1,1), Предпоссылки!$C82,IF(MOD(MONTH(AR$1),Предпоссылки!$C84)=Предпоссылки!$C85,AQ32+Предпоссылки!$C83,AQ32))</f>
        <v>34000</v>
      </c>
      <c r="AS32" s="75">
        <f>IF(AS$1=DATE(2025,1,1), Предпоссылки!$C82,IF(MOD(MONTH(AS$1),Предпоссылки!$C84)=Предпоссылки!$C85,AR32+Предпоссылки!$C83,AR32))</f>
        <v>34000</v>
      </c>
      <c r="AT32" s="75">
        <f>IF(AT$1=DATE(2025,1,1), Предпоссылки!$C82,IF(MOD(MONTH(AT$1),Предпоссылки!$C84)=Предпоссылки!$C85,AS32+Предпоссылки!$C83,AS32))</f>
        <v>34000</v>
      </c>
      <c r="AU32" s="75">
        <f>IF(AU$1=DATE(2025,1,1), Предпоссылки!$C82,IF(MOD(MONTH(AU$1),Предпоссылки!$C84)=Предпоссылки!$C85,AT32+Предпоссылки!$C83,AT32))</f>
        <v>34000</v>
      </c>
      <c r="AV32" s="75">
        <f>IF(AV$1=DATE(2025,1,1), Предпоссылки!$C82,IF(MOD(MONTH(AV$1),Предпоссылки!$C84)=Предпоссылки!$C85,AU32+Предпоссылки!$C83,AU32))</f>
        <v>34000</v>
      </c>
      <c r="AW32" s="75">
        <f>IF(AW$1=DATE(2025,1,1), Предпоссылки!$C82,IF(MOD(MONTH(AW$1),Предпоссылки!$C84)=Предпоссылки!$C85,AV32+Предпоссылки!$C83,AV32))</f>
        <v>34000</v>
      </c>
      <c r="AX32" s="75">
        <f>IF(AX$1=DATE(2025,1,1), Предпоссылки!$C82,IF(MOD(MONTH(AX$1),Предпоссылки!$C84)=Предпоссылки!$C85,AW32+Предпоссылки!$C83,AW32))</f>
        <v>34000</v>
      </c>
      <c r="AY32" s="75">
        <f>IF(AY$1=DATE(2025,1,1), Предпоссылки!$C82,IF(MOD(MONTH(AY$1),Предпоссылки!$C84)=Предпоссылки!$C85,AX32+Предпоссылки!$C83,AX32))</f>
        <v>34000</v>
      </c>
      <c r="AZ32" s="75">
        <f>IF(AZ$1=DATE(2025,1,1), Предпоссылки!$C82,IF(MOD(MONTH(AZ$1),Предпоссылки!$C84)=Предпоссылки!$C85,AY32+Предпоссылки!$C83,AY32))</f>
        <v>37000</v>
      </c>
      <c r="BA32" s="75">
        <f>IF(BA$1=DATE(2025,1,1), Предпоссылки!$C82,IF(MOD(MONTH(BA$1),Предпоссылки!$C84)=Предпоссылки!$C85,AZ32+Предпоссылки!$C83,AZ32))</f>
        <v>37000</v>
      </c>
      <c r="BB32" s="75">
        <f>IF(BB$1=DATE(2025,1,1), Предпоссылки!$C82,IF(MOD(MONTH(BB$1),Предпоссылки!$C84)=Предпоссылки!$C85,BA32+Предпоссылки!$C83,BA32))</f>
        <v>37000</v>
      </c>
      <c r="BC32" s="75">
        <f>IF(BC$1=DATE(2025,1,1), Предпоссылки!$C82,IF(MOD(MONTH(BC$1),Предпоссылки!$C84)=Предпоссылки!$C85,BB32+Предпоссылки!$C83,BB32))</f>
        <v>37000</v>
      </c>
      <c r="BD32" s="75">
        <f>IF(BD$1=DATE(2025,1,1), Предпоссылки!$C82,IF(MOD(MONTH(BD$1),Предпоссылки!$C84)=Предпоссылки!$C85,BC32+Предпоссылки!$C83,BC32))</f>
        <v>37000</v>
      </c>
      <c r="BE32" s="75">
        <f>IF(BE$1=DATE(2025,1,1), Предпоссылки!$C82,IF(MOD(MONTH(BE$1),Предпоссылки!$C84)=Предпоссылки!$C85,BD32+Предпоссылки!$C83,BD32))</f>
        <v>37000</v>
      </c>
      <c r="BF32" s="75">
        <f>IF(BF$1=DATE(2025,1,1), Предпоссылки!$C82,IF(MOD(MONTH(BF$1),Предпоссылки!$C84)=Предпоссылки!$C85,BE32+Предпоссылки!$C83,BE32))</f>
        <v>37000</v>
      </c>
      <c r="BG32" s="75">
        <f>IF(BG$1=DATE(2025,1,1), Предпоссылки!$C82,IF(MOD(MONTH(BG$1),Предпоссылки!$C84)=Предпоссылки!$C85,BF32+Предпоссылки!$C83,BF32))</f>
        <v>37000</v>
      </c>
      <c r="BH32" s="75">
        <f>IF(BH$1=DATE(2025,1,1), Предпоссылки!$C82,IF(MOD(MONTH(BH$1),Предпоссылки!$C84)=Предпоссылки!$C85,BG32+Предпоссылки!$C83,BG32))</f>
        <v>37000</v>
      </c>
      <c r="BI32" s="75">
        <f>IF(BI$1=DATE(2025,1,1), Предпоссылки!$C82,IF(MOD(MONTH(BI$1),Предпоссылки!$C84)=Предпоссылки!$C85,BH32+Предпоссылки!$C83,BH32))</f>
        <v>37000</v>
      </c>
      <c r="BJ32" s="75">
        <f>IF(BJ$1=DATE(2025,1,1), Предпоссылки!$C82,IF(MOD(MONTH(BJ$1),Предпоссылки!$C84)=Предпоссылки!$C85,BI32+Предпоссылки!$C83,BI32))</f>
        <v>37000</v>
      </c>
      <c r="BK32" s="75">
        <f>IF(BK$1=DATE(2025,1,1), Предпоссылки!$C82,IF(MOD(MONTH(BK$1),Предпоссылки!$C84)=Предпоссылки!$C85,BJ32+Предпоссылки!$C83,BJ32))</f>
        <v>37000</v>
      </c>
      <c r="BL32" s="75">
        <f>IF(BL$1=DATE(2025,1,1), Предпоссылки!$C82,IF(MOD(MONTH(BL$1),Предпоссылки!$C84)=Предпоссылки!$C85,BK32+Предпоссылки!$C83,BK32))</f>
        <v>40000</v>
      </c>
      <c r="BM32" s="75">
        <f>IF(BM$1=DATE(2025,1,1), Предпоссылки!$C82,IF(MOD(MONTH(BM$1),Предпоссылки!$C84)=Предпоссылки!$C85,BL32+Предпоссылки!$C83,BL32))</f>
        <v>40000</v>
      </c>
      <c r="BN32" s="75">
        <f>IF(BN$1=DATE(2025,1,1), Предпоссылки!$C82,IF(MOD(MONTH(BN$1),Предпоссылки!$C84)=Предпоссылки!$C85,BM32+Предпоссылки!$C83,BM32))</f>
        <v>40000</v>
      </c>
      <c r="BO32" s="75">
        <f>IF(BO$1=DATE(2025,1,1), Предпоссылки!$C82,IF(MOD(MONTH(BO$1),Предпоссылки!$C84)=Предпоссылки!$C85,BN32+Предпоссылки!$C83,BN32))</f>
        <v>40000</v>
      </c>
      <c r="BP32" s="75">
        <f>IF(BP$1=DATE(2025,1,1), Предпоссылки!$C82,IF(MOD(MONTH(BP$1),Предпоссылки!$C84)=Предпоссылки!$C85,BO32+Предпоссылки!$C83,BO32))</f>
        <v>40000</v>
      </c>
      <c r="BQ32" s="75">
        <f>IF(BQ$1=DATE(2025,1,1), Предпоссылки!$C82,IF(MOD(MONTH(BQ$1),Предпоссылки!$C84)=Предпоссылки!$C85,BP32+Предпоссылки!$C83,BP32))</f>
        <v>40000</v>
      </c>
      <c r="BR32" s="75">
        <f>IF(BR$1=DATE(2025,1,1), Предпоссылки!$C82,IF(MOD(MONTH(BR$1),Предпоссылки!$C84)=Предпоссылки!$C85,BQ32+Предпоссылки!$C83,BQ32))</f>
        <v>40000</v>
      </c>
      <c r="BS32" s="75">
        <f>IF(BS$1=DATE(2025,1,1), Предпоссылки!$C82,IF(MOD(MONTH(BS$1),Предпоссылки!$C84)=Предпоссылки!$C85,BR32+Предпоссылки!$C83,BR32))</f>
        <v>40000</v>
      </c>
      <c r="BT32" s="75">
        <f>IF(BT$1=DATE(2025,1,1), Предпоссылки!$C82,IF(MOD(MONTH(BT$1),Предпоссылки!$C84)=Предпоссылки!$C85,BS32+Предпоссылки!$C83,BS32))</f>
        <v>40000</v>
      </c>
      <c r="BU32" s="75">
        <f>IF(BU$1=DATE(2025,1,1), Предпоссылки!$C82,IF(MOD(MONTH(BU$1),Предпоссылки!$C84)=Предпоссылки!$C85,BT32+Предпоссылки!$C83,BT32))</f>
        <v>40000</v>
      </c>
      <c r="BV32" s="75">
        <f>IF(BV$1=DATE(2025,1,1), Предпоссылки!$C82,IF(MOD(MONTH(BV$1),Предпоссылки!$C84)=Предпоссылки!$C85,BU32+Предпоссылки!$C83,BU32))</f>
        <v>40000</v>
      </c>
      <c r="BW32" s="75">
        <f>IF(BW$1=DATE(2025,1,1), Предпоссылки!$C82,IF(MOD(MONTH(BW$1),Предпоссылки!$C84)=Предпоссылки!$C85,BV32+Предпоссылки!$C83,BV32))</f>
        <v>40000</v>
      </c>
    </row>
    <row r="33" spans="1:75" s="14" customFormat="1" outlineLevel="1" x14ac:dyDescent="0.25">
      <c r="A33" s="8" t="s">
        <v>12</v>
      </c>
      <c r="B33" s="9" t="s">
        <v>57</v>
      </c>
      <c r="C33" s="32"/>
      <c r="D33" s="10">
        <f ca="1">D31*D32</f>
        <v>418500.00000000006</v>
      </c>
      <c r="E33" s="10">
        <f t="shared" ref="E33:AM33" ca="1" si="30">E31*E32</f>
        <v>348750</v>
      </c>
      <c r="F33" s="10">
        <f t="shared" ca="1" si="30"/>
        <v>348750</v>
      </c>
      <c r="G33" s="10">
        <f t="shared" ca="1" si="30"/>
        <v>139500.00000000003</v>
      </c>
      <c r="H33" s="10">
        <f t="shared" ca="1" si="30"/>
        <v>488250</v>
      </c>
      <c r="I33" s="10">
        <f t="shared" ca="1" si="30"/>
        <v>627750.00000000012</v>
      </c>
      <c r="J33" s="10">
        <f t="shared" ca="1" si="30"/>
        <v>627750.00000000012</v>
      </c>
      <c r="K33" s="10">
        <f t="shared" ca="1" si="30"/>
        <v>558000.00000000012</v>
      </c>
      <c r="L33" s="10">
        <f t="shared" ca="1" si="30"/>
        <v>348750</v>
      </c>
      <c r="M33" s="10">
        <f t="shared" ca="1" si="30"/>
        <v>279000.00000000006</v>
      </c>
      <c r="N33" s="10">
        <f t="shared" ca="1" si="30"/>
        <v>279000.00000000006</v>
      </c>
      <c r="O33" s="10">
        <f t="shared" ca="1" si="30"/>
        <v>209250.00000000003</v>
      </c>
      <c r="P33" s="10">
        <f t="shared" ca="1" si="30"/>
        <v>468720.00000000006</v>
      </c>
      <c r="Q33" s="10">
        <f t="shared" ca="1" si="30"/>
        <v>390600.00000000006</v>
      </c>
      <c r="R33" s="10">
        <f t="shared" ca="1" si="30"/>
        <v>390600.00000000006</v>
      </c>
      <c r="S33" s="10">
        <f t="shared" ca="1" si="30"/>
        <v>156240.00000000003</v>
      </c>
      <c r="T33" s="10">
        <f t="shared" ca="1" si="30"/>
        <v>546840</v>
      </c>
      <c r="U33" s="10">
        <f t="shared" ca="1" si="30"/>
        <v>703080.00000000012</v>
      </c>
      <c r="V33" s="10">
        <f t="shared" ca="1" si="30"/>
        <v>703080.00000000012</v>
      </c>
      <c r="W33" s="10">
        <f t="shared" ca="1" si="30"/>
        <v>624960.00000000012</v>
      </c>
      <c r="X33" s="10">
        <f t="shared" ca="1" si="30"/>
        <v>390600.00000000006</v>
      </c>
      <c r="Y33" s="10">
        <f t="shared" ca="1" si="30"/>
        <v>312480.00000000006</v>
      </c>
      <c r="Z33" s="10">
        <f t="shared" ca="1" si="30"/>
        <v>312480.00000000006</v>
      </c>
      <c r="AA33" s="10">
        <f t="shared" ca="1" si="30"/>
        <v>234360.00000000003</v>
      </c>
      <c r="AB33" s="10">
        <f t="shared" ca="1" si="30"/>
        <v>518940.00000000006</v>
      </c>
      <c r="AC33" s="10">
        <f t="shared" ca="1" si="30"/>
        <v>432450.00000000006</v>
      </c>
      <c r="AD33" s="10">
        <f t="shared" ca="1" si="30"/>
        <v>432450.00000000006</v>
      </c>
      <c r="AE33" s="10">
        <f t="shared" ca="1" si="30"/>
        <v>172980.00000000003</v>
      </c>
      <c r="AF33" s="10">
        <f t="shared" ca="1" si="30"/>
        <v>605430</v>
      </c>
      <c r="AG33" s="10">
        <f t="shared" ca="1" si="30"/>
        <v>778410.00000000012</v>
      </c>
      <c r="AH33" s="10">
        <f t="shared" ca="1" si="30"/>
        <v>778410.00000000012</v>
      </c>
      <c r="AI33" s="10">
        <f t="shared" ca="1" si="30"/>
        <v>691920.00000000012</v>
      </c>
      <c r="AJ33" s="10">
        <f t="shared" ca="1" si="30"/>
        <v>432450.00000000006</v>
      </c>
      <c r="AK33" s="10">
        <f t="shared" ca="1" si="30"/>
        <v>345960.00000000006</v>
      </c>
      <c r="AL33" s="10">
        <f t="shared" ca="1" si="30"/>
        <v>345960.00000000006</v>
      </c>
      <c r="AM33" s="10">
        <f t="shared" ca="1" si="30"/>
        <v>259470.00000000003</v>
      </c>
      <c r="AN33" s="10">
        <f t="shared" ref="AN33:BW33" ca="1" si="31">AN31*AN32</f>
        <v>569160.00000000012</v>
      </c>
      <c r="AO33" s="10">
        <f t="shared" ca="1" si="31"/>
        <v>474300.00000000006</v>
      </c>
      <c r="AP33" s="10">
        <f t="shared" ca="1" si="31"/>
        <v>474300.00000000006</v>
      </c>
      <c r="AQ33" s="10">
        <f t="shared" ca="1" si="31"/>
        <v>189720.00000000003</v>
      </c>
      <c r="AR33" s="10">
        <f t="shared" ca="1" si="31"/>
        <v>664020</v>
      </c>
      <c r="AS33" s="10">
        <f t="shared" ca="1" si="31"/>
        <v>853740.00000000012</v>
      </c>
      <c r="AT33" s="10">
        <f t="shared" ca="1" si="31"/>
        <v>853740.00000000012</v>
      </c>
      <c r="AU33" s="10">
        <f t="shared" ca="1" si="31"/>
        <v>758880.00000000012</v>
      </c>
      <c r="AV33" s="10">
        <f t="shared" ca="1" si="31"/>
        <v>474300.00000000006</v>
      </c>
      <c r="AW33" s="10">
        <f t="shared" ca="1" si="31"/>
        <v>379440.00000000006</v>
      </c>
      <c r="AX33" s="10">
        <f t="shared" ca="1" si="31"/>
        <v>379440.00000000006</v>
      </c>
      <c r="AY33" s="10">
        <f t="shared" ca="1" si="31"/>
        <v>284580.00000000006</v>
      </c>
      <c r="AZ33" s="10">
        <f t="shared" ca="1" si="31"/>
        <v>619380.00000000012</v>
      </c>
      <c r="BA33" s="10">
        <f t="shared" ca="1" si="31"/>
        <v>516150.00000000006</v>
      </c>
      <c r="BB33" s="10">
        <f t="shared" ca="1" si="31"/>
        <v>516150.00000000006</v>
      </c>
      <c r="BC33" s="10">
        <f t="shared" ca="1" si="31"/>
        <v>206460.00000000003</v>
      </c>
      <c r="BD33" s="10">
        <f t="shared" ca="1" si="31"/>
        <v>722610</v>
      </c>
      <c r="BE33" s="10">
        <f t="shared" ca="1" si="31"/>
        <v>929070.00000000012</v>
      </c>
      <c r="BF33" s="10">
        <f t="shared" ca="1" si="31"/>
        <v>929070.00000000012</v>
      </c>
      <c r="BG33" s="10">
        <f t="shared" ca="1" si="31"/>
        <v>825840.00000000012</v>
      </c>
      <c r="BH33" s="10">
        <f t="shared" ca="1" si="31"/>
        <v>516150.00000000006</v>
      </c>
      <c r="BI33" s="10">
        <f t="shared" ca="1" si="31"/>
        <v>412920.00000000006</v>
      </c>
      <c r="BJ33" s="10">
        <f t="shared" ca="1" si="31"/>
        <v>412920.00000000006</v>
      </c>
      <c r="BK33" s="10">
        <f t="shared" ca="1" si="31"/>
        <v>309690.00000000006</v>
      </c>
      <c r="BL33" s="10">
        <f t="shared" ca="1" si="31"/>
        <v>669600.00000000012</v>
      </c>
      <c r="BM33" s="10">
        <f t="shared" ca="1" si="31"/>
        <v>558000</v>
      </c>
      <c r="BN33" s="10">
        <f t="shared" ca="1" si="31"/>
        <v>558000</v>
      </c>
      <c r="BO33" s="10">
        <f t="shared" ca="1" si="31"/>
        <v>223200.00000000003</v>
      </c>
      <c r="BP33" s="10">
        <f t="shared" ca="1" si="31"/>
        <v>781200</v>
      </c>
      <c r="BQ33" s="10">
        <f t="shared" ca="1" si="31"/>
        <v>1004400.0000000001</v>
      </c>
      <c r="BR33" s="10">
        <f t="shared" ca="1" si="31"/>
        <v>1004400.0000000001</v>
      </c>
      <c r="BS33" s="10">
        <f t="shared" ca="1" si="31"/>
        <v>892800.00000000012</v>
      </c>
      <c r="BT33" s="10">
        <f t="shared" ca="1" si="31"/>
        <v>558000</v>
      </c>
      <c r="BU33" s="10">
        <f t="shared" ca="1" si="31"/>
        <v>446400.00000000006</v>
      </c>
      <c r="BV33" s="10">
        <f t="shared" ca="1" si="31"/>
        <v>446400.00000000006</v>
      </c>
      <c r="BW33" s="10">
        <f t="shared" ca="1" si="31"/>
        <v>334800.00000000006</v>
      </c>
    </row>
    <row r="34" spans="1:75" outlineLevel="1" x14ac:dyDescent="0.25"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</row>
    <row r="35" spans="1:75" outlineLevel="1" x14ac:dyDescent="0.25">
      <c r="A35" s="5" t="s">
        <v>65</v>
      </c>
      <c r="B35" s="69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</row>
    <row r="36" spans="1:75" s="41" customFormat="1" outlineLevel="1" x14ac:dyDescent="0.25">
      <c r="A36" s="5" t="s">
        <v>63</v>
      </c>
      <c r="B36" s="9" t="s">
        <v>58</v>
      </c>
      <c r="C36" s="32"/>
      <c r="D36" s="67">
        <f ca="1">OFFSET(Предпоссылки!$C$51,MONTH(D$1),0)</f>
        <v>0.4</v>
      </c>
      <c r="E36" s="67">
        <f ca="1">OFFSET(Предпоссылки!$C$51,MONTH(E$1),0)</f>
        <v>0.4</v>
      </c>
      <c r="F36" s="67">
        <f ca="1">OFFSET(Предпоссылки!$C$51,MONTH(F$1),0)</f>
        <v>0.4</v>
      </c>
      <c r="G36" s="67">
        <f ca="1">OFFSET(Предпоссылки!$C$51,MONTH(G$1),0)</f>
        <v>0.2</v>
      </c>
      <c r="H36" s="67">
        <f ca="1">OFFSET(Предпоссылки!$C$51,MONTH(H$1),0)</f>
        <v>0.6</v>
      </c>
      <c r="I36" s="67">
        <f ca="1">OFFSET(Предпоссылки!$C$51,MONTH(I$1),0)</f>
        <v>0.7</v>
      </c>
      <c r="J36" s="67">
        <f ca="1">OFFSET(Предпоссылки!$C$51,MONTH(J$1),0)</f>
        <v>0.8</v>
      </c>
      <c r="K36" s="67">
        <f ca="1">OFFSET(Предпоссылки!$C$51,MONTH(K$1),0)</f>
        <v>0.7</v>
      </c>
      <c r="L36" s="67">
        <f ca="1">OFFSET(Предпоссылки!$C$51,MONTH(L$1),0)</f>
        <v>0.4</v>
      </c>
      <c r="M36" s="67">
        <f ca="1">OFFSET(Предпоссылки!$C$51,MONTH(M$1),0)</f>
        <v>0.3</v>
      </c>
      <c r="N36" s="67">
        <f ca="1">OFFSET(Предпоссылки!$C$51,MONTH(N$1),0)</f>
        <v>0.3</v>
      </c>
      <c r="O36" s="67">
        <f ca="1">OFFSET(Предпоссылки!$C$51,MONTH(O$1),0)</f>
        <v>0.2</v>
      </c>
      <c r="P36" s="67">
        <f ca="1">OFFSET(Предпоссылки!$C$51,MONTH(P$1),0)</f>
        <v>0.4</v>
      </c>
      <c r="Q36" s="67">
        <f ca="1">OFFSET(Предпоссылки!$C$51,MONTH(Q$1),0)</f>
        <v>0.4</v>
      </c>
      <c r="R36" s="67">
        <f ca="1">OFFSET(Предпоссылки!$C$51,MONTH(R$1),0)</f>
        <v>0.4</v>
      </c>
      <c r="S36" s="67">
        <f ca="1">OFFSET(Предпоссылки!$C$51,MONTH(S$1),0)</f>
        <v>0.2</v>
      </c>
      <c r="T36" s="67">
        <f ca="1">OFFSET(Предпоссылки!$C$51,MONTH(T$1),0)</f>
        <v>0.6</v>
      </c>
      <c r="U36" s="67">
        <f ca="1">OFFSET(Предпоссылки!$C$51,MONTH(U$1),0)</f>
        <v>0.7</v>
      </c>
      <c r="V36" s="67">
        <f ca="1">OFFSET(Предпоссылки!$C$51,MONTH(V$1),0)</f>
        <v>0.8</v>
      </c>
      <c r="W36" s="67">
        <f ca="1">OFFSET(Предпоссылки!$C$51,MONTH(W$1),0)</f>
        <v>0.7</v>
      </c>
      <c r="X36" s="67">
        <f ca="1">OFFSET(Предпоссылки!$C$51,MONTH(X$1),0)</f>
        <v>0.4</v>
      </c>
      <c r="Y36" s="67">
        <f ca="1">OFFSET(Предпоссылки!$C$51,MONTH(Y$1),0)</f>
        <v>0.3</v>
      </c>
      <c r="Z36" s="67">
        <f ca="1">OFFSET(Предпоссылки!$C$51,MONTH(Z$1),0)</f>
        <v>0.3</v>
      </c>
      <c r="AA36" s="67">
        <f ca="1">OFFSET(Предпоссылки!$C$51,MONTH(AA$1),0)</f>
        <v>0.2</v>
      </c>
      <c r="AB36" s="67">
        <f ca="1">OFFSET(Предпоссылки!$C$51,MONTH(AB$1),0)</f>
        <v>0.4</v>
      </c>
      <c r="AC36" s="67">
        <f ca="1">OFFSET(Предпоссылки!$C$51,MONTH(AC$1),0)</f>
        <v>0.4</v>
      </c>
      <c r="AD36" s="67">
        <f ca="1">OFFSET(Предпоссылки!$C$51,MONTH(AD$1),0)</f>
        <v>0.4</v>
      </c>
      <c r="AE36" s="67">
        <f ca="1">OFFSET(Предпоссылки!$C$51,MONTH(AE$1),0)</f>
        <v>0.2</v>
      </c>
      <c r="AF36" s="67">
        <f ca="1">OFFSET(Предпоссылки!$C$51,MONTH(AF$1),0)</f>
        <v>0.6</v>
      </c>
      <c r="AG36" s="67">
        <f ca="1">OFFSET(Предпоссылки!$C$51,MONTH(AG$1),0)</f>
        <v>0.7</v>
      </c>
      <c r="AH36" s="67">
        <f ca="1">OFFSET(Предпоссылки!$C$51,MONTH(AH$1),0)</f>
        <v>0.8</v>
      </c>
      <c r="AI36" s="67">
        <f ca="1">OFFSET(Предпоссылки!$C$51,MONTH(AI$1),0)</f>
        <v>0.7</v>
      </c>
      <c r="AJ36" s="67">
        <f ca="1">OFFSET(Предпоссылки!$C$51,MONTH(AJ$1),0)</f>
        <v>0.4</v>
      </c>
      <c r="AK36" s="67">
        <f ca="1">OFFSET(Предпоссылки!$C$51,MONTH(AK$1),0)</f>
        <v>0.3</v>
      </c>
      <c r="AL36" s="67">
        <f ca="1">OFFSET(Предпоссылки!$C$51,MONTH(AL$1),0)</f>
        <v>0.3</v>
      </c>
      <c r="AM36" s="67">
        <f ca="1">OFFSET(Предпоссылки!$C$51,MONTH(AM$1),0)</f>
        <v>0.2</v>
      </c>
      <c r="AN36" s="67">
        <f ca="1">OFFSET(Предпоссылки!$C$51,MONTH(AN$1),0)</f>
        <v>0.4</v>
      </c>
      <c r="AO36" s="67">
        <f ca="1">OFFSET(Предпоссылки!$C$51,MONTH(AO$1),0)</f>
        <v>0.4</v>
      </c>
      <c r="AP36" s="67">
        <f ca="1">OFFSET(Предпоссылки!$C$51,MONTH(AP$1),0)</f>
        <v>0.4</v>
      </c>
      <c r="AQ36" s="67">
        <f ca="1">OFFSET(Предпоссылки!$C$51,MONTH(AQ$1),0)</f>
        <v>0.2</v>
      </c>
      <c r="AR36" s="67">
        <f ca="1">OFFSET(Предпоссылки!$C$51,MONTH(AR$1),0)</f>
        <v>0.6</v>
      </c>
      <c r="AS36" s="67">
        <f ca="1">OFFSET(Предпоссылки!$C$51,MONTH(AS$1),0)</f>
        <v>0.7</v>
      </c>
      <c r="AT36" s="67">
        <f ca="1">OFFSET(Предпоссылки!$C$51,MONTH(AT$1),0)</f>
        <v>0.8</v>
      </c>
      <c r="AU36" s="67">
        <f ca="1">OFFSET(Предпоссылки!$C$51,MONTH(AU$1),0)</f>
        <v>0.7</v>
      </c>
      <c r="AV36" s="67">
        <f ca="1">OFFSET(Предпоссылки!$C$51,MONTH(AV$1),0)</f>
        <v>0.4</v>
      </c>
      <c r="AW36" s="67">
        <f ca="1">OFFSET(Предпоссылки!$C$51,MONTH(AW$1),0)</f>
        <v>0.3</v>
      </c>
      <c r="AX36" s="67">
        <f ca="1">OFFSET(Предпоссылки!$C$51,MONTH(AX$1),0)</f>
        <v>0.3</v>
      </c>
      <c r="AY36" s="67">
        <f ca="1">OFFSET(Предпоссылки!$C$51,MONTH(AY$1),0)</f>
        <v>0.2</v>
      </c>
      <c r="AZ36" s="67">
        <f ca="1">OFFSET(Предпоссылки!$C$51,MONTH(AZ$1),0)</f>
        <v>0.4</v>
      </c>
      <c r="BA36" s="67">
        <f ca="1">OFFSET(Предпоссылки!$C$51,MONTH(BA$1),0)</f>
        <v>0.4</v>
      </c>
      <c r="BB36" s="67">
        <f ca="1">OFFSET(Предпоссылки!$C$51,MONTH(BB$1),0)</f>
        <v>0.4</v>
      </c>
      <c r="BC36" s="67">
        <f ca="1">OFFSET(Предпоссылки!$C$51,MONTH(BC$1),0)</f>
        <v>0.2</v>
      </c>
      <c r="BD36" s="67">
        <f ca="1">OFFSET(Предпоссылки!$C$51,MONTH(BD$1),0)</f>
        <v>0.6</v>
      </c>
      <c r="BE36" s="67">
        <f ca="1">OFFSET(Предпоссылки!$C$51,MONTH(BE$1),0)</f>
        <v>0.7</v>
      </c>
      <c r="BF36" s="67">
        <f ca="1">OFFSET(Предпоссылки!$C$51,MONTH(BF$1),0)</f>
        <v>0.8</v>
      </c>
      <c r="BG36" s="67">
        <f ca="1">OFFSET(Предпоссылки!$C$51,MONTH(BG$1),0)</f>
        <v>0.7</v>
      </c>
      <c r="BH36" s="67">
        <f ca="1">OFFSET(Предпоссылки!$C$51,MONTH(BH$1),0)</f>
        <v>0.4</v>
      </c>
      <c r="BI36" s="67">
        <f ca="1">OFFSET(Предпоссылки!$C$51,MONTH(BI$1),0)</f>
        <v>0.3</v>
      </c>
      <c r="BJ36" s="67">
        <f ca="1">OFFSET(Предпоссылки!$C$51,MONTH(BJ$1),0)</f>
        <v>0.3</v>
      </c>
      <c r="BK36" s="67">
        <f ca="1">OFFSET(Предпоссылки!$C$51,MONTH(BK$1),0)</f>
        <v>0.2</v>
      </c>
      <c r="BL36" s="67">
        <f ca="1">OFFSET(Предпоссылки!$C$51,MONTH(BL$1),0)</f>
        <v>0.4</v>
      </c>
      <c r="BM36" s="67">
        <f ca="1">OFFSET(Предпоссылки!$C$51,MONTH(BM$1),0)</f>
        <v>0.4</v>
      </c>
      <c r="BN36" s="67">
        <f ca="1">OFFSET(Предпоссылки!$C$51,MONTH(BN$1),0)</f>
        <v>0.4</v>
      </c>
      <c r="BO36" s="67">
        <f ca="1">OFFSET(Предпоссылки!$C$51,MONTH(BO$1),0)</f>
        <v>0.2</v>
      </c>
      <c r="BP36" s="67">
        <f ca="1">OFFSET(Предпоссылки!$C$51,MONTH(BP$1),0)</f>
        <v>0.6</v>
      </c>
      <c r="BQ36" s="67">
        <f ca="1">OFFSET(Предпоссылки!$C$51,MONTH(BQ$1),0)</f>
        <v>0.7</v>
      </c>
      <c r="BR36" s="67">
        <f ca="1">OFFSET(Предпоссылки!$C$51,MONTH(BR$1),0)</f>
        <v>0.8</v>
      </c>
      <c r="BS36" s="67">
        <f ca="1">OFFSET(Предпоссылки!$C$51,MONTH(BS$1),0)</f>
        <v>0.7</v>
      </c>
      <c r="BT36" s="67">
        <f ca="1">OFFSET(Предпоссылки!$C$51,MONTH(BT$1),0)</f>
        <v>0.4</v>
      </c>
      <c r="BU36" s="67">
        <f ca="1">OFFSET(Предпоссылки!$C$51,MONTH(BU$1),0)</f>
        <v>0.3</v>
      </c>
      <c r="BV36" s="67">
        <f ca="1">OFFSET(Предпоссылки!$C$51,MONTH(BV$1),0)</f>
        <v>0.3</v>
      </c>
      <c r="BW36" s="67">
        <f ca="1">OFFSET(Предпоссылки!$C$51,MONTH(BW$1),0)</f>
        <v>0.2</v>
      </c>
    </row>
    <row r="37" spans="1:75" s="39" customFormat="1" outlineLevel="1" x14ac:dyDescent="0.25">
      <c r="A37" s="30" t="s">
        <v>62</v>
      </c>
      <c r="B37" s="31" t="s">
        <v>60</v>
      </c>
      <c r="C37" s="32"/>
      <c r="D37" s="22">
        <f t="shared" ref="D37:N37" ca="1" si="32">D$5-D38</f>
        <v>19.839999999999996</v>
      </c>
      <c r="E37" s="22">
        <f t="shared" ca="1" si="32"/>
        <v>16.839999999999996</v>
      </c>
      <c r="F37" s="22">
        <f t="shared" ca="1" si="32"/>
        <v>19.839999999999996</v>
      </c>
      <c r="G37" s="22">
        <f t="shared" ca="1" si="32"/>
        <v>24.419999999999998</v>
      </c>
      <c r="H37" s="22">
        <f t="shared" ca="1" si="32"/>
        <v>14.259999999999998</v>
      </c>
      <c r="I37" s="22">
        <f t="shared" ca="1" si="32"/>
        <v>10.469999999999999</v>
      </c>
      <c r="J37" s="22">
        <f t="shared" ca="1" si="32"/>
        <v>8.6799999999999962</v>
      </c>
      <c r="K37" s="22">
        <f t="shared" ca="1" si="32"/>
        <v>11.469999999999999</v>
      </c>
      <c r="L37" s="22">
        <f t="shared" ca="1" si="32"/>
        <v>18.839999999999996</v>
      </c>
      <c r="M37" s="22">
        <f t="shared" ca="1" si="32"/>
        <v>22.63</v>
      </c>
      <c r="N37" s="22">
        <f t="shared" ca="1" si="32"/>
        <v>21.63</v>
      </c>
      <c r="O37" s="22">
        <f t="shared" ref="O37:BW37" ca="1" si="33">O$5-O38</f>
        <v>25.419999999999998</v>
      </c>
      <c r="P37" s="22">
        <f t="shared" ca="1" si="33"/>
        <v>19.839999999999996</v>
      </c>
      <c r="Q37" s="22">
        <f t="shared" ca="1" si="33"/>
        <v>17.839999999999996</v>
      </c>
      <c r="R37" s="22">
        <f t="shared" ca="1" si="33"/>
        <v>19.839999999999996</v>
      </c>
      <c r="S37" s="22">
        <f t="shared" ca="1" si="33"/>
        <v>24.419999999999998</v>
      </c>
      <c r="T37" s="22">
        <f t="shared" ca="1" si="33"/>
        <v>14.259999999999998</v>
      </c>
      <c r="U37" s="22">
        <f t="shared" ca="1" si="33"/>
        <v>10.469999999999999</v>
      </c>
      <c r="V37" s="22">
        <f t="shared" ca="1" si="33"/>
        <v>8.6799999999999962</v>
      </c>
      <c r="W37" s="22">
        <f t="shared" ca="1" si="33"/>
        <v>11.469999999999999</v>
      </c>
      <c r="X37" s="22">
        <f t="shared" ca="1" si="33"/>
        <v>18.839999999999996</v>
      </c>
      <c r="Y37" s="22">
        <f t="shared" ca="1" si="33"/>
        <v>22.63</v>
      </c>
      <c r="Z37" s="22">
        <f t="shared" ca="1" si="33"/>
        <v>21.63</v>
      </c>
      <c r="AA37" s="22">
        <f t="shared" ca="1" si="33"/>
        <v>25.419999999999998</v>
      </c>
      <c r="AB37" s="22">
        <f t="shared" ca="1" si="33"/>
        <v>19.839999999999996</v>
      </c>
      <c r="AC37" s="22">
        <f t="shared" ca="1" si="33"/>
        <v>16.839999999999996</v>
      </c>
      <c r="AD37" s="22">
        <f t="shared" ca="1" si="33"/>
        <v>19.839999999999996</v>
      </c>
      <c r="AE37" s="22">
        <f t="shared" ca="1" si="33"/>
        <v>24.419999999999998</v>
      </c>
      <c r="AF37" s="22">
        <f t="shared" ca="1" si="33"/>
        <v>14.259999999999998</v>
      </c>
      <c r="AG37" s="22">
        <f t="shared" ca="1" si="33"/>
        <v>10.469999999999999</v>
      </c>
      <c r="AH37" s="22">
        <f t="shared" ca="1" si="33"/>
        <v>8.6799999999999962</v>
      </c>
      <c r="AI37" s="22">
        <f t="shared" ca="1" si="33"/>
        <v>11.469999999999999</v>
      </c>
      <c r="AJ37" s="22">
        <f t="shared" ca="1" si="33"/>
        <v>18.839999999999996</v>
      </c>
      <c r="AK37" s="22">
        <f t="shared" ca="1" si="33"/>
        <v>22.63</v>
      </c>
      <c r="AL37" s="22">
        <f t="shared" ca="1" si="33"/>
        <v>21.63</v>
      </c>
      <c r="AM37" s="22">
        <f t="shared" ca="1" si="33"/>
        <v>25.419999999999998</v>
      </c>
      <c r="AN37" s="22">
        <f t="shared" ca="1" si="33"/>
        <v>19.839999999999996</v>
      </c>
      <c r="AO37" s="22">
        <f t="shared" ca="1" si="33"/>
        <v>17.839999999999996</v>
      </c>
      <c r="AP37" s="22">
        <f t="shared" ca="1" si="33"/>
        <v>19.839999999999996</v>
      </c>
      <c r="AQ37" s="22">
        <f t="shared" ca="1" si="33"/>
        <v>24.419999999999998</v>
      </c>
      <c r="AR37" s="22">
        <f t="shared" ca="1" si="33"/>
        <v>14.259999999999998</v>
      </c>
      <c r="AS37" s="22">
        <f t="shared" ca="1" si="33"/>
        <v>10.469999999999999</v>
      </c>
      <c r="AT37" s="22">
        <f t="shared" ca="1" si="33"/>
        <v>8.6799999999999962</v>
      </c>
      <c r="AU37" s="22">
        <f t="shared" ca="1" si="33"/>
        <v>11.469999999999999</v>
      </c>
      <c r="AV37" s="22">
        <f t="shared" ca="1" si="33"/>
        <v>18.839999999999996</v>
      </c>
      <c r="AW37" s="22">
        <f t="shared" ca="1" si="33"/>
        <v>22.63</v>
      </c>
      <c r="AX37" s="22">
        <f t="shared" ca="1" si="33"/>
        <v>21.63</v>
      </c>
      <c r="AY37" s="22">
        <f t="shared" ca="1" si="33"/>
        <v>25.419999999999998</v>
      </c>
      <c r="AZ37" s="22">
        <f t="shared" ca="1" si="33"/>
        <v>19.839999999999996</v>
      </c>
      <c r="BA37" s="22">
        <f t="shared" ca="1" si="33"/>
        <v>16.839999999999996</v>
      </c>
      <c r="BB37" s="22">
        <f t="shared" ca="1" si="33"/>
        <v>19.839999999999996</v>
      </c>
      <c r="BC37" s="22">
        <f t="shared" ca="1" si="33"/>
        <v>24.419999999999998</v>
      </c>
      <c r="BD37" s="22">
        <f t="shared" ca="1" si="33"/>
        <v>14.259999999999998</v>
      </c>
      <c r="BE37" s="22">
        <f t="shared" ca="1" si="33"/>
        <v>10.469999999999999</v>
      </c>
      <c r="BF37" s="22">
        <f t="shared" ca="1" si="33"/>
        <v>8.6799999999999962</v>
      </c>
      <c r="BG37" s="22">
        <f t="shared" ca="1" si="33"/>
        <v>11.469999999999999</v>
      </c>
      <c r="BH37" s="22">
        <f t="shared" ca="1" si="33"/>
        <v>18.839999999999996</v>
      </c>
      <c r="BI37" s="22">
        <f t="shared" ca="1" si="33"/>
        <v>22.63</v>
      </c>
      <c r="BJ37" s="22">
        <f t="shared" ca="1" si="33"/>
        <v>21.63</v>
      </c>
      <c r="BK37" s="22">
        <f t="shared" ca="1" si="33"/>
        <v>25.419999999999998</v>
      </c>
      <c r="BL37" s="22">
        <f t="shared" ca="1" si="33"/>
        <v>19.839999999999996</v>
      </c>
      <c r="BM37" s="22">
        <f t="shared" ca="1" si="33"/>
        <v>17.839999999999996</v>
      </c>
      <c r="BN37" s="22">
        <f t="shared" ca="1" si="33"/>
        <v>19.839999999999996</v>
      </c>
      <c r="BO37" s="22">
        <f t="shared" ca="1" si="33"/>
        <v>24.419999999999998</v>
      </c>
      <c r="BP37" s="22">
        <f t="shared" ca="1" si="33"/>
        <v>14.259999999999998</v>
      </c>
      <c r="BQ37" s="22">
        <f t="shared" ca="1" si="33"/>
        <v>10.469999999999999</v>
      </c>
      <c r="BR37" s="22">
        <f t="shared" ca="1" si="33"/>
        <v>8.6799999999999962</v>
      </c>
      <c r="BS37" s="22">
        <f t="shared" ca="1" si="33"/>
        <v>11.469999999999999</v>
      </c>
      <c r="BT37" s="22">
        <f t="shared" ca="1" si="33"/>
        <v>18.839999999999996</v>
      </c>
      <c r="BU37" s="22">
        <f t="shared" ca="1" si="33"/>
        <v>22.63</v>
      </c>
      <c r="BV37" s="22">
        <f t="shared" ca="1" si="33"/>
        <v>21.63</v>
      </c>
      <c r="BW37" s="22">
        <f t="shared" ca="1" si="33"/>
        <v>25.419999999999998</v>
      </c>
    </row>
    <row r="38" spans="1:75" outlineLevel="1" x14ac:dyDescent="0.25">
      <c r="A38" s="5" t="s">
        <v>61</v>
      </c>
      <c r="B38" s="31" t="s">
        <v>60</v>
      </c>
      <c r="D38" s="4">
        <f t="shared" ref="D38:N38" ca="1" si="34">D36*$D$8</f>
        <v>11.160000000000002</v>
      </c>
      <c r="E38" s="4">
        <f t="shared" ca="1" si="34"/>
        <v>11.160000000000002</v>
      </c>
      <c r="F38" s="4">
        <f t="shared" ca="1" si="34"/>
        <v>11.160000000000002</v>
      </c>
      <c r="G38" s="4">
        <f t="shared" ca="1" si="34"/>
        <v>5.580000000000001</v>
      </c>
      <c r="H38" s="4">
        <f t="shared" ca="1" si="34"/>
        <v>16.740000000000002</v>
      </c>
      <c r="I38" s="4">
        <f t="shared" ca="1" si="34"/>
        <v>19.53</v>
      </c>
      <c r="J38" s="4">
        <f t="shared" ca="1" si="34"/>
        <v>22.320000000000004</v>
      </c>
      <c r="K38" s="4">
        <f t="shared" ca="1" si="34"/>
        <v>19.53</v>
      </c>
      <c r="L38" s="4">
        <f t="shared" ca="1" si="34"/>
        <v>11.160000000000002</v>
      </c>
      <c r="M38" s="4">
        <f t="shared" ca="1" si="34"/>
        <v>8.370000000000001</v>
      </c>
      <c r="N38" s="4">
        <f t="shared" ca="1" si="34"/>
        <v>8.370000000000001</v>
      </c>
      <c r="O38" s="4">
        <f t="shared" ref="O38:AM38" ca="1" si="35">O36*$D$8</f>
        <v>5.580000000000001</v>
      </c>
      <c r="P38" s="4">
        <f t="shared" ca="1" si="35"/>
        <v>11.160000000000002</v>
      </c>
      <c r="Q38" s="4">
        <f t="shared" ca="1" si="35"/>
        <v>11.160000000000002</v>
      </c>
      <c r="R38" s="4">
        <f t="shared" ca="1" si="35"/>
        <v>11.160000000000002</v>
      </c>
      <c r="S38" s="4">
        <f t="shared" ca="1" si="35"/>
        <v>5.580000000000001</v>
      </c>
      <c r="T38" s="4">
        <f t="shared" ca="1" si="35"/>
        <v>16.740000000000002</v>
      </c>
      <c r="U38" s="4">
        <f t="shared" ca="1" si="35"/>
        <v>19.53</v>
      </c>
      <c r="V38" s="4">
        <f t="shared" ca="1" si="35"/>
        <v>22.320000000000004</v>
      </c>
      <c r="W38" s="4">
        <f t="shared" ca="1" si="35"/>
        <v>19.53</v>
      </c>
      <c r="X38" s="4">
        <f t="shared" ca="1" si="35"/>
        <v>11.160000000000002</v>
      </c>
      <c r="Y38" s="4">
        <f t="shared" ca="1" si="35"/>
        <v>8.370000000000001</v>
      </c>
      <c r="Z38" s="4">
        <f t="shared" ca="1" si="35"/>
        <v>8.370000000000001</v>
      </c>
      <c r="AA38" s="4">
        <f t="shared" ca="1" si="35"/>
        <v>5.580000000000001</v>
      </c>
      <c r="AB38" s="4">
        <f t="shared" ca="1" si="35"/>
        <v>11.160000000000002</v>
      </c>
      <c r="AC38" s="4">
        <f t="shared" ca="1" si="35"/>
        <v>11.160000000000002</v>
      </c>
      <c r="AD38" s="4">
        <f t="shared" ca="1" si="35"/>
        <v>11.160000000000002</v>
      </c>
      <c r="AE38" s="4">
        <f t="shared" ca="1" si="35"/>
        <v>5.580000000000001</v>
      </c>
      <c r="AF38" s="4">
        <f t="shared" ca="1" si="35"/>
        <v>16.740000000000002</v>
      </c>
      <c r="AG38" s="4">
        <f t="shared" ca="1" si="35"/>
        <v>19.53</v>
      </c>
      <c r="AH38" s="4">
        <f t="shared" ca="1" si="35"/>
        <v>22.320000000000004</v>
      </c>
      <c r="AI38" s="4">
        <f t="shared" ca="1" si="35"/>
        <v>19.53</v>
      </c>
      <c r="AJ38" s="4">
        <f t="shared" ca="1" si="35"/>
        <v>11.160000000000002</v>
      </c>
      <c r="AK38" s="4">
        <f t="shared" ca="1" si="35"/>
        <v>8.370000000000001</v>
      </c>
      <c r="AL38" s="4">
        <f t="shared" ca="1" si="35"/>
        <v>8.370000000000001</v>
      </c>
      <c r="AM38" s="4">
        <f t="shared" ca="1" si="35"/>
        <v>5.580000000000001</v>
      </c>
      <c r="AN38" s="4">
        <f t="shared" ref="AN38:BW38" ca="1" si="36">AN36*$D$8</f>
        <v>11.160000000000002</v>
      </c>
      <c r="AO38" s="4">
        <f t="shared" ca="1" si="36"/>
        <v>11.160000000000002</v>
      </c>
      <c r="AP38" s="4">
        <f t="shared" ca="1" si="36"/>
        <v>11.160000000000002</v>
      </c>
      <c r="AQ38" s="4">
        <f t="shared" ca="1" si="36"/>
        <v>5.580000000000001</v>
      </c>
      <c r="AR38" s="4">
        <f t="shared" ca="1" si="36"/>
        <v>16.740000000000002</v>
      </c>
      <c r="AS38" s="4">
        <f t="shared" ca="1" si="36"/>
        <v>19.53</v>
      </c>
      <c r="AT38" s="4">
        <f t="shared" ca="1" si="36"/>
        <v>22.320000000000004</v>
      </c>
      <c r="AU38" s="4">
        <f t="shared" ca="1" si="36"/>
        <v>19.53</v>
      </c>
      <c r="AV38" s="4">
        <f t="shared" ca="1" si="36"/>
        <v>11.160000000000002</v>
      </c>
      <c r="AW38" s="4">
        <f t="shared" ca="1" si="36"/>
        <v>8.370000000000001</v>
      </c>
      <c r="AX38" s="4">
        <f t="shared" ca="1" si="36"/>
        <v>8.370000000000001</v>
      </c>
      <c r="AY38" s="4">
        <f t="shared" ca="1" si="36"/>
        <v>5.580000000000001</v>
      </c>
      <c r="AZ38" s="4">
        <f t="shared" ca="1" si="36"/>
        <v>11.160000000000002</v>
      </c>
      <c r="BA38" s="4">
        <f t="shared" ca="1" si="36"/>
        <v>11.160000000000002</v>
      </c>
      <c r="BB38" s="4">
        <f t="shared" ca="1" si="36"/>
        <v>11.160000000000002</v>
      </c>
      <c r="BC38" s="4">
        <f t="shared" ca="1" si="36"/>
        <v>5.580000000000001</v>
      </c>
      <c r="BD38" s="4">
        <f t="shared" ca="1" si="36"/>
        <v>16.740000000000002</v>
      </c>
      <c r="BE38" s="4">
        <f t="shared" ca="1" si="36"/>
        <v>19.53</v>
      </c>
      <c r="BF38" s="4">
        <f t="shared" ca="1" si="36"/>
        <v>22.320000000000004</v>
      </c>
      <c r="BG38" s="4">
        <f t="shared" ca="1" si="36"/>
        <v>19.53</v>
      </c>
      <c r="BH38" s="4">
        <f t="shared" ca="1" si="36"/>
        <v>11.160000000000002</v>
      </c>
      <c r="BI38" s="4">
        <f t="shared" ca="1" si="36"/>
        <v>8.370000000000001</v>
      </c>
      <c r="BJ38" s="4">
        <f t="shared" ca="1" si="36"/>
        <v>8.370000000000001</v>
      </c>
      <c r="BK38" s="4">
        <f t="shared" ca="1" si="36"/>
        <v>5.580000000000001</v>
      </c>
      <c r="BL38" s="4">
        <f t="shared" ca="1" si="36"/>
        <v>11.160000000000002</v>
      </c>
      <c r="BM38" s="4">
        <f t="shared" ca="1" si="36"/>
        <v>11.160000000000002</v>
      </c>
      <c r="BN38" s="4">
        <f t="shared" ca="1" si="36"/>
        <v>11.160000000000002</v>
      </c>
      <c r="BO38" s="4">
        <f t="shared" ca="1" si="36"/>
        <v>5.580000000000001</v>
      </c>
      <c r="BP38" s="4">
        <f t="shared" ca="1" si="36"/>
        <v>16.740000000000002</v>
      </c>
      <c r="BQ38" s="4">
        <f t="shared" ca="1" si="36"/>
        <v>19.53</v>
      </c>
      <c r="BR38" s="4">
        <f t="shared" ca="1" si="36"/>
        <v>22.320000000000004</v>
      </c>
      <c r="BS38" s="4">
        <f t="shared" ca="1" si="36"/>
        <v>19.53</v>
      </c>
      <c r="BT38" s="4">
        <f t="shared" ca="1" si="36"/>
        <v>11.160000000000002</v>
      </c>
      <c r="BU38" s="4">
        <f t="shared" ca="1" si="36"/>
        <v>8.370000000000001</v>
      </c>
      <c r="BV38" s="4">
        <f t="shared" ca="1" si="36"/>
        <v>8.370000000000001</v>
      </c>
      <c r="BW38" s="4">
        <f t="shared" ca="1" si="36"/>
        <v>5.580000000000001</v>
      </c>
    </row>
    <row r="39" spans="1:75" outlineLevel="1" x14ac:dyDescent="0.25">
      <c r="A39" s="5" t="s">
        <v>11</v>
      </c>
      <c r="B39" s="9" t="s">
        <v>57</v>
      </c>
      <c r="C39" s="70"/>
      <c r="D39" s="75">
        <f>IF(D$1=DATE(2025,1,1), Предпоссылки!$C88,IF(MOD(MONTH(D$1),Предпоссылки!$C90)=Предпоссылки!$C91,#REF!+Предпоссылки!$C89,#REF!))</f>
        <v>20000</v>
      </c>
      <c r="E39" s="75">
        <f>IF(E$1=DATE(2025,1,1), Предпоссылки!$C88,IF(MOD(MONTH(E$1),Предпоссылки!$C90)=Предпоссылки!$C91,D39+Предпоссылки!$C89,D39))</f>
        <v>20000</v>
      </c>
      <c r="F39" s="75">
        <f>IF(F$1=DATE(2025,1,1), Предпоссылки!$C88,IF(MOD(MONTH(F$1),Предпоссылки!$C90)=Предпоссылки!$C91,E39+Предпоссылки!$C89,E39))</f>
        <v>20000</v>
      </c>
      <c r="G39" s="75">
        <f>IF(G$1=DATE(2025,1,1), Предпоссылки!$C88,IF(MOD(MONTH(G$1),Предпоссылки!$C90)=Предпоссылки!$C91,F39+Предпоссылки!$C89,F39))</f>
        <v>20000</v>
      </c>
      <c r="H39" s="75">
        <f>IF(H$1=DATE(2025,1,1), Предпоссылки!$C88,IF(MOD(MONTH(H$1),Предпоссылки!$C90)=Предпоссылки!$C91,G39+Предпоссылки!$C89,G39))</f>
        <v>20000</v>
      </c>
      <c r="I39" s="75">
        <f>IF(I$1=DATE(2025,1,1), Предпоссылки!$C88,IF(MOD(MONTH(I$1),Предпоссылки!$C90)=Предпоссылки!$C91,H39+Предпоссылки!$C89,H39))</f>
        <v>20000</v>
      </c>
      <c r="J39" s="75">
        <f>IF(J$1=DATE(2025,1,1), Предпоссылки!$C88,IF(MOD(MONTH(J$1),Предпоссылки!$C90)=Предпоссылки!$C91,I39+Предпоссылки!$C89,I39))</f>
        <v>20000</v>
      </c>
      <c r="K39" s="75">
        <f>IF(K$1=DATE(2025,1,1), Предпоссылки!$C88,IF(MOD(MONTH(K$1),Предпоссылки!$C90)=Предпоссылки!$C91,J39+Предпоссылки!$C89,J39))</f>
        <v>20000</v>
      </c>
      <c r="L39" s="75">
        <f>IF(L$1=DATE(2025,1,1), Предпоссылки!$C88,IF(MOD(MONTH(L$1),Предпоссылки!$C90)=Предпоссылки!$C91,K39+Предпоссылки!$C89,K39))</f>
        <v>20000</v>
      </c>
      <c r="M39" s="75">
        <f>IF(M$1=DATE(2025,1,1), Предпоссылки!$C88,IF(MOD(MONTH(M$1),Предпоссылки!$C90)=Предпоссылки!$C91,L39+Предпоссылки!$C89,L39))</f>
        <v>20000</v>
      </c>
      <c r="N39" s="75">
        <f>IF(N$1=DATE(2025,1,1), Предпоссылки!$C88,IF(MOD(MONTH(N$1),Предпоссылки!$C90)=Предпоссылки!$C91,M39+Предпоссылки!$C89,M39))</f>
        <v>20000</v>
      </c>
      <c r="O39" s="75">
        <f>IF(O$1=DATE(2025,1,1), Предпоссылки!$C88,IF(MOD(MONTH(O$1),Предпоссылки!$C90)=Предпоссылки!$C91,N39+Предпоссылки!$C89,N39))</f>
        <v>20000</v>
      </c>
      <c r="P39" s="75">
        <f>IF(P$1=DATE(2025,1,1), Предпоссылки!$C88,IF(MOD(MONTH(P$1),Предпоссылки!$C90)=Предпоссылки!$C91,O39+Предпоссылки!$C89,O39))</f>
        <v>22000</v>
      </c>
      <c r="Q39" s="75">
        <f>IF(Q$1=DATE(2025,1,1), Предпоссылки!$C88,IF(MOD(MONTH(Q$1),Предпоссылки!$C90)=Предпоссылки!$C91,P39+Предпоссылки!$C89,P39))</f>
        <v>22000</v>
      </c>
      <c r="R39" s="75">
        <f>IF(R$1=DATE(2025,1,1), Предпоссылки!$C88,IF(MOD(MONTH(R$1),Предпоссылки!$C90)=Предпоссылки!$C91,Q39+Предпоссылки!$C89,Q39))</f>
        <v>22000</v>
      </c>
      <c r="S39" s="75">
        <f>IF(S$1=DATE(2025,1,1), Предпоссылки!$C88,IF(MOD(MONTH(S$1),Предпоссылки!$C90)=Предпоссылки!$C91,R39+Предпоссылки!$C89,R39))</f>
        <v>22000</v>
      </c>
      <c r="T39" s="75">
        <f>IF(T$1=DATE(2025,1,1), Предпоссылки!$C88,IF(MOD(MONTH(T$1),Предпоссылки!$C90)=Предпоссылки!$C91,S39+Предпоссылки!$C89,S39))</f>
        <v>22000</v>
      </c>
      <c r="U39" s="75">
        <f>IF(U$1=DATE(2025,1,1), Предпоссылки!$C88,IF(MOD(MONTH(U$1),Предпоссылки!$C90)=Предпоссылки!$C91,T39+Предпоссылки!$C89,T39))</f>
        <v>22000</v>
      </c>
      <c r="V39" s="75">
        <f>IF(V$1=DATE(2025,1,1), Предпоссылки!$C88,IF(MOD(MONTH(V$1),Предпоссылки!$C90)=Предпоссылки!$C91,U39+Предпоссылки!$C89,U39))</f>
        <v>22000</v>
      </c>
      <c r="W39" s="75">
        <f>IF(W$1=DATE(2025,1,1), Предпоссылки!$C88,IF(MOD(MONTH(W$1),Предпоссылки!$C90)=Предпоссылки!$C91,V39+Предпоссылки!$C89,V39))</f>
        <v>22000</v>
      </c>
      <c r="X39" s="75">
        <f>IF(X$1=DATE(2025,1,1), Предпоссылки!$C88,IF(MOD(MONTH(X$1),Предпоссылки!$C90)=Предпоссылки!$C91,W39+Предпоссылки!$C89,W39))</f>
        <v>22000</v>
      </c>
      <c r="Y39" s="75">
        <f>IF(Y$1=DATE(2025,1,1), Предпоссылки!$C88,IF(MOD(MONTH(Y$1),Предпоссылки!$C90)=Предпоссылки!$C91,X39+Предпоссылки!$C89,X39))</f>
        <v>22000</v>
      </c>
      <c r="Z39" s="75">
        <f>IF(Z$1=DATE(2025,1,1), Предпоссылки!$C88,IF(MOD(MONTH(Z$1),Предпоссылки!$C90)=Предпоссылки!$C91,Y39+Предпоссылки!$C89,Y39))</f>
        <v>22000</v>
      </c>
      <c r="AA39" s="75">
        <f>IF(AA$1=DATE(2025,1,1), Предпоссылки!$C88,IF(MOD(MONTH(AA$1),Предпоссылки!$C90)=Предпоссылки!$C91,Z39+Предпоссылки!$C89,Z39))</f>
        <v>22000</v>
      </c>
      <c r="AB39" s="75">
        <f>IF(AB$1=DATE(2025,1,1), Предпоссылки!$C88,IF(MOD(MONTH(AB$1),Предпоссылки!$C90)=Предпоссылки!$C91,AA39+Предпоссылки!$C89,AA39))</f>
        <v>24000</v>
      </c>
      <c r="AC39" s="75">
        <f>IF(AC$1=DATE(2025,1,1), Предпоссылки!$C88,IF(MOD(MONTH(AC$1),Предпоссылки!$C90)=Предпоссылки!$C91,AB39+Предпоссылки!$C89,AB39))</f>
        <v>24000</v>
      </c>
      <c r="AD39" s="75">
        <f>IF(AD$1=DATE(2025,1,1), Предпоссылки!$C88,IF(MOD(MONTH(AD$1),Предпоссылки!$C90)=Предпоссылки!$C91,AC39+Предпоссылки!$C89,AC39))</f>
        <v>24000</v>
      </c>
      <c r="AE39" s="75">
        <f>IF(AE$1=DATE(2025,1,1), Предпоссылки!$C88,IF(MOD(MONTH(AE$1),Предпоссылки!$C90)=Предпоссылки!$C91,AD39+Предпоссылки!$C89,AD39))</f>
        <v>24000</v>
      </c>
      <c r="AF39" s="75">
        <f>IF(AF$1=DATE(2025,1,1), Предпоссылки!$C88,IF(MOD(MONTH(AF$1),Предпоссылки!$C90)=Предпоссылки!$C91,AE39+Предпоссылки!$C89,AE39))</f>
        <v>24000</v>
      </c>
      <c r="AG39" s="75">
        <f>IF(AG$1=DATE(2025,1,1), Предпоссылки!$C88,IF(MOD(MONTH(AG$1),Предпоссылки!$C90)=Предпоссылки!$C91,AF39+Предпоссылки!$C89,AF39))</f>
        <v>24000</v>
      </c>
      <c r="AH39" s="75">
        <f>IF(AH$1=DATE(2025,1,1), Предпоссылки!$C88,IF(MOD(MONTH(AH$1),Предпоссылки!$C90)=Предпоссылки!$C91,AG39+Предпоссылки!$C89,AG39))</f>
        <v>24000</v>
      </c>
      <c r="AI39" s="75">
        <f>IF(AI$1=DATE(2025,1,1), Предпоссылки!$C88,IF(MOD(MONTH(AI$1),Предпоссылки!$C90)=Предпоссылки!$C91,AH39+Предпоссылки!$C89,AH39))</f>
        <v>24000</v>
      </c>
      <c r="AJ39" s="75">
        <f>IF(AJ$1=DATE(2025,1,1), Предпоссылки!$C88,IF(MOD(MONTH(AJ$1),Предпоссылки!$C90)=Предпоссылки!$C91,AI39+Предпоссылки!$C89,AI39))</f>
        <v>24000</v>
      </c>
      <c r="AK39" s="75">
        <f>IF(AK$1=DATE(2025,1,1), Предпоссылки!$C88,IF(MOD(MONTH(AK$1),Предпоссылки!$C90)=Предпоссылки!$C91,AJ39+Предпоссылки!$C89,AJ39))</f>
        <v>24000</v>
      </c>
      <c r="AL39" s="75">
        <f>IF(AL$1=DATE(2025,1,1), Предпоссылки!$C88,IF(MOD(MONTH(AL$1),Предпоссылки!$C90)=Предпоссылки!$C91,AK39+Предпоссылки!$C89,AK39))</f>
        <v>24000</v>
      </c>
      <c r="AM39" s="75">
        <f>IF(AM$1=DATE(2025,1,1), Предпоссылки!$C88,IF(MOD(MONTH(AM$1),Предпоссылки!$C90)=Предпоссылки!$C91,AL39+Предпоссылки!$C89,AL39))</f>
        <v>24000</v>
      </c>
      <c r="AN39" s="75">
        <f>IF(AN$1=DATE(2025,1,1), Предпоссылки!$C88,IF(MOD(MONTH(AN$1),Предпоссылки!$C90)=Предпоссылки!$C91,AM39+Предпоссылки!$C89,AM39))</f>
        <v>26000</v>
      </c>
      <c r="AO39" s="75">
        <f>IF(AO$1=DATE(2025,1,1), Предпоссылки!$C88,IF(MOD(MONTH(AO$1),Предпоссылки!$C90)=Предпоссылки!$C91,AN39+Предпоссылки!$C89,AN39))</f>
        <v>26000</v>
      </c>
      <c r="AP39" s="75">
        <f>IF(AP$1=DATE(2025,1,1), Предпоссылки!$C88,IF(MOD(MONTH(AP$1),Предпоссылки!$C90)=Предпоссылки!$C91,AO39+Предпоссылки!$C89,AO39))</f>
        <v>26000</v>
      </c>
      <c r="AQ39" s="75">
        <f>IF(AQ$1=DATE(2025,1,1), Предпоссылки!$C88,IF(MOD(MONTH(AQ$1),Предпоссылки!$C90)=Предпоссылки!$C91,AP39+Предпоссылки!$C89,AP39))</f>
        <v>26000</v>
      </c>
      <c r="AR39" s="75">
        <f>IF(AR$1=DATE(2025,1,1), Предпоссылки!$C88,IF(MOD(MONTH(AR$1),Предпоссылки!$C90)=Предпоссылки!$C91,AQ39+Предпоссылки!$C89,AQ39))</f>
        <v>26000</v>
      </c>
      <c r="AS39" s="75">
        <f>IF(AS$1=DATE(2025,1,1), Предпоссылки!$C88,IF(MOD(MONTH(AS$1),Предпоссылки!$C90)=Предпоссылки!$C91,AR39+Предпоссылки!$C89,AR39))</f>
        <v>26000</v>
      </c>
      <c r="AT39" s="75">
        <f>IF(AT$1=DATE(2025,1,1), Предпоссылки!$C88,IF(MOD(MONTH(AT$1),Предпоссылки!$C90)=Предпоссылки!$C91,AS39+Предпоссылки!$C89,AS39))</f>
        <v>26000</v>
      </c>
      <c r="AU39" s="75">
        <f>IF(AU$1=DATE(2025,1,1), Предпоссылки!$C88,IF(MOD(MONTH(AU$1),Предпоссылки!$C90)=Предпоссылки!$C91,AT39+Предпоссылки!$C89,AT39))</f>
        <v>26000</v>
      </c>
      <c r="AV39" s="75">
        <f>IF(AV$1=DATE(2025,1,1), Предпоссылки!$C88,IF(MOD(MONTH(AV$1),Предпоссылки!$C90)=Предпоссылки!$C91,AU39+Предпоссылки!$C89,AU39))</f>
        <v>26000</v>
      </c>
      <c r="AW39" s="75">
        <f>IF(AW$1=DATE(2025,1,1), Предпоссылки!$C88,IF(MOD(MONTH(AW$1),Предпоссылки!$C90)=Предпоссылки!$C91,AV39+Предпоссылки!$C89,AV39))</f>
        <v>26000</v>
      </c>
      <c r="AX39" s="75">
        <f>IF(AX$1=DATE(2025,1,1), Предпоссылки!$C88,IF(MOD(MONTH(AX$1),Предпоссылки!$C90)=Предпоссылки!$C91,AW39+Предпоссылки!$C89,AW39))</f>
        <v>26000</v>
      </c>
      <c r="AY39" s="75">
        <f>IF(AY$1=DATE(2025,1,1), Предпоссылки!$C88,IF(MOD(MONTH(AY$1),Предпоссылки!$C90)=Предпоссылки!$C91,AX39+Предпоссылки!$C89,AX39))</f>
        <v>26000</v>
      </c>
      <c r="AZ39" s="75">
        <f>IF(AZ$1=DATE(2025,1,1), Предпоссылки!$C88,IF(MOD(MONTH(AZ$1),Предпоссылки!$C90)=Предпоссылки!$C91,AY39+Предпоссылки!$C89,AY39))</f>
        <v>28000</v>
      </c>
      <c r="BA39" s="75">
        <f>IF(BA$1=DATE(2025,1,1), Предпоссылки!$C88,IF(MOD(MONTH(BA$1),Предпоссылки!$C90)=Предпоссылки!$C91,AZ39+Предпоссылки!$C89,AZ39))</f>
        <v>28000</v>
      </c>
      <c r="BB39" s="75">
        <f>IF(BB$1=DATE(2025,1,1), Предпоссылки!$C88,IF(MOD(MONTH(BB$1),Предпоссылки!$C90)=Предпоссылки!$C91,BA39+Предпоссылки!$C89,BA39))</f>
        <v>28000</v>
      </c>
      <c r="BC39" s="75">
        <f>IF(BC$1=DATE(2025,1,1), Предпоссылки!$C88,IF(MOD(MONTH(BC$1),Предпоссылки!$C90)=Предпоссылки!$C91,BB39+Предпоссылки!$C89,BB39))</f>
        <v>28000</v>
      </c>
      <c r="BD39" s="75">
        <f>IF(BD$1=DATE(2025,1,1), Предпоссылки!$C88,IF(MOD(MONTH(BD$1),Предпоссылки!$C90)=Предпоссылки!$C91,BC39+Предпоссылки!$C89,BC39))</f>
        <v>28000</v>
      </c>
      <c r="BE39" s="75">
        <f>IF(BE$1=DATE(2025,1,1), Предпоссылки!$C88,IF(MOD(MONTH(BE$1),Предпоссылки!$C90)=Предпоссылки!$C91,BD39+Предпоссылки!$C89,BD39))</f>
        <v>28000</v>
      </c>
      <c r="BF39" s="75">
        <f>IF(BF$1=DATE(2025,1,1), Предпоссылки!$C88,IF(MOD(MONTH(BF$1),Предпоссылки!$C90)=Предпоссылки!$C91,BE39+Предпоссылки!$C89,BE39))</f>
        <v>28000</v>
      </c>
      <c r="BG39" s="75">
        <f>IF(BG$1=DATE(2025,1,1), Предпоссылки!$C88,IF(MOD(MONTH(BG$1),Предпоссылки!$C90)=Предпоссылки!$C91,BF39+Предпоссылки!$C89,BF39))</f>
        <v>28000</v>
      </c>
      <c r="BH39" s="75">
        <f>IF(BH$1=DATE(2025,1,1), Предпоссылки!$C88,IF(MOD(MONTH(BH$1),Предпоссылки!$C90)=Предпоссылки!$C91,BG39+Предпоссылки!$C89,BG39))</f>
        <v>28000</v>
      </c>
      <c r="BI39" s="75">
        <f>IF(BI$1=DATE(2025,1,1), Предпоссылки!$C88,IF(MOD(MONTH(BI$1),Предпоссылки!$C90)=Предпоссылки!$C91,BH39+Предпоссылки!$C89,BH39))</f>
        <v>28000</v>
      </c>
      <c r="BJ39" s="75">
        <f>IF(BJ$1=DATE(2025,1,1), Предпоссылки!$C88,IF(MOD(MONTH(BJ$1),Предпоссылки!$C90)=Предпоссылки!$C91,BI39+Предпоссылки!$C89,BI39))</f>
        <v>28000</v>
      </c>
      <c r="BK39" s="75">
        <f>IF(BK$1=DATE(2025,1,1), Предпоссылки!$C88,IF(MOD(MONTH(BK$1),Предпоссылки!$C90)=Предпоссылки!$C91,BJ39+Предпоссылки!$C89,BJ39))</f>
        <v>28000</v>
      </c>
      <c r="BL39" s="75">
        <f>IF(BL$1=DATE(2025,1,1), Предпоссылки!$C88,IF(MOD(MONTH(BL$1),Предпоссылки!$C90)=Предпоссылки!$C91,BK39+Предпоссылки!$C89,BK39))</f>
        <v>30000</v>
      </c>
      <c r="BM39" s="75">
        <f>IF(BM$1=DATE(2025,1,1), Предпоссылки!$C88,IF(MOD(MONTH(BM$1),Предпоссылки!$C90)=Предпоссылки!$C91,BL39+Предпоссылки!$C89,BL39))</f>
        <v>30000</v>
      </c>
      <c r="BN39" s="75">
        <f>IF(BN$1=DATE(2025,1,1), Предпоссылки!$C88,IF(MOD(MONTH(BN$1),Предпоссылки!$C90)=Предпоссылки!$C91,BM39+Предпоссылки!$C89,BM39))</f>
        <v>30000</v>
      </c>
      <c r="BO39" s="75">
        <f>IF(BO$1=DATE(2025,1,1), Предпоссылки!$C88,IF(MOD(MONTH(BO$1),Предпоссылки!$C90)=Предпоссылки!$C91,BN39+Предпоссылки!$C89,BN39))</f>
        <v>30000</v>
      </c>
      <c r="BP39" s="75">
        <f>IF(BP$1=DATE(2025,1,1), Предпоссылки!$C88,IF(MOD(MONTH(BP$1),Предпоссылки!$C90)=Предпоссылки!$C91,BO39+Предпоссылки!$C89,BO39))</f>
        <v>30000</v>
      </c>
      <c r="BQ39" s="75">
        <f>IF(BQ$1=DATE(2025,1,1), Предпоссылки!$C88,IF(MOD(MONTH(BQ$1),Предпоссылки!$C90)=Предпоссылки!$C91,BP39+Предпоссылки!$C89,BP39))</f>
        <v>30000</v>
      </c>
      <c r="BR39" s="75">
        <f>IF(BR$1=DATE(2025,1,1), Предпоссылки!$C88,IF(MOD(MONTH(BR$1),Предпоссылки!$C90)=Предпоссылки!$C91,BQ39+Предпоссылки!$C89,BQ39))</f>
        <v>30000</v>
      </c>
      <c r="BS39" s="75">
        <f>IF(BS$1=DATE(2025,1,1), Предпоссылки!$C88,IF(MOD(MONTH(BS$1),Предпоссылки!$C90)=Предпоссылки!$C91,BR39+Предпоссылки!$C89,BR39))</f>
        <v>30000</v>
      </c>
      <c r="BT39" s="75">
        <f>IF(BT$1=DATE(2025,1,1), Предпоссылки!$C88,IF(MOD(MONTH(BT$1),Предпоссылки!$C90)=Предпоссылки!$C91,BS39+Предпоссылки!$C89,BS39))</f>
        <v>30000</v>
      </c>
      <c r="BU39" s="75">
        <f>IF(BU$1=DATE(2025,1,1), Предпоссылки!$C88,IF(MOD(MONTH(BU$1),Предпоссылки!$C90)=Предпоссылки!$C91,BT39+Предпоссылки!$C89,BT39))</f>
        <v>30000</v>
      </c>
      <c r="BV39" s="75">
        <f>IF(BV$1=DATE(2025,1,1), Предпоссылки!$C88,IF(MOD(MONTH(BV$1),Предпоссылки!$C90)=Предпоссылки!$C91,BU39+Предпоссылки!$C89,BU39))</f>
        <v>30000</v>
      </c>
      <c r="BW39" s="75">
        <f>IF(BW$1=DATE(2025,1,1), Предпоссылки!$C88,IF(MOD(MONTH(BW$1),Предпоссылки!$C90)=Предпоссылки!$C91,BV39+Предпоссылки!$C89,BV39))</f>
        <v>30000</v>
      </c>
    </row>
    <row r="40" spans="1:75" s="14" customFormat="1" outlineLevel="1" x14ac:dyDescent="0.25">
      <c r="A40" s="8" t="s">
        <v>12</v>
      </c>
      <c r="B40" s="9" t="s">
        <v>57</v>
      </c>
      <c r="C40" s="32"/>
      <c r="D40" s="10">
        <f ca="1">D38*D39</f>
        <v>223200.00000000003</v>
      </c>
      <c r="E40" s="10">
        <f t="shared" ref="E40:AM40" ca="1" si="37">E38*E39</f>
        <v>223200.00000000003</v>
      </c>
      <c r="F40" s="10">
        <f t="shared" ca="1" si="37"/>
        <v>223200.00000000003</v>
      </c>
      <c r="G40" s="10">
        <f t="shared" ca="1" si="37"/>
        <v>111600.00000000001</v>
      </c>
      <c r="H40" s="10">
        <f t="shared" ca="1" si="37"/>
        <v>334800.00000000006</v>
      </c>
      <c r="I40" s="10">
        <f t="shared" ca="1" si="37"/>
        <v>390600</v>
      </c>
      <c r="J40" s="10">
        <f t="shared" ca="1" si="37"/>
        <v>446400.00000000006</v>
      </c>
      <c r="K40" s="10">
        <f t="shared" ca="1" si="37"/>
        <v>390600</v>
      </c>
      <c r="L40" s="10">
        <f t="shared" ca="1" si="37"/>
        <v>223200.00000000003</v>
      </c>
      <c r="M40" s="10">
        <f t="shared" ca="1" si="37"/>
        <v>167400.00000000003</v>
      </c>
      <c r="N40" s="10">
        <f t="shared" ca="1" si="37"/>
        <v>167400.00000000003</v>
      </c>
      <c r="O40" s="10">
        <f t="shared" ca="1" si="37"/>
        <v>111600.00000000001</v>
      </c>
      <c r="P40" s="10">
        <f t="shared" ca="1" si="37"/>
        <v>245520.00000000003</v>
      </c>
      <c r="Q40" s="10">
        <f t="shared" ca="1" si="37"/>
        <v>245520.00000000003</v>
      </c>
      <c r="R40" s="10">
        <f t="shared" ca="1" si="37"/>
        <v>245520.00000000003</v>
      </c>
      <c r="S40" s="10">
        <f t="shared" ca="1" si="37"/>
        <v>122760.00000000001</v>
      </c>
      <c r="T40" s="10">
        <f t="shared" ca="1" si="37"/>
        <v>368280.00000000006</v>
      </c>
      <c r="U40" s="10">
        <f t="shared" ca="1" si="37"/>
        <v>429660</v>
      </c>
      <c r="V40" s="10">
        <f t="shared" ca="1" si="37"/>
        <v>491040.00000000006</v>
      </c>
      <c r="W40" s="10">
        <f t="shared" ca="1" si="37"/>
        <v>429660</v>
      </c>
      <c r="X40" s="10">
        <f t="shared" ca="1" si="37"/>
        <v>245520.00000000003</v>
      </c>
      <c r="Y40" s="10">
        <f t="shared" ca="1" si="37"/>
        <v>184140.00000000003</v>
      </c>
      <c r="Z40" s="10">
        <f t="shared" ca="1" si="37"/>
        <v>184140.00000000003</v>
      </c>
      <c r="AA40" s="10">
        <f t="shared" ca="1" si="37"/>
        <v>122760.00000000001</v>
      </c>
      <c r="AB40" s="10">
        <f t="shared" ca="1" si="37"/>
        <v>267840.00000000006</v>
      </c>
      <c r="AC40" s="10">
        <f t="shared" ca="1" si="37"/>
        <v>267840.00000000006</v>
      </c>
      <c r="AD40" s="10">
        <f t="shared" ca="1" si="37"/>
        <v>267840.00000000006</v>
      </c>
      <c r="AE40" s="10">
        <f t="shared" ca="1" si="37"/>
        <v>133920.00000000003</v>
      </c>
      <c r="AF40" s="10">
        <f t="shared" ca="1" si="37"/>
        <v>401760.00000000006</v>
      </c>
      <c r="AG40" s="10">
        <f t="shared" ca="1" si="37"/>
        <v>468720</v>
      </c>
      <c r="AH40" s="10">
        <f t="shared" ca="1" si="37"/>
        <v>535680.00000000012</v>
      </c>
      <c r="AI40" s="10">
        <f t="shared" ca="1" si="37"/>
        <v>468720</v>
      </c>
      <c r="AJ40" s="10">
        <f t="shared" ca="1" si="37"/>
        <v>267840.00000000006</v>
      </c>
      <c r="AK40" s="10">
        <f t="shared" ca="1" si="37"/>
        <v>200880.00000000003</v>
      </c>
      <c r="AL40" s="10">
        <f t="shared" ca="1" si="37"/>
        <v>200880.00000000003</v>
      </c>
      <c r="AM40" s="10">
        <f t="shared" ca="1" si="37"/>
        <v>133920.00000000003</v>
      </c>
      <c r="AN40" s="10">
        <f t="shared" ref="AN40:BW40" ca="1" si="38">AN38*AN39</f>
        <v>290160.00000000006</v>
      </c>
      <c r="AO40" s="10">
        <f t="shared" ca="1" si="38"/>
        <v>290160.00000000006</v>
      </c>
      <c r="AP40" s="10">
        <f t="shared" ca="1" si="38"/>
        <v>290160.00000000006</v>
      </c>
      <c r="AQ40" s="10">
        <f t="shared" ca="1" si="38"/>
        <v>145080.00000000003</v>
      </c>
      <c r="AR40" s="10">
        <f t="shared" ca="1" si="38"/>
        <v>435240.00000000006</v>
      </c>
      <c r="AS40" s="10">
        <f t="shared" ca="1" si="38"/>
        <v>507780.00000000006</v>
      </c>
      <c r="AT40" s="10">
        <f t="shared" ca="1" si="38"/>
        <v>580320.00000000012</v>
      </c>
      <c r="AU40" s="10">
        <f t="shared" ca="1" si="38"/>
        <v>507780.00000000006</v>
      </c>
      <c r="AV40" s="10">
        <f t="shared" ca="1" si="38"/>
        <v>290160.00000000006</v>
      </c>
      <c r="AW40" s="10">
        <f t="shared" ca="1" si="38"/>
        <v>217620.00000000003</v>
      </c>
      <c r="AX40" s="10">
        <f t="shared" ca="1" si="38"/>
        <v>217620.00000000003</v>
      </c>
      <c r="AY40" s="10">
        <f t="shared" ca="1" si="38"/>
        <v>145080.00000000003</v>
      </c>
      <c r="AZ40" s="10">
        <f t="shared" ca="1" si="38"/>
        <v>312480.00000000006</v>
      </c>
      <c r="BA40" s="10">
        <f t="shared" ca="1" si="38"/>
        <v>312480.00000000006</v>
      </c>
      <c r="BB40" s="10">
        <f t="shared" ca="1" si="38"/>
        <v>312480.00000000006</v>
      </c>
      <c r="BC40" s="10">
        <f t="shared" ca="1" si="38"/>
        <v>156240.00000000003</v>
      </c>
      <c r="BD40" s="10">
        <f t="shared" ca="1" si="38"/>
        <v>468720.00000000006</v>
      </c>
      <c r="BE40" s="10">
        <f t="shared" ca="1" si="38"/>
        <v>546840</v>
      </c>
      <c r="BF40" s="10">
        <f t="shared" ca="1" si="38"/>
        <v>624960.00000000012</v>
      </c>
      <c r="BG40" s="10">
        <f t="shared" ca="1" si="38"/>
        <v>546840</v>
      </c>
      <c r="BH40" s="10">
        <f t="shared" ca="1" si="38"/>
        <v>312480.00000000006</v>
      </c>
      <c r="BI40" s="10">
        <f t="shared" ca="1" si="38"/>
        <v>234360.00000000003</v>
      </c>
      <c r="BJ40" s="10">
        <f t="shared" ca="1" si="38"/>
        <v>234360.00000000003</v>
      </c>
      <c r="BK40" s="10">
        <f t="shared" ca="1" si="38"/>
        <v>156240.00000000003</v>
      </c>
      <c r="BL40" s="10">
        <f t="shared" ca="1" si="38"/>
        <v>334800.00000000006</v>
      </c>
      <c r="BM40" s="10">
        <f t="shared" ca="1" si="38"/>
        <v>334800.00000000006</v>
      </c>
      <c r="BN40" s="10">
        <f t="shared" ca="1" si="38"/>
        <v>334800.00000000006</v>
      </c>
      <c r="BO40" s="10">
        <f t="shared" ca="1" si="38"/>
        <v>167400.00000000003</v>
      </c>
      <c r="BP40" s="10">
        <f t="shared" ca="1" si="38"/>
        <v>502200.00000000006</v>
      </c>
      <c r="BQ40" s="10">
        <f t="shared" ca="1" si="38"/>
        <v>585900</v>
      </c>
      <c r="BR40" s="10">
        <f t="shared" ca="1" si="38"/>
        <v>669600.00000000012</v>
      </c>
      <c r="BS40" s="10">
        <f t="shared" ca="1" si="38"/>
        <v>585900</v>
      </c>
      <c r="BT40" s="10">
        <f t="shared" ca="1" si="38"/>
        <v>334800.00000000006</v>
      </c>
      <c r="BU40" s="10">
        <f t="shared" ca="1" si="38"/>
        <v>251100.00000000003</v>
      </c>
      <c r="BV40" s="10">
        <f t="shared" ca="1" si="38"/>
        <v>251100.00000000003</v>
      </c>
      <c r="BW40" s="10">
        <f t="shared" ca="1" si="38"/>
        <v>167400.00000000003</v>
      </c>
    </row>
    <row r="41" spans="1:75" outlineLevel="1" x14ac:dyDescent="0.25"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</row>
    <row r="42" spans="1:75" s="38" customFormat="1" x14ac:dyDescent="0.25">
      <c r="A42" s="34" t="s">
        <v>37</v>
      </c>
      <c r="B42" s="35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</row>
    <row r="43" spans="1:75" s="14" customFormat="1" x14ac:dyDescent="0.25">
      <c r="A43" s="8" t="s">
        <v>12</v>
      </c>
      <c r="B43" s="33"/>
      <c r="C43" s="32"/>
      <c r="D43" s="8">
        <v>0</v>
      </c>
      <c r="E43" s="8">
        <v>0</v>
      </c>
      <c r="F43" s="8">
        <v>0</v>
      </c>
      <c r="G43" s="8">
        <f t="shared" ref="G43:AM43" ca="1" si="39">G3</f>
        <v>502200.00000000012</v>
      </c>
      <c r="H43" s="8">
        <f t="shared" ca="1" si="39"/>
        <v>1701900</v>
      </c>
      <c r="I43" s="8">
        <f t="shared" ca="1" si="39"/>
        <v>2022750.0000000005</v>
      </c>
      <c r="J43" s="8">
        <f t="shared" ca="1" si="39"/>
        <v>2204100.0000000005</v>
      </c>
      <c r="K43" s="8">
        <f t="shared" ca="1" si="39"/>
        <v>1953000.0000000005</v>
      </c>
      <c r="L43" s="8">
        <f t="shared" ca="1" si="39"/>
        <v>1129950</v>
      </c>
      <c r="M43" s="8">
        <f t="shared" ca="1" si="39"/>
        <v>809100.00000000012</v>
      </c>
      <c r="N43" s="8">
        <f t="shared" ca="1" si="39"/>
        <v>809100.00000000012</v>
      </c>
      <c r="O43" s="8">
        <f t="shared" ca="1" si="39"/>
        <v>697500.00000000012</v>
      </c>
      <c r="P43" s="8">
        <f t="shared" ca="1" si="39"/>
        <v>1459170</v>
      </c>
      <c r="Q43" s="8">
        <f t="shared" ca="1" si="39"/>
        <v>1244340</v>
      </c>
      <c r="R43" s="8">
        <f t="shared" ca="1" si="39"/>
        <v>1244340</v>
      </c>
      <c r="S43" s="8">
        <f t="shared" ca="1" si="39"/>
        <v>552420.00000000012</v>
      </c>
      <c r="T43" s="8">
        <f t="shared" ca="1" si="39"/>
        <v>1872090</v>
      </c>
      <c r="U43" s="8">
        <f t="shared" ca="1" si="39"/>
        <v>2226420.0000000005</v>
      </c>
      <c r="V43" s="8">
        <f t="shared" ca="1" si="39"/>
        <v>2424510.0000000005</v>
      </c>
      <c r="W43" s="8">
        <f t="shared" ca="1" si="39"/>
        <v>2148300.0000000005</v>
      </c>
      <c r="X43" s="8">
        <f t="shared" ca="1" si="39"/>
        <v>1244340</v>
      </c>
      <c r="Y43" s="8">
        <f t="shared" ca="1" si="39"/>
        <v>892800.00000000012</v>
      </c>
      <c r="Z43" s="8">
        <f t="shared" ca="1" si="39"/>
        <v>892800.00000000012</v>
      </c>
      <c r="AA43" s="8">
        <f t="shared" ca="1" si="39"/>
        <v>767250.00000000012</v>
      </c>
      <c r="AB43" s="8">
        <f t="shared" ca="1" si="39"/>
        <v>1593090.0000000002</v>
      </c>
      <c r="AC43" s="8">
        <f t="shared" ca="1" si="39"/>
        <v>1358730</v>
      </c>
      <c r="AD43" s="8">
        <f t="shared" ca="1" si="39"/>
        <v>1358730</v>
      </c>
      <c r="AE43" s="8">
        <f t="shared" ca="1" si="39"/>
        <v>602640.00000000012</v>
      </c>
      <c r="AF43" s="8">
        <f t="shared" ca="1" si="39"/>
        <v>2042280</v>
      </c>
      <c r="AG43" s="8">
        <f t="shared" ca="1" si="39"/>
        <v>2430090.0000000005</v>
      </c>
      <c r="AH43" s="8">
        <f t="shared" ca="1" si="39"/>
        <v>2644920.0000000005</v>
      </c>
      <c r="AI43" s="8">
        <f t="shared" ca="1" si="39"/>
        <v>2343600.0000000005</v>
      </c>
      <c r="AJ43" s="8">
        <f t="shared" ca="1" si="39"/>
        <v>1358730</v>
      </c>
      <c r="AK43" s="8">
        <f t="shared" ca="1" si="39"/>
        <v>976500.00000000023</v>
      </c>
      <c r="AL43" s="8">
        <f t="shared" ca="1" si="39"/>
        <v>976500.00000000023</v>
      </c>
      <c r="AM43" s="8">
        <f t="shared" ca="1" si="39"/>
        <v>837000.00000000012</v>
      </c>
      <c r="AN43" s="8">
        <f t="shared" ref="AN43:BW43" ca="1" si="40">AN3</f>
        <v>1727010.0000000002</v>
      </c>
      <c r="AO43" s="8">
        <f t="shared" ca="1" si="40"/>
        <v>1473120</v>
      </c>
      <c r="AP43" s="8">
        <f t="shared" ca="1" si="40"/>
        <v>1473120</v>
      </c>
      <c r="AQ43" s="8">
        <f t="shared" ca="1" si="40"/>
        <v>652860.00000000012</v>
      </c>
      <c r="AR43" s="8">
        <f t="shared" ca="1" si="40"/>
        <v>2212470</v>
      </c>
      <c r="AS43" s="8">
        <f t="shared" ca="1" si="40"/>
        <v>2633760.0000000005</v>
      </c>
      <c r="AT43" s="8">
        <f t="shared" ca="1" si="40"/>
        <v>2865330.0000000005</v>
      </c>
      <c r="AU43" s="8">
        <f t="shared" ca="1" si="40"/>
        <v>2538900.0000000005</v>
      </c>
      <c r="AV43" s="8">
        <f t="shared" ca="1" si="40"/>
        <v>1473120</v>
      </c>
      <c r="AW43" s="8">
        <f t="shared" ca="1" si="40"/>
        <v>1060200.0000000002</v>
      </c>
      <c r="AX43" s="8">
        <f t="shared" ca="1" si="40"/>
        <v>1060200.0000000002</v>
      </c>
      <c r="AY43" s="8">
        <f t="shared" ca="1" si="40"/>
        <v>906750.00000000012</v>
      </c>
      <c r="AZ43" s="8">
        <f t="shared" ca="1" si="40"/>
        <v>1860930.0000000002</v>
      </c>
      <c r="BA43" s="8">
        <f t="shared" ca="1" si="40"/>
        <v>1587510.0000000002</v>
      </c>
      <c r="BB43" s="8">
        <f t="shared" ca="1" si="40"/>
        <v>1587510.0000000002</v>
      </c>
      <c r="BC43" s="8">
        <f t="shared" ca="1" si="40"/>
        <v>703080.00000000012</v>
      </c>
      <c r="BD43" s="8">
        <f t="shared" ca="1" si="40"/>
        <v>2382660</v>
      </c>
      <c r="BE43" s="8">
        <f t="shared" ca="1" si="40"/>
        <v>2837430.0000000005</v>
      </c>
      <c r="BF43" s="8">
        <f t="shared" ca="1" si="40"/>
        <v>3085740.0000000005</v>
      </c>
      <c r="BG43" s="8">
        <f t="shared" ca="1" si="40"/>
        <v>2734200.0000000005</v>
      </c>
      <c r="BH43" s="8">
        <f t="shared" ca="1" si="40"/>
        <v>1587510.0000000002</v>
      </c>
      <c r="BI43" s="8">
        <f t="shared" ca="1" si="40"/>
        <v>1143900.0000000002</v>
      </c>
      <c r="BJ43" s="8">
        <f t="shared" ca="1" si="40"/>
        <v>1143900.0000000002</v>
      </c>
      <c r="BK43" s="8">
        <f t="shared" ca="1" si="40"/>
        <v>976500.00000000023</v>
      </c>
      <c r="BL43" s="8">
        <f t="shared" ca="1" si="40"/>
        <v>1994850.0000000002</v>
      </c>
      <c r="BM43" s="8">
        <f t="shared" ca="1" si="40"/>
        <v>1701900</v>
      </c>
      <c r="BN43" s="8">
        <f t="shared" ca="1" si="40"/>
        <v>1701900</v>
      </c>
      <c r="BO43" s="8">
        <f t="shared" ca="1" si="40"/>
        <v>753300.00000000012</v>
      </c>
      <c r="BP43" s="8">
        <f t="shared" ca="1" si="40"/>
        <v>2552850</v>
      </c>
      <c r="BQ43" s="8">
        <f t="shared" ca="1" si="40"/>
        <v>3041100.0000000005</v>
      </c>
      <c r="BR43" s="8">
        <f t="shared" ca="1" si="40"/>
        <v>3306150.0000000005</v>
      </c>
      <c r="BS43" s="8">
        <f t="shared" ca="1" si="40"/>
        <v>2929500.0000000005</v>
      </c>
      <c r="BT43" s="8">
        <f t="shared" ca="1" si="40"/>
        <v>1701900</v>
      </c>
      <c r="BU43" s="8">
        <f t="shared" ca="1" si="40"/>
        <v>1227600.0000000002</v>
      </c>
      <c r="BV43" s="8">
        <f t="shared" ca="1" si="40"/>
        <v>1227600.0000000002</v>
      </c>
      <c r="BW43" s="8">
        <f t="shared" ca="1" si="40"/>
        <v>1046250.0000000002</v>
      </c>
    </row>
    <row r="44" spans="1:75" s="14" customFormat="1" x14ac:dyDescent="0.25">
      <c r="A44" s="8" t="s">
        <v>73</v>
      </c>
      <c r="B44" s="33"/>
      <c r="C44" s="32"/>
      <c r="D44" s="8">
        <v>0</v>
      </c>
      <c r="E44" s="8">
        <v>0</v>
      </c>
      <c r="F44" s="8">
        <v>0</v>
      </c>
      <c r="G44" s="8">
        <f t="shared" ref="G44:AM44" ca="1" si="41">SUM(G45:G52)</f>
        <v>-1722000</v>
      </c>
      <c r="H44" s="8">
        <f t="shared" ca="1" si="41"/>
        <v>-493000</v>
      </c>
      <c r="I44" s="8">
        <f t="shared" ca="1" si="41"/>
        <v>-568000</v>
      </c>
      <c r="J44" s="8">
        <f t="shared" ca="1" si="41"/>
        <v>-493000</v>
      </c>
      <c r="K44" s="8">
        <f t="shared" ca="1" si="41"/>
        <v>-568000</v>
      </c>
      <c r="L44" s="8">
        <f t="shared" ca="1" si="41"/>
        <v>-437000</v>
      </c>
      <c r="M44" s="8">
        <f t="shared" ca="1" si="41"/>
        <v>-662000</v>
      </c>
      <c r="N44" s="8">
        <f t="shared" ca="1" si="41"/>
        <v>-413000</v>
      </c>
      <c r="O44" s="8">
        <f t="shared" ca="1" si="41"/>
        <v>-368000</v>
      </c>
      <c r="P44" s="8">
        <f t="shared" ca="1" si="41"/>
        <v>-476600</v>
      </c>
      <c r="Q44" s="8">
        <f t="shared" ca="1" si="41"/>
        <v>-401600</v>
      </c>
      <c r="R44" s="8">
        <f t="shared" ca="1" si="41"/>
        <v>-386600</v>
      </c>
      <c r="S44" s="8">
        <f t="shared" ca="1" si="41"/>
        <v>-1755600</v>
      </c>
      <c r="T44" s="8">
        <f t="shared" ca="1" si="41"/>
        <v>-536600</v>
      </c>
      <c r="U44" s="8">
        <f t="shared" ca="1" si="41"/>
        <v>-611600</v>
      </c>
      <c r="V44" s="8">
        <f t="shared" ca="1" si="41"/>
        <v>-536600</v>
      </c>
      <c r="W44" s="8">
        <f t="shared" ca="1" si="41"/>
        <v>-611600</v>
      </c>
      <c r="X44" s="8">
        <f t="shared" ca="1" si="41"/>
        <v>-476600</v>
      </c>
      <c r="Y44" s="8">
        <f t="shared" ca="1" si="41"/>
        <v>-695600</v>
      </c>
      <c r="Z44" s="8">
        <f t="shared" ca="1" si="41"/>
        <v>-446600</v>
      </c>
      <c r="AA44" s="8">
        <f t="shared" ca="1" si="41"/>
        <v>-401600</v>
      </c>
      <c r="AB44" s="8">
        <f t="shared" ca="1" si="41"/>
        <v>-516200</v>
      </c>
      <c r="AC44" s="8">
        <f t="shared" ca="1" si="41"/>
        <v>-435200</v>
      </c>
      <c r="AD44" s="8">
        <f t="shared" ca="1" si="41"/>
        <v>-420200</v>
      </c>
      <c r="AE44" s="8">
        <f t="shared" ca="1" si="41"/>
        <v>-1789200</v>
      </c>
      <c r="AF44" s="8">
        <f t="shared" ca="1" si="41"/>
        <v>-580200</v>
      </c>
      <c r="AG44" s="8">
        <f t="shared" ca="1" si="41"/>
        <v>-655200</v>
      </c>
      <c r="AH44" s="8">
        <f t="shared" ca="1" si="41"/>
        <v>-580200</v>
      </c>
      <c r="AI44" s="8">
        <f t="shared" ca="1" si="41"/>
        <v>-655200</v>
      </c>
      <c r="AJ44" s="8">
        <f t="shared" ca="1" si="41"/>
        <v>-516200</v>
      </c>
      <c r="AK44" s="8">
        <f t="shared" ca="1" si="41"/>
        <v>-729200</v>
      </c>
      <c r="AL44" s="8">
        <f t="shared" ca="1" si="41"/>
        <v>-480200</v>
      </c>
      <c r="AM44" s="8">
        <f t="shared" ca="1" si="41"/>
        <v>-435200</v>
      </c>
      <c r="AN44" s="8">
        <f t="shared" ref="AN44:BW44" ca="1" si="42">SUM(AN45:AN52)</f>
        <v>-555800</v>
      </c>
      <c r="AO44" s="8">
        <f t="shared" ca="1" si="42"/>
        <v>-468800</v>
      </c>
      <c r="AP44" s="8">
        <f t="shared" ca="1" si="42"/>
        <v>-453800</v>
      </c>
      <c r="AQ44" s="8">
        <f t="shared" ca="1" si="42"/>
        <v>-1822800</v>
      </c>
      <c r="AR44" s="8">
        <f t="shared" ca="1" si="42"/>
        <v>-623800</v>
      </c>
      <c r="AS44" s="8">
        <f t="shared" ca="1" si="42"/>
        <v>-698800</v>
      </c>
      <c r="AT44" s="8">
        <f t="shared" ca="1" si="42"/>
        <v>-623800</v>
      </c>
      <c r="AU44" s="8">
        <f t="shared" ca="1" si="42"/>
        <v>-698800</v>
      </c>
      <c r="AV44" s="8">
        <f t="shared" ca="1" si="42"/>
        <v>-555800</v>
      </c>
      <c r="AW44" s="8">
        <f t="shared" ca="1" si="42"/>
        <v>-762800</v>
      </c>
      <c r="AX44" s="8">
        <f t="shared" ca="1" si="42"/>
        <v>-513800</v>
      </c>
      <c r="AY44" s="8">
        <f t="shared" ca="1" si="42"/>
        <v>-468800</v>
      </c>
      <c r="AZ44" s="8">
        <f t="shared" ca="1" si="42"/>
        <v>-595400</v>
      </c>
      <c r="BA44" s="8">
        <f t="shared" ca="1" si="42"/>
        <v>-502400</v>
      </c>
      <c r="BB44" s="8">
        <f t="shared" ca="1" si="42"/>
        <v>-487400</v>
      </c>
      <c r="BC44" s="8">
        <f t="shared" ca="1" si="42"/>
        <v>-1856400</v>
      </c>
      <c r="BD44" s="8">
        <f t="shared" ca="1" si="42"/>
        <v>-667400</v>
      </c>
      <c r="BE44" s="8">
        <f t="shared" ca="1" si="42"/>
        <v>-742400</v>
      </c>
      <c r="BF44" s="8">
        <f t="shared" ca="1" si="42"/>
        <v>-667400</v>
      </c>
      <c r="BG44" s="8">
        <f t="shared" ca="1" si="42"/>
        <v>-742400</v>
      </c>
      <c r="BH44" s="8">
        <f t="shared" ca="1" si="42"/>
        <v>-595400</v>
      </c>
      <c r="BI44" s="8">
        <f t="shared" ca="1" si="42"/>
        <v>-796400</v>
      </c>
      <c r="BJ44" s="8">
        <f t="shared" ca="1" si="42"/>
        <v>-547400</v>
      </c>
      <c r="BK44" s="8">
        <f t="shared" ca="1" si="42"/>
        <v>-502400</v>
      </c>
      <c r="BL44" s="8">
        <f t="shared" ca="1" si="42"/>
        <v>-635000</v>
      </c>
      <c r="BM44" s="8">
        <f t="shared" ca="1" si="42"/>
        <v>-536000</v>
      </c>
      <c r="BN44" s="8">
        <f t="shared" ca="1" si="42"/>
        <v>-521000</v>
      </c>
      <c r="BO44" s="8">
        <f t="shared" ca="1" si="42"/>
        <v>-1890000</v>
      </c>
      <c r="BP44" s="8">
        <f t="shared" ca="1" si="42"/>
        <v>-711000</v>
      </c>
      <c r="BQ44" s="8">
        <f t="shared" ca="1" si="42"/>
        <v>-786000</v>
      </c>
      <c r="BR44" s="8">
        <f t="shared" ca="1" si="42"/>
        <v>-711000</v>
      </c>
      <c r="BS44" s="8">
        <f t="shared" ca="1" si="42"/>
        <v>-786000</v>
      </c>
      <c r="BT44" s="8">
        <f t="shared" ca="1" si="42"/>
        <v>-635000</v>
      </c>
      <c r="BU44" s="8">
        <f t="shared" ca="1" si="42"/>
        <v>-830000</v>
      </c>
      <c r="BV44" s="8">
        <f t="shared" ca="1" si="42"/>
        <v>-581000</v>
      </c>
      <c r="BW44" s="8">
        <f t="shared" ca="1" si="42"/>
        <v>-536000</v>
      </c>
    </row>
    <row r="45" spans="1:75" outlineLevel="1" x14ac:dyDescent="0.25">
      <c r="A45" s="56" t="s">
        <v>9</v>
      </c>
      <c r="D45" s="8">
        <v>0</v>
      </c>
      <c r="E45" s="8">
        <v>0</v>
      </c>
      <c r="F45" s="8">
        <v>0</v>
      </c>
      <c r="G45" s="5">
        <f t="shared" ref="G45:AM45" ca="1" si="43">(G66)*-1</f>
        <v>-285000</v>
      </c>
      <c r="H45" s="5">
        <f t="shared" ca="1" si="43"/>
        <v>-425000</v>
      </c>
      <c r="I45" s="5">
        <f t="shared" ca="1" si="43"/>
        <v>-425000</v>
      </c>
      <c r="J45" s="5">
        <f t="shared" ca="1" si="43"/>
        <v>-425000</v>
      </c>
      <c r="K45" s="5">
        <f t="shared" ca="1" si="43"/>
        <v>-425000</v>
      </c>
      <c r="L45" s="5">
        <f t="shared" ca="1" si="43"/>
        <v>-369000</v>
      </c>
      <c r="M45" s="5">
        <f t="shared" ca="1" si="43"/>
        <v>-285000</v>
      </c>
      <c r="N45" s="5">
        <f t="shared" ca="1" si="43"/>
        <v>-285000</v>
      </c>
      <c r="O45" s="5">
        <f t="shared" ca="1" si="43"/>
        <v>-285000</v>
      </c>
      <c r="P45" s="5">
        <f t="shared" ca="1" si="43"/>
        <v>-403000</v>
      </c>
      <c r="Q45" s="5">
        <f t="shared" ca="1" si="43"/>
        <v>-313000</v>
      </c>
      <c r="R45" s="5">
        <f t="shared" ca="1" si="43"/>
        <v>-313000</v>
      </c>
      <c r="S45" s="5">
        <f t="shared" ca="1" si="43"/>
        <v>-313000</v>
      </c>
      <c r="T45" s="5">
        <f t="shared" ca="1" si="43"/>
        <v>-463000</v>
      </c>
      <c r="U45" s="5">
        <f t="shared" ca="1" si="43"/>
        <v>-463000</v>
      </c>
      <c r="V45" s="5">
        <f t="shared" ca="1" si="43"/>
        <v>-463000</v>
      </c>
      <c r="W45" s="5">
        <f t="shared" ca="1" si="43"/>
        <v>-463000</v>
      </c>
      <c r="X45" s="5">
        <f t="shared" ca="1" si="43"/>
        <v>-403000</v>
      </c>
      <c r="Y45" s="5">
        <f t="shared" ca="1" si="43"/>
        <v>-313000</v>
      </c>
      <c r="Z45" s="5">
        <f t="shared" ca="1" si="43"/>
        <v>-313000</v>
      </c>
      <c r="AA45" s="5">
        <f t="shared" ca="1" si="43"/>
        <v>-313000</v>
      </c>
      <c r="AB45" s="5">
        <f t="shared" ca="1" si="43"/>
        <v>-437000</v>
      </c>
      <c r="AC45" s="5">
        <f t="shared" ca="1" si="43"/>
        <v>-341000</v>
      </c>
      <c r="AD45" s="5">
        <f t="shared" ca="1" si="43"/>
        <v>-341000</v>
      </c>
      <c r="AE45" s="5">
        <f t="shared" ca="1" si="43"/>
        <v>-341000</v>
      </c>
      <c r="AF45" s="5">
        <f t="shared" ca="1" si="43"/>
        <v>-501000</v>
      </c>
      <c r="AG45" s="5">
        <f t="shared" ca="1" si="43"/>
        <v>-501000</v>
      </c>
      <c r="AH45" s="5">
        <f t="shared" ca="1" si="43"/>
        <v>-501000</v>
      </c>
      <c r="AI45" s="5">
        <f t="shared" ca="1" si="43"/>
        <v>-501000</v>
      </c>
      <c r="AJ45" s="5">
        <f t="shared" ca="1" si="43"/>
        <v>-437000</v>
      </c>
      <c r="AK45" s="5">
        <f t="shared" ca="1" si="43"/>
        <v>-341000</v>
      </c>
      <c r="AL45" s="5">
        <f t="shared" ca="1" si="43"/>
        <v>-341000</v>
      </c>
      <c r="AM45" s="5">
        <f t="shared" ca="1" si="43"/>
        <v>-341000</v>
      </c>
      <c r="AN45" s="5">
        <f t="shared" ref="AN45:BW45" ca="1" si="44">(AN66)*-1</f>
        <v>-471000</v>
      </c>
      <c r="AO45" s="5">
        <f t="shared" ca="1" si="44"/>
        <v>-369000</v>
      </c>
      <c r="AP45" s="5">
        <f t="shared" ca="1" si="44"/>
        <v>-369000</v>
      </c>
      <c r="AQ45" s="5">
        <f t="shared" ca="1" si="44"/>
        <v>-369000</v>
      </c>
      <c r="AR45" s="5">
        <f t="shared" ca="1" si="44"/>
        <v>-539000</v>
      </c>
      <c r="AS45" s="5">
        <f t="shared" ca="1" si="44"/>
        <v>-539000</v>
      </c>
      <c r="AT45" s="5">
        <f t="shared" ca="1" si="44"/>
        <v>-539000</v>
      </c>
      <c r="AU45" s="5">
        <f t="shared" ca="1" si="44"/>
        <v>-539000</v>
      </c>
      <c r="AV45" s="5">
        <f t="shared" ca="1" si="44"/>
        <v>-471000</v>
      </c>
      <c r="AW45" s="5">
        <f t="shared" ca="1" si="44"/>
        <v>-369000</v>
      </c>
      <c r="AX45" s="5">
        <f t="shared" ca="1" si="44"/>
        <v>-369000</v>
      </c>
      <c r="AY45" s="5">
        <f t="shared" ca="1" si="44"/>
        <v>-369000</v>
      </c>
      <c r="AZ45" s="5">
        <f t="shared" ca="1" si="44"/>
        <v>-505000</v>
      </c>
      <c r="BA45" s="5">
        <f t="shared" ca="1" si="44"/>
        <v>-397000</v>
      </c>
      <c r="BB45" s="5">
        <f t="shared" ca="1" si="44"/>
        <v>-397000</v>
      </c>
      <c r="BC45" s="5">
        <f t="shared" ca="1" si="44"/>
        <v>-397000</v>
      </c>
      <c r="BD45" s="5">
        <f t="shared" ca="1" si="44"/>
        <v>-577000</v>
      </c>
      <c r="BE45" s="5">
        <f t="shared" ca="1" si="44"/>
        <v>-577000</v>
      </c>
      <c r="BF45" s="5">
        <f t="shared" ca="1" si="44"/>
        <v>-577000</v>
      </c>
      <c r="BG45" s="5">
        <f t="shared" ca="1" si="44"/>
        <v>-577000</v>
      </c>
      <c r="BH45" s="5">
        <f t="shared" ca="1" si="44"/>
        <v>-505000</v>
      </c>
      <c r="BI45" s="5">
        <f t="shared" ca="1" si="44"/>
        <v>-397000</v>
      </c>
      <c r="BJ45" s="5">
        <f t="shared" ca="1" si="44"/>
        <v>-397000</v>
      </c>
      <c r="BK45" s="5">
        <f t="shared" ca="1" si="44"/>
        <v>-397000</v>
      </c>
      <c r="BL45" s="5">
        <f t="shared" ca="1" si="44"/>
        <v>-539000</v>
      </c>
      <c r="BM45" s="5">
        <f t="shared" ca="1" si="44"/>
        <v>-425000</v>
      </c>
      <c r="BN45" s="5">
        <f t="shared" ca="1" si="44"/>
        <v>-425000</v>
      </c>
      <c r="BO45" s="5">
        <f t="shared" ca="1" si="44"/>
        <v>-425000</v>
      </c>
      <c r="BP45" s="5">
        <f t="shared" ca="1" si="44"/>
        <v>-615000</v>
      </c>
      <c r="BQ45" s="5">
        <f t="shared" ca="1" si="44"/>
        <v>-615000</v>
      </c>
      <c r="BR45" s="5">
        <f t="shared" ca="1" si="44"/>
        <v>-615000</v>
      </c>
      <c r="BS45" s="5">
        <f t="shared" ca="1" si="44"/>
        <v>-615000</v>
      </c>
      <c r="BT45" s="5">
        <f t="shared" ca="1" si="44"/>
        <v>-539000</v>
      </c>
      <c r="BU45" s="5">
        <f t="shared" ca="1" si="44"/>
        <v>-425000</v>
      </c>
      <c r="BV45" s="5">
        <f t="shared" ca="1" si="44"/>
        <v>-425000</v>
      </c>
      <c r="BW45" s="5">
        <f t="shared" ca="1" si="44"/>
        <v>-425000</v>
      </c>
    </row>
    <row r="46" spans="1:75" outlineLevel="1" x14ac:dyDescent="0.25">
      <c r="A46" s="56" t="s">
        <v>7</v>
      </c>
      <c r="D46" s="8">
        <v>0</v>
      </c>
      <c r="E46" s="8">
        <v>0</v>
      </c>
      <c r="F46" s="8">
        <v>0</v>
      </c>
      <c r="G46" s="5">
        <f t="shared" ref="G46:AM46" si="45">(G77)*-1</f>
        <v>-32000</v>
      </c>
      <c r="H46" s="5">
        <f t="shared" si="45"/>
        <v>-32000</v>
      </c>
      <c r="I46" s="5">
        <f t="shared" si="45"/>
        <v>-32000</v>
      </c>
      <c r="J46" s="5">
        <f t="shared" si="45"/>
        <v>-32000</v>
      </c>
      <c r="K46" s="5">
        <f t="shared" si="45"/>
        <v>-32000</v>
      </c>
      <c r="L46" s="5">
        <f t="shared" si="45"/>
        <v>-32000</v>
      </c>
      <c r="M46" s="5">
        <f t="shared" si="45"/>
        <v>-32000</v>
      </c>
      <c r="N46" s="5">
        <f t="shared" si="45"/>
        <v>-32000</v>
      </c>
      <c r="O46" s="5">
        <f t="shared" si="45"/>
        <v>-32000</v>
      </c>
      <c r="P46" s="5">
        <f t="shared" si="45"/>
        <v>-36000</v>
      </c>
      <c r="Q46" s="5">
        <f t="shared" si="45"/>
        <v>-36000</v>
      </c>
      <c r="R46" s="5">
        <f t="shared" si="45"/>
        <v>-36000</v>
      </c>
      <c r="S46" s="5">
        <f t="shared" si="45"/>
        <v>-36000</v>
      </c>
      <c r="T46" s="5">
        <f t="shared" si="45"/>
        <v>-36000</v>
      </c>
      <c r="U46" s="5">
        <f t="shared" si="45"/>
        <v>-36000</v>
      </c>
      <c r="V46" s="5">
        <f t="shared" si="45"/>
        <v>-36000</v>
      </c>
      <c r="W46" s="5">
        <f t="shared" si="45"/>
        <v>-36000</v>
      </c>
      <c r="X46" s="5">
        <f t="shared" si="45"/>
        <v>-36000</v>
      </c>
      <c r="Y46" s="5">
        <f t="shared" si="45"/>
        <v>-36000</v>
      </c>
      <c r="Z46" s="5">
        <f t="shared" si="45"/>
        <v>-36000</v>
      </c>
      <c r="AA46" s="5">
        <f t="shared" si="45"/>
        <v>-36000</v>
      </c>
      <c r="AB46" s="5">
        <f t="shared" si="45"/>
        <v>-40000</v>
      </c>
      <c r="AC46" s="5">
        <f t="shared" si="45"/>
        <v>-40000</v>
      </c>
      <c r="AD46" s="5">
        <f t="shared" si="45"/>
        <v>-40000</v>
      </c>
      <c r="AE46" s="5">
        <f t="shared" si="45"/>
        <v>-40000</v>
      </c>
      <c r="AF46" s="5">
        <f t="shared" si="45"/>
        <v>-40000</v>
      </c>
      <c r="AG46" s="5">
        <f t="shared" si="45"/>
        <v>-40000</v>
      </c>
      <c r="AH46" s="5">
        <f t="shared" si="45"/>
        <v>-40000</v>
      </c>
      <c r="AI46" s="5">
        <f t="shared" si="45"/>
        <v>-40000</v>
      </c>
      <c r="AJ46" s="5">
        <f t="shared" si="45"/>
        <v>-40000</v>
      </c>
      <c r="AK46" s="5">
        <f t="shared" si="45"/>
        <v>-40000</v>
      </c>
      <c r="AL46" s="5">
        <f t="shared" si="45"/>
        <v>-40000</v>
      </c>
      <c r="AM46" s="5">
        <f t="shared" si="45"/>
        <v>-40000</v>
      </c>
      <c r="AN46" s="5">
        <f t="shared" ref="AN46:BW46" si="46">(AN77)*-1</f>
        <v>-44000</v>
      </c>
      <c r="AO46" s="5">
        <f t="shared" si="46"/>
        <v>-44000</v>
      </c>
      <c r="AP46" s="5">
        <f t="shared" si="46"/>
        <v>-44000</v>
      </c>
      <c r="AQ46" s="5">
        <f t="shared" si="46"/>
        <v>-44000</v>
      </c>
      <c r="AR46" s="5">
        <f t="shared" si="46"/>
        <v>-44000</v>
      </c>
      <c r="AS46" s="5">
        <f t="shared" si="46"/>
        <v>-44000</v>
      </c>
      <c r="AT46" s="5">
        <f t="shared" si="46"/>
        <v>-44000</v>
      </c>
      <c r="AU46" s="5">
        <f t="shared" si="46"/>
        <v>-44000</v>
      </c>
      <c r="AV46" s="5">
        <f t="shared" si="46"/>
        <v>-44000</v>
      </c>
      <c r="AW46" s="5">
        <f t="shared" si="46"/>
        <v>-44000</v>
      </c>
      <c r="AX46" s="5">
        <f t="shared" si="46"/>
        <v>-44000</v>
      </c>
      <c r="AY46" s="5">
        <f t="shared" si="46"/>
        <v>-44000</v>
      </c>
      <c r="AZ46" s="5">
        <f t="shared" si="46"/>
        <v>-48000</v>
      </c>
      <c r="BA46" s="5">
        <f t="shared" si="46"/>
        <v>-48000</v>
      </c>
      <c r="BB46" s="5">
        <f t="shared" si="46"/>
        <v>-48000</v>
      </c>
      <c r="BC46" s="5">
        <f t="shared" si="46"/>
        <v>-48000</v>
      </c>
      <c r="BD46" s="5">
        <f t="shared" si="46"/>
        <v>-48000</v>
      </c>
      <c r="BE46" s="5">
        <f t="shared" si="46"/>
        <v>-48000</v>
      </c>
      <c r="BF46" s="5">
        <f t="shared" si="46"/>
        <v>-48000</v>
      </c>
      <c r="BG46" s="5">
        <f t="shared" si="46"/>
        <v>-48000</v>
      </c>
      <c r="BH46" s="5">
        <f t="shared" si="46"/>
        <v>-48000</v>
      </c>
      <c r="BI46" s="5">
        <f t="shared" si="46"/>
        <v>-48000</v>
      </c>
      <c r="BJ46" s="5">
        <f t="shared" si="46"/>
        <v>-48000</v>
      </c>
      <c r="BK46" s="5">
        <f t="shared" si="46"/>
        <v>-48000</v>
      </c>
      <c r="BL46" s="5">
        <f t="shared" si="46"/>
        <v>-52000</v>
      </c>
      <c r="BM46" s="5">
        <f t="shared" si="46"/>
        <v>-52000</v>
      </c>
      <c r="BN46" s="5">
        <f t="shared" si="46"/>
        <v>-52000</v>
      </c>
      <c r="BO46" s="5">
        <f t="shared" si="46"/>
        <v>-52000</v>
      </c>
      <c r="BP46" s="5">
        <f t="shared" si="46"/>
        <v>-52000</v>
      </c>
      <c r="BQ46" s="5">
        <f t="shared" si="46"/>
        <v>-52000</v>
      </c>
      <c r="BR46" s="5">
        <f t="shared" si="46"/>
        <v>-52000</v>
      </c>
      <c r="BS46" s="5">
        <f t="shared" si="46"/>
        <v>-52000</v>
      </c>
      <c r="BT46" s="5">
        <f t="shared" si="46"/>
        <v>-52000</v>
      </c>
      <c r="BU46" s="5">
        <f t="shared" si="46"/>
        <v>-52000</v>
      </c>
      <c r="BV46" s="5">
        <f t="shared" si="46"/>
        <v>-52000</v>
      </c>
      <c r="BW46" s="5">
        <f t="shared" si="46"/>
        <v>-52000</v>
      </c>
    </row>
    <row r="47" spans="1:75" outlineLevel="1" x14ac:dyDescent="0.25">
      <c r="A47" s="56" t="s">
        <v>2</v>
      </c>
      <c r="D47" s="8">
        <v>0</v>
      </c>
      <c r="E47" s="8">
        <v>0</v>
      </c>
      <c r="F47" s="8">
        <v>0</v>
      </c>
      <c r="G47" s="5">
        <f t="shared" ref="G47:AM47" si="47">(G81)*-1</f>
        <v>-28000</v>
      </c>
      <c r="H47" s="5">
        <f t="shared" si="47"/>
        <v>-28000</v>
      </c>
      <c r="I47" s="5">
        <f t="shared" si="47"/>
        <v>-28000</v>
      </c>
      <c r="J47" s="5">
        <f t="shared" si="47"/>
        <v>-28000</v>
      </c>
      <c r="K47" s="5">
        <f t="shared" si="47"/>
        <v>-28000</v>
      </c>
      <c r="L47" s="5">
        <f t="shared" si="47"/>
        <v>-28000</v>
      </c>
      <c r="M47" s="5">
        <f t="shared" si="47"/>
        <v>-28000</v>
      </c>
      <c r="N47" s="5">
        <f t="shared" si="47"/>
        <v>-28000</v>
      </c>
      <c r="O47" s="5">
        <f t="shared" si="47"/>
        <v>-28000</v>
      </c>
      <c r="P47" s="5">
        <f t="shared" si="47"/>
        <v>-28000</v>
      </c>
      <c r="Q47" s="5">
        <f t="shared" si="47"/>
        <v>-28000</v>
      </c>
      <c r="R47" s="5">
        <f t="shared" si="47"/>
        <v>-28000</v>
      </c>
      <c r="S47" s="5">
        <f t="shared" si="47"/>
        <v>-28000</v>
      </c>
      <c r="T47" s="5">
        <f t="shared" si="47"/>
        <v>-28000</v>
      </c>
      <c r="U47" s="5">
        <f t="shared" si="47"/>
        <v>-28000</v>
      </c>
      <c r="V47" s="5">
        <f t="shared" si="47"/>
        <v>-28000</v>
      </c>
      <c r="W47" s="5">
        <f t="shared" si="47"/>
        <v>-28000</v>
      </c>
      <c r="X47" s="5">
        <f t="shared" si="47"/>
        <v>-28000</v>
      </c>
      <c r="Y47" s="5">
        <f t="shared" si="47"/>
        <v>-28000</v>
      </c>
      <c r="Z47" s="5">
        <f t="shared" si="47"/>
        <v>-28000</v>
      </c>
      <c r="AA47" s="5">
        <f t="shared" si="47"/>
        <v>-28000</v>
      </c>
      <c r="AB47" s="5">
        <f t="shared" si="47"/>
        <v>-28000</v>
      </c>
      <c r="AC47" s="5">
        <f t="shared" si="47"/>
        <v>-28000</v>
      </c>
      <c r="AD47" s="5">
        <f t="shared" si="47"/>
        <v>-28000</v>
      </c>
      <c r="AE47" s="5">
        <f t="shared" si="47"/>
        <v>-28000</v>
      </c>
      <c r="AF47" s="5">
        <f t="shared" si="47"/>
        <v>-28000</v>
      </c>
      <c r="AG47" s="5">
        <f t="shared" si="47"/>
        <v>-28000</v>
      </c>
      <c r="AH47" s="5">
        <f t="shared" si="47"/>
        <v>-28000</v>
      </c>
      <c r="AI47" s="5">
        <f t="shared" si="47"/>
        <v>-28000</v>
      </c>
      <c r="AJ47" s="5">
        <f t="shared" si="47"/>
        <v>-28000</v>
      </c>
      <c r="AK47" s="5">
        <f t="shared" si="47"/>
        <v>-28000</v>
      </c>
      <c r="AL47" s="5">
        <f t="shared" si="47"/>
        <v>-28000</v>
      </c>
      <c r="AM47" s="5">
        <f t="shared" si="47"/>
        <v>-28000</v>
      </c>
      <c r="AN47" s="5">
        <f t="shared" ref="AN47:BW47" si="48">(AN81)*-1</f>
        <v>-28000</v>
      </c>
      <c r="AO47" s="5">
        <f t="shared" si="48"/>
        <v>-28000</v>
      </c>
      <c r="AP47" s="5">
        <f t="shared" si="48"/>
        <v>-28000</v>
      </c>
      <c r="AQ47" s="5">
        <f t="shared" si="48"/>
        <v>-28000</v>
      </c>
      <c r="AR47" s="5">
        <f t="shared" si="48"/>
        <v>-28000</v>
      </c>
      <c r="AS47" s="5">
        <f t="shared" si="48"/>
        <v>-28000</v>
      </c>
      <c r="AT47" s="5">
        <f t="shared" si="48"/>
        <v>-28000</v>
      </c>
      <c r="AU47" s="5">
        <f t="shared" si="48"/>
        <v>-28000</v>
      </c>
      <c r="AV47" s="5">
        <f t="shared" si="48"/>
        <v>-28000</v>
      </c>
      <c r="AW47" s="5">
        <f t="shared" si="48"/>
        <v>-28000</v>
      </c>
      <c r="AX47" s="5">
        <f t="shared" si="48"/>
        <v>-28000</v>
      </c>
      <c r="AY47" s="5">
        <f t="shared" si="48"/>
        <v>-28000</v>
      </c>
      <c r="AZ47" s="5">
        <f t="shared" si="48"/>
        <v>-28000</v>
      </c>
      <c r="BA47" s="5">
        <f t="shared" si="48"/>
        <v>-28000</v>
      </c>
      <c r="BB47" s="5">
        <f t="shared" si="48"/>
        <v>-28000</v>
      </c>
      <c r="BC47" s="5">
        <f t="shared" si="48"/>
        <v>-28000</v>
      </c>
      <c r="BD47" s="5">
        <f t="shared" si="48"/>
        <v>-28000</v>
      </c>
      <c r="BE47" s="5">
        <f t="shared" si="48"/>
        <v>-28000</v>
      </c>
      <c r="BF47" s="5">
        <f t="shared" si="48"/>
        <v>-28000</v>
      </c>
      <c r="BG47" s="5">
        <f t="shared" si="48"/>
        <v>-28000</v>
      </c>
      <c r="BH47" s="5">
        <f t="shared" si="48"/>
        <v>-28000</v>
      </c>
      <c r="BI47" s="5">
        <f t="shared" si="48"/>
        <v>-28000</v>
      </c>
      <c r="BJ47" s="5">
        <f t="shared" si="48"/>
        <v>-28000</v>
      </c>
      <c r="BK47" s="5">
        <f t="shared" si="48"/>
        <v>-28000</v>
      </c>
      <c r="BL47" s="5">
        <f t="shared" si="48"/>
        <v>-28000</v>
      </c>
      <c r="BM47" s="5">
        <f t="shared" si="48"/>
        <v>-28000</v>
      </c>
      <c r="BN47" s="5">
        <f t="shared" si="48"/>
        <v>-28000</v>
      </c>
      <c r="BO47" s="5">
        <f t="shared" si="48"/>
        <v>-28000</v>
      </c>
      <c r="BP47" s="5">
        <f t="shared" si="48"/>
        <v>-28000</v>
      </c>
      <c r="BQ47" s="5">
        <f t="shared" si="48"/>
        <v>-28000</v>
      </c>
      <c r="BR47" s="5">
        <f t="shared" si="48"/>
        <v>-28000</v>
      </c>
      <c r="BS47" s="5">
        <f t="shared" si="48"/>
        <v>-28000</v>
      </c>
      <c r="BT47" s="5">
        <f t="shared" si="48"/>
        <v>-28000</v>
      </c>
      <c r="BU47" s="5">
        <f t="shared" si="48"/>
        <v>-28000</v>
      </c>
      <c r="BV47" s="5">
        <f t="shared" si="48"/>
        <v>-28000</v>
      </c>
      <c r="BW47" s="5">
        <f t="shared" si="48"/>
        <v>-28000</v>
      </c>
    </row>
    <row r="48" spans="1:75" outlineLevel="1" x14ac:dyDescent="0.25">
      <c r="A48" s="56" t="s">
        <v>45</v>
      </c>
      <c r="D48" s="8">
        <v>0</v>
      </c>
      <c r="E48" s="8">
        <v>0</v>
      </c>
      <c r="F48" s="8">
        <v>0</v>
      </c>
      <c r="G48" s="5">
        <f t="shared" ref="G48:AM48" si="49">(G87)*-1</f>
        <v>-60000</v>
      </c>
      <c r="H48" s="5">
        <f t="shared" si="49"/>
        <v>0</v>
      </c>
      <c r="I48" s="5">
        <f t="shared" si="49"/>
        <v>-60000</v>
      </c>
      <c r="J48" s="5">
        <f t="shared" si="49"/>
        <v>0</v>
      </c>
      <c r="K48" s="5">
        <f t="shared" si="49"/>
        <v>-60000</v>
      </c>
      <c r="L48" s="5">
        <f t="shared" si="49"/>
        <v>0</v>
      </c>
      <c r="M48" s="5">
        <f t="shared" si="49"/>
        <v>0</v>
      </c>
      <c r="N48" s="5">
        <f t="shared" si="49"/>
        <v>-60000</v>
      </c>
      <c r="O48" s="5">
        <f t="shared" si="49"/>
        <v>0</v>
      </c>
      <c r="P48" s="5">
        <f t="shared" si="49"/>
        <v>0</v>
      </c>
      <c r="Q48" s="5">
        <f t="shared" si="49"/>
        <v>0</v>
      </c>
      <c r="R48" s="5">
        <f t="shared" si="49"/>
        <v>0</v>
      </c>
      <c r="S48" s="5">
        <f t="shared" si="49"/>
        <v>-60000</v>
      </c>
      <c r="T48" s="5">
        <f t="shared" si="49"/>
        <v>0</v>
      </c>
      <c r="U48" s="5">
        <f t="shared" si="49"/>
        <v>-60000</v>
      </c>
      <c r="V48" s="5">
        <f t="shared" si="49"/>
        <v>0</v>
      </c>
      <c r="W48" s="5">
        <f t="shared" si="49"/>
        <v>-60000</v>
      </c>
      <c r="X48" s="5">
        <f t="shared" si="49"/>
        <v>0</v>
      </c>
      <c r="Y48" s="5">
        <f t="shared" si="49"/>
        <v>0</v>
      </c>
      <c r="Z48" s="5">
        <f t="shared" si="49"/>
        <v>-60000</v>
      </c>
      <c r="AA48" s="5">
        <f t="shared" si="49"/>
        <v>0</v>
      </c>
      <c r="AB48" s="5">
        <f t="shared" si="49"/>
        <v>0</v>
      </c>
      <c r="AC48" s="5">
        <f t="shared" si="49"/>
        <v>0</v>
      </c>
      <c r="AD48" s="5">
        <f t="shared" si="49"/>
        <v>0</v>
      </c>
      <c r="AE48" s="5">
        <f t="shared" si="49"/>
        <v>-60000</v>
      </c>
      <c r="AF48" s="5">
        <f t="shared" si="49"/>
        <v>0</v>
      </c>
      <c r="AG48" s="5">
        <f t="shared" si="49"/>
        <v>-60000</v>
      </c>
      <c r="AH48" s="5">
        <f t="shared" si="49"/>
        <v>0</v>
      </c>
      <c r="AI48" s="5">
        <f t="shared" si="49"/>
        <v>-60000</v>
      </c>
      <c r="AJ48" s="5">
        <f t="shared" si="49"/>
        <v>0</v>
      </c>
      <c r="AK48" s="5">
        <f t="shared" si="49"/>
        <v>0</v>
      </c>
      <c r="AL48" s="5">
        <f t="shared" si="49"/>
        <v>-60000</v>
      </c>
      <c r="AM48" s="5">
        <f t="shared" si="49"/>
        <v>0</v>
      </c>
      <c r="AN48" s="5">
        <f t="shared" ref="AN48:BW48" si="50">(AN87)*-1</f>
        <v>0</v>
      </c>
      <c r="AO48" s="5">
        <f t="shared" si="50"/>
        <v>0</v>
      </c>
      <c r="AP48" s="5">
        <f t="shared" si="50"/>
        <v>0</v>
      </c>
      <c r="AQ48" s="5">
        <f t="shared" si="50"/>
        <v>-60000</v>
      </c>
      <c r="AR48" s="5">
        <f t="shared" si="50"/>
        <v>0</v>
      </c>
      <c r="AS48" s="5">
        <f t="shared" si="50"/>
        <v>-60000</v>
      </c>
      <c r="AT48" s="5">
        <f t="shared" si="50"/>
        <v>0</v>
      </c>
      <c r="AU48" s="5">
        <f t="shared" si="50"/>
        <v>-60000</v>
      </c>
      <c r="AV48" s="5">
        <f t="shared" si="50"/>
        <v>0</v>
      </c>
      <c r="AW48" s="5">
        <f t="shared" si="50"/>
        <v>0</v>
      </c>
      <c r="AX48" s="5">
        <f t="shared" si="50"/>
        <v>-60000</v>
      </c>
      <c r="AY48" s="5">
        <f t="shared" si="50"/>
        <v>0</v>
      </c>
      <c r="AZ48" s="5">
        <f t="shared" si="50"/>
        <v>0</v>
      </c>
      <c r="BA48" s="5">
        <f t="shared" si="50"/>
        <v>0</v>
      </c>
      <c r="BB48" s="5">
        <f t="shared" si="50"/>
        <v>0</v>
      </c>
      <c r="BC48" s="5">
        <f t="shared" si="50"/>
        <v>-60000</v>
      </c>
      <c r="BD48" s="5">
        <f t="shared" si="50"/>
        <v>0</v>
      </c>
      <c r="BE48" s="5">
        <f t="shared" si="50"/>
        <v>-60000</v>
      </c>
      <c r="BF48" s="5">
        <f t="shared" si="50"/>
        <v>0</v>
      </c>
      <c r="BG48" s="5">
        <f t="shared" si="50"/>
        <v>-60000</v>
      </c>
      <c r="BH48" s="5">
        <f t="shared" si="50"/>
        <v>0</v>
      </c>
      <c r="BI48" s="5">
        <f t="shared" si="50"/>
        <v>0</v>
      </c>
      <c r="BJ48" s="5">
        <f t="shared" si="50"/>
        <v>-60000</v>
      </c>
      <c r="BK48" s="5">
        <f t="shared" si="50"/>
        <v>0</v>
      </c>
      <c r="BL48" s="5">
        <f t="shared" si="50"/>
        <v>0</v>
      </c>
      <c r="BM48" s="5">
        <f t="shared" si="50"/>
        <v>0</v>
      </c>
      <c r="BN48" s="5">
        <f t="shared" si="50"/>
        <v>0</v>
      </c>
      <c r="BO48" s="5">
        <f t="shared" si="50"/>
        <v>-60000</v>
      </c>
      <c r="BP48" s="5">
        <f t="shared" si="50"/>
        <v>0</v>
      </c>
      <c r="BQ48" s="5">
        <f t="shared" si="50"/>
        <v>-60000</v>
      </c>
      <c r="BR48" s="5">
        <f t="shared" si="50"/>
        <v>0</v>
      </c>
      <c r="BS48" s="5">
        <f t="shared" si="50"/>
        <v>-60000</v>
      </c>
      <c r="BT48" s="5">
        <f t="shared" si="50"/>
        <v>0</v>
      </c>
      <c r="BU48" s="5">
        <f t="shared" si="50"/>
        <v>0</v>
      </c>
      <c r="BV48" s="5">
        <f t="shared" si="50"/>
        <v>-60000</v>
      </c>
      <c r="BW48" s="5">
        <f t="shared" si="50"/>
        <v>0</v>
      </c>
    </row>
    <row r="49" spans="1:75" outlineLevel="1" x14ac:dyDescent="0.25">
      <c r="A49" s="56" t="s">
        <v>71</v>
      </c>
      <c r="D49" s="8">
        <v>0</v>
      </c>
      <c r="E49" s="8">
        <v>0</v>
      </c>
      <c r="F49" s="8">
        <v>0</v>
      </c>
      <c r="G49" s="5">
        <f t="shared" ref="G49:AM49" si="51">(G91)*-1</f>
        <v>-8000</v>
      </c>
      <c r="H49" s="5">
        <f t="shared" si="51"/>
        <v>-8000</v>
      </c>
      <c r="I49" s="5">
        <f t="shared" si="51"/>
        <v>-8000</v>
      </c>
      <c r="J49" s="5">
        <f t="shared" si="51"/>
        <v>-8000</v>
      </c>
      <c r="K49" s="5">
        <f t="shared" si="51"/>
        <v>-8000</v>
      </c>
      <c r="L49" s="5">
        <f t="shared" si="51"/>
        <v>-8000</v>
      </c>
      <c r="M49" s="5">
        <f t="shared" si="51"/>
        <v>-8000</v>
      </c>
      <c r="N49" s="5">
        <f t="shared" si="51"/>
        <v>-8000</v>
      </c>
      <c r="O49" s="5">
        <f t="shared" si="51"/>
        <v>-8000</v>
      </c>
      <c r="P49" s="5">
        <f t="shared" si="51"/>
        <v>-9600</v>
      </c>
      <c r="Q49" s="5">
        <f t="shared" si="51"/>
        <v>-9600</v>
      </c>
      <c r="R49" s="5">
        <f t="shared" si="51"/>
        <v>-9600</v>
      </c>
      <c r="S49" s="5">
        <f t="shared" si="51"/>
        <v>-9600</v>
      </c>
      <c r="T49" s="5">
        <f t="shared" si="51"/>
        <v>-9600</v>
      </c>
      <c r="U49" s="5">
        <f t="shared" si="51"/>
        <v>-9600</v>
      </c>
      <c r="V49" s="5">
        <f t="shared" si="51"/>
        <v>-9600</v>
      </c>
      <c r="W49" s="5">
        <f t="shared" si="51"/>
        <v>-9600</v>
      </c>
      <c r="X49" s="5">
        <f t="shared" si="51"/>
        <v>-9600</v>
      </c>
      <c r="Y49" s="5">
        <f t="shared" si="51"/>
        <v>-9600</v>
      </c>
      <c r="Z49" s="5">
        <f t="shared" si="51"/>
        <v>-9600</v>
      </c>
      <c r="AA49" s="5">
        <f t="shared" si="51"/>
        <v>-9600</v>
      </c>
      <c r="AB49" s="5">
        <f t="shared" si="51"/>
        <v>-11200</v>
      </c>
      <c r="AC49" s="5">
        <f t="shared" si="51"/>
        <v>-11200</v>
      </c>
      <c r="AD49" s="5">
        <f t="shared" si="51"/>
        <v>-11200</v>
      </c>
      <c r="AE49" s="5">
        <f t="shared" si="51"/>
        <v>-11200</v>
      </c>
      <c r="AF49" s="5">
        <f t="shared" si="51"/>
        <v>-11200</v>
      </c>
      <c r="AG49" s="5">
        <f t="shared" si="51"/>
        <v>-11200</v>
      </c>
      <c r="AH49" s="5">
        <f t="shared" si="51"/>
        <v>-11200</v>
      </c>
      <c r="AI49" s="5">
        <f t="shared" si="51"/>
        <v>-11200</v>
      </c>
      <c r="AJ49" s="5">
        <f t="shared" si="51"/>
        <v>-11200</v>
      </c>
      <c r="AK49" s="5">
        <f t="shared" si="51"/>
        <v>-11200</v>
      </c>
      <c r="AL49" s="5">
        <f t="shared" si="51"/>
        <v>-11200</v>
      </c>
      <c r="AM49" s="5">
        <f t="shared" si="51"/>
        <v>-11200</v>
      </c>
      <c r="AN49" s="5">
        <f t="shared" ref="AN49:BW49" si="52">(AN91)*-1</f>
        <v>-12800</v>
      </c>
      <c r="AO49" s="5">
        <f t="shared" si="52"/>
        <v>-12800</v>
      </c>
      <c r="AP49" s="5">
        <f t="shared" si="52"/>
        <v>-12800</v>
      </c>
      <c r="AQ49" s="5">
        <f t="shared" si="52"/>
        <v>-12800</v>
      </c>
      <c r="AR49" s="5">
        <f t="shared" si="52"/>
        <v>-12800</v>
      </c>
      <c r="AS49" s="5">
        <f t="shared" si="52"/>
        <v>-12800</v>
      </c>
      <c r="AT49" s="5">
        <f t="shared" si="52"/>
        <v>-12800</v>
      </c>
      <c r="AU49" s="5">
        <f t="shared" si="52"/>
        <v>-12800</v>
      </c>
      <c r="AV49" s="5">
        <f t="shared" si="52"/>
        <v>-12800</v>
      </c>
      <c r="AW49" s="5">
        <f t="shared" si="52"/>
        <v>-12800</v>
      </c>
      <c r="AX49" s="5">
        <f t="shared" si="52"/>
        <v>-12800</v>
      </c>
      <c r="AY49" s="5">
        <f t="shared" si="52"/>
        <v>-12800</v>
      </c>
      <c r="AZ49" s="5">
        <f t="shared" si="52"/>
        <v>-14400</v>
      </c>
      <c r="BA49" s="5">
        <f t="shared" si="52"/>
        <v>-14400</v>
      </c>
      <c r="BB49" s="5">
        <f t="shared" si="52"/>
        <v>-14400</v>
      </c>
      <c r="BC49" s="5">
        <f t="shared" si="52"/>
        <v>-14400</v>
      </c>
      <c r="BD49" s="5">
        <f t="shared" si="52"/>
        <v>-14400</v>
      </c>
      <c r="BE49" s="5">
        <f t="shared" si="52"/>
        <v>-14400</v>
      </c>
      <c r="BF49" s="5">
        <f t="shared" si="52"/>
        <v>-14400</v>
      </c>
      <c r="BG49" s="5">
        <f t="shared" si="52"/>
        <v>-14400</v>
      </c>
      <c r="BH49" s="5">
        <f t="shared" si="52"/>
        <v>-14400</v>
      </c>
      <c r="BI49" s="5">
        <f t="shared" si="52"/>
        <v>-14400</v>
      </c>
      <c r="BJ49" s="5">
        <f t="shared" si="52"/>
        <v>-14400</v>
      </c>
      <c r="BK49" s="5">
        <f t="shared" si="52"/>
        <v>-14400</v>
      </c>
      <c r="BL49" s="5">
        <f t="shared" si="52"/>
        <v>-16000</v>
      </c>
      <c r="BM49" s="5">
        <f t="shared" si="52"/>
        <v>-16000</v>
      </c>
      <c r="BN49" s="5">
        <f t="shared" si="52"/>
        <v>-16000</v>
      </c>
      <c r="BO49" s="5">
        <f t="shared" si="52"/>
        <v>-16000</v>
      </c>
      <c r="BP49" s="5">
        <f t="shared" si="52"/>
        <v>-16000</v>
      </c>
      <c r="BQ49" s="5">
        <f t="shared" si="52"/>
        <v>-16000</v>
      </c>
      <c r="BR49" s="5">
        <f t="shared" si="52"/>
        <v>-16000</v>
      </c>
      <c r="BS49" s="5">
        <f t="shared" si="52"/>
        <v>-16000</v>
      </c>
      <c r="BT49" s="5">
        <f t="shared" si="52"/>
        <v>-16000</v>
      </c>
      <c r="BU49" s="5">
        <f t="shared" si="52"/>
        <v>-16000</v>
      </c>
      <c r="BV49" s="5">
        <f t="shared" si="52"/>
        <v>-16000</v>
      </c>
      <c r="BW49" s="5">
        <f t="shared" si="52"/>
        <v>-16000</v>
      </c>
    </row>
    <row r="50" spans="1:75" outlineLevel="1" x14ac:dyDescent="0.25">
      <c r="A50" s="56" t="s">
        <v>8</v>
      </c>
      <c r="D50" s="8">
        <v>0</v>
      </c>
      <c r="E50" s="8">
        <v>0</v>
      </c>
      <c r="F50" s="8">
        <v>0</v>
      </c>
      <c r="G50" s="5">
        <f t="shared" ref="G50:AM50" si="53">(G96)*-1</f>
        <v>-45000</v>
      </c>
      <c r="H50" s="5">
        <f t="shared" si="53"/>
        <v>0</v>
      </c>
      <c r="I50" s="5">
        <f t="shared" si="53"/>
        <v>-15000</v>
      </c>
      <c r="J50" s="5">
        <f t="shared" si="53"/>
        <v>0</v>
      </c>
      <c r="K50" s="5">
        <f t="shared" si="53"/>
        <v>-15000</v>
      </c>
      <c r="L50" s="5">
        <f t="shared" si="53"/>
        <v>0</v>
      </c>
      <c r="M50" s="5">
        <f t="shared" si="53"/>
        <v>-45000</v>
      </c>
      <c r="N50" s="5">
        <f t="shared" si="53"/>
        <v>0</v>
      </c>
      <c r="O50" s="5">
        <f t="shared" si="53"/>
        <v>-15000</v>
      </c>
      <c r="P50" s="5">
        <f t="shared" si="53"/>
        <v>0</v>
      </c>
      <c r="Q50" s="5">
        <f t="shared" si="53"/>
        <v>-15000</v>
      </c>
      <c r="R50" s="5">
        <f t="shared" si="53"/>
        <v>0</v>
      </c>
      <c r="S50" s="5">
        <f t="shared" si="53"/>
        <v>-45000</v>
      </c>
      <c r="T50" s="5">
        <f t="shared" si="53"/>
        <v>0</v>
      </c>
      <c r="U50" s="5">
        <f t="shared" si="53"/>
        <v>-15000</v>
      </c>
      <c r="V50" s="5">
        <f t="shared" si="53"/>
        <v>0</v>
      </c>
      <c r="W50" s="5">
        <f t="shared" si="53"/>
        <v>-15000</v>
      </c>
      <c r="X50" s="5">
        <f t="shared" si="53"/>
        <v>0</v>
      </c>
      <c r="Y50" s="5">
        <f t="shared" si="53"/>
        <v>-45000</v>
      </c>
      <c r="Z50" s="5">
        <f t="shared" si="53"/>
        <v>0</v>
      </c>
      <c r="AA50" s="5">
        <f t="shared" si="53"/>
        <v>-15000</v>
      </c>
      <c r="AB50" s="5">
        <f t="shared" si="53"/>
        <v>0</v>
      </c>
      <c r="AC50" s="5">
        <f t="shared" si="53"/>
        <v>-15000</v>
      </c>
      <c r="AD50" s="5">
        <f t="shared" si="53"/>
        <v>0</v>
      </c>
      <c r="AE50" s="5">
        <f t="shared" si="53"/>
        <v>-45000</v>
      </c>
      <c r="AF50" s="5">
        <f t="shared" si="53"/>
        <v>0</v>
      </c>
      <c r="AG50" s="5">
        <f t="shared" si="53"/>
        <v>-15000</v>
      </c>
      <c r="AH50" s="5">
        <f t="shared" si="53"/>
        <v>0</v>
      </c>
      <c r="AI50" s="5">
        <f t="shared" si="53"/>
        <v>-15000</v>
      </c>
      <c r="AJ50" s="5">
        <f t="shared" si="53"/>
        <v>0</v>
      </c>
      <c r="AK50" s="5">
        <f t="shared" si="53"/>
        <v>-45000</v>
      </c>
      <c r="AL50" s="5">
        <f t="shared" si="53"/>
        <v>0</v>
      </c>
      <c r="AM50" s="5">
        <f t="shared" si="53"/>
        <v>-15000</v>
      </c>
      <c r="AN50" s="5">
        <f t="shared" ref="AN50:BW50" si="54">(AN96)*-1</f>
        <v>0</v>
      </c>
      <c r="AO50" s="5">
        <f t="shared" si="54"/>
        <v>-15000</v>
      </c>
      <c r="AP50" s="5">
        <f t="shared" si="54"/>
        <v>0</v>
      </c>
      <c r="AQ50" s="5">
        <f t="shared" si="54"/>
        <v>-45000</v>
      </c>
      <c r="AR50" s="5">
        <f t="shared" si="54"/>
        <v>0</v>
      </c>
      <c r="AS50" s="5">
        <f t="shared" si="54"/>
        <v>-15000</v>
      </c>
      <c r="AT50" s="5">
        <f t="shared" si="54"/>
        <v>0</v>
      </c>
      <c r="AU50" s="5">
        <f t="shared" si="54"/>
        <v>-15000</v>
      </c>
      <c r="AV50" s="5">
        <f t="shared" si="54"/>
        <v>0</v>
      </c>
      <c r="AW50" s="5">
        <f t="shared" si="54"/>
        <v>-45000</v>
      </c>
      <c r="AX50" s="5">
        <f t="shared" si="54"/>
        <v>0</v>
      </c>
      <c r="AY50" s="5">
        <f t="shared" si="54"/>
        <v>-15000</v>
      </c>
      <c r="AZ50" s="5">
        <f t="shared" si="54"/>
        <v>0</v>
      </c>
      <c r="BA50" s="5">
        <f t="shared" si="54"/>
        <v>-15000</v>
      </c>
      <c r="BB50" s="5">
        <f t="shared" si="54"/>
        <v>0</v>
      </c>
      <c r="BC50" s="5">
        <f t="shared" si="54"/>
        <v>-45000</v>
      </c>
      <c r="BD50" s="5">
        <f t="shared" si="54"/>
        <v>0</v>
      </c>
      <c r="BE50" s="5">
        <f t="shared" si="54"/>
        <v>-15000</v>
      </c>
      <c r="BF50" s="5">
        <f t="shared" si="54"/>
        <v>0</v>
      </c>
      <c r="BG50" s="5">
        <f t="shared" si="54"/>
        <v>-15000</v>
      </c>
      <c r="BH50" s="5">
        <f t="shared" si="54"/>
        <v>0</v>
      </c>
      <c r="BI50" s="5">
        <f t="shared" si="54"/>
        <v>-45000</v>
      </c>
      <c r="BJ50" s="5">
        <f t="shared" si="54"/>
        <v>0</v>
      </c>
      <c r="BK50" s="5">
        <f t="shared" si="54"/>
        <v>-15000</v>
      </c>
      <c r="BL50" s="5">
        <f t="shared" si="54"/>
        <v>0</v>
      </c>
      <c r="BM50" s="5">
        <f t="shared" si="54"/>
        <v>-15000</v>
      </c>
      <c r="BN50" s="5">
        <f t="shared" si="54"/>
        <v>0</v>
      </c>
      <c r="BO50" s="5">
        <f t="shared" si="54"/>
        <v>-45000</v>
      </c>
      <c r="BP50" s="5">
        <f t="shared" si="54"/>
        <v>0</v>
      </c>
      <c r="BQ50" s="5">
        <f t="shared" si="54"/>
        <v>-15000</v>
      </c>
      <c r="BR50" s="5">
        <f t="shared" si="54"/>
        <v>0</v>
      </c>
      <c r="BS50" s="5">
        <f t="shared" si="54"/>
        <v>-15000</v>
      </c>
      <c r="BT50" s="5">
        <f t="shared" si="54"/>
        <v>0</v>
      </c>
      <c r="BU50" s="5">
        <f t="shared" si="54"/>
        <v>-45000</v>
      </c>
      <c r="BV50" s="5">
        <f t="shared" si="54"/>
        <v>0</v>
      </c>
      <c r="BW50" s="5">
        <f t="shared" si="54"/>
        <v>-15000</v>
      </c>
    </row>
    <row r="51" spans="1:75" outlineLevel="1" x14ac:dyDescent="0.25">
      <c r="A51" s="56" t="s">
        <v>42</v>
      </c>
      <c r="D51" s="8">
        <v>0</v>
      </c>
      <c r="E51" s="8">
        <v>0</v>
      </c>
      <c r="F51" s="8">
        <v>0</v>
      </c>
      <c r="G51" s="5">
        <f>-G100</f>
        <v>-1000000</v>
      </c>
      <c r="H51" s="5">
        <f t="shared" ref="H51:AM51" si="55">H100</f>
        <v>0</v>
      </c>
      <c r="I51" s="5">
        <f t="shared" si="55"/>
        <v>0</v>
      </c>
      <c r="J51" s="5">
        <f t="shared" si="55"/>
        <v>0</v>
      </c>
      <c r="K51" s="5">
        <f t="shared" si="55"/>
        <v>0</v>
      </c>
      <c r="L51" s="5">
        <f t="shared" si="55"/>
        <v>0</v>
      </c>
      <c r="M51" s="5">
        <f t="shared" si="55"/>
        <v>0</v>
      </c>
      <c r="N51" s="5">
        <f t="shared" si="55"/>
        <v>0</v>
      </c>
      <c r="O51" s="5">
        <f t="shared" si="55"/>
        <v>0</v>
      </c>
      <c r="P51" s="5">
        <f t="shared" si="55"/>
        <v>0</v>
      </c>
      <c r="Q51" s="5">
        <f t="shared" si="55"/>
        <v>0</v>
      </c>
      <c r="R51" s="5">
        <f t="shared" si="55"/>
        <v>0</v>
      </c>
      <c r="S51" s="5">
        <f>-S100</f>
        <v>-1000000</v>
      </c>
      <c r="T51" s="5">
        <f t="shared" si="55"/>
        <v>0</v>
      </c>
      <c r="U51" s="5">
        <f t="shared" si="55"/>
        <v>0</v>
      </c>
      <c r="V51" s="5">
        <f t="shared" si="55"/>
        <v>0</v>
      </c>
      <c r="W51" s="5">
        <f t="shared" si="55"/>
        <v>0</v>
      </c>
      <c r="X51" s="5">
        <f t="shared" si="55"/>
        <v>0</v>
      </c>
      <c r="Y51" s="5">
        <f>-Y100</f>
        <v>0</v>
      </c>
      <c r="Z51" s="5">
        <f t="shared" si="55"/>
        <v>0</v>
      </c>
      <c r="AA51" s="5">
        <f t="shared" si="55"/>
        <v>0</v>
      </c>
      <c r="AB51" s="5">
        <f t="shared" si="55"/>
        <v>0</v>
      </c>
      <c r="AC51" s="5">
        <f t="shared" si="55"/>
        <v>0</v>
      </c>
      <c r="AD51" s="5">
        <f t="shared" si="55"/>
        <v>0</v>
      </c>
      <c r="AE51" s="5">
        <f>-AE100</f>
        <v>-1000000</v>
      </c>
      <c r="AF51" s="5">
        <f t="shared" si="55"/>
        <v>0</v>
      </c>
      <c r="AG51" s="5">
        <f t="shared" si="55"/>
        <v>0</v>
      </c>
      <c r="AH51" s="5">
        <f t="shared" si="55"/>
        <v>0</v>
      </c>
      <c r="AI51" s="5">
        <f t="shared" si="55"/>
        <v>0</v>
      </c>
      <c r="AJ51" s="5">
        <f t="shared" si="55"/>
        <v>0</v>
      </c>
      <c r="AK51" s="5">
        <f t="shared" si="55"/>
        <v>0</v>
      </c>
      <c r="AL51" s="5">
        <f t="shared" si="55"/>
        <v>0</v>
      </c>
      <c r="AM51" s="5">
        <f t="shared" si="55"/>
        <v>0</v>
      </c>
      <c r="AN51" s="5">
        <f t="shared" ref="AN51:AP51" si="56">AN100</f>
        <v>0</v>
      </c>
      <c r="AO51" s="5">
        <f t="shared" si="56"/>
        <v>0</v>
      </c>
      <c r="AP51" s="5">
        <f t="shared" si="56"/>
        <v>0</v>
      </c>
      <c r="AQ51" s="5">
        <f>-AQ100</f>
        <v>-1000000</v>
      </c>
      <c r="AR51" s="5">
        <f t="shared" ref="AR51:AV51" si="57">AR100</f>
        <v>0</v>
      </c>
      <c r="AS51" s="5">
        <f t="shared" si="57"/>
        <v>0</v>
      </c>
      <c r="AT51" s="5">
        <f t="shared" si="57"/>
        <v>0</v>
      </c>
      <c r="AU51" s="5">
        <f t="shared" si="57"/>
        <v>0</v>
      </c>
      <c r="AV51" s="5">
        <f t="shared" si="57"/>
        <v>0</v>
      </c>
      <c r="AW51" s="5">
        <f>-AW100</f>
        <v>0</v>
      </c>
      <c r="AX51" s="5">
        <f t="shared" ref="AX51:BB51" si="58">AX100</f>
        <v>0</v>
      </c>
      <c r="AY51" s="5">
        <f t="shared" si="58"/>
        <v>0</v>
      </c>
      <c r="AZ51" s="5">
        <f t="shared" si="58"/>
        <v>0</v>
      </c>
      <c r="BA51" s="5">
        <f t="shared" si="58"/>
        <v>0</v>
      </c>
      <c r="BB51" s="5">
        <f t="shared" si="58"/>
        <v>0</v>
      </c>
      <c r="BC51" s="5">
        <f>-BC100</f>
        <v>-1000000</v>
      </c>
      <c r="BD51" s="5">
        <f t="shared" ref="BD51:BH51" si="59">BD100</f>
        <v>0</v>
      </c>
      <c r="BE51" s="5">
        <f t="shared" si="59"/>
        <v>0</v>
      </c>
      <c r="BF51" s="5">
        <f t="shared" si="59"/>
        <v>0</v>
      </c>
      <c r="BG51" s="5">
        <f t="shared" si="59"/>
        <v>0</v>
      </c>
      <c r="BH51" s="5">
        <f t="shared" si="59"/>
        <v>0</v>
      </c>
      <c r="BI51" s="5">
        <f>-BI100</f>
        <v>0</v>
      </c>
      <c r="BJ51" s="5">
        <f t="shared" ref="BJ51:BN51" si="60">BJ100</f>
        <v>0</v>
      </c>
      <c r="BK51" s="5">
        <f t="shared" si="60"/>
        <v>0</v>
      </c>
      <c r="BL51" s="5">
        <f t="shared" si="60"/>
        <v>0</v>
      </c>
      <c r="BM51" s="5">
        <f t="shared" si="60"/>
        <v>0</v>
      </c>
      <c r="BN51" s="5">
        <f t="shared" si="60"/>
        <v>0</v>
      </c>
      <c r="BO51" s="5">
        <f>-BO100</f>
        <v>-1000000</v>
      </c>
      <c r="BP51" s="5">
        <f t="shared" ref="BP51:BT51" si="61">BP100</f>
        <v>0</v>
      </c>
      <c r="BQ51" s="5">
        <f t="shared" si="61"/>
        <v>0</v>
      </c>
      <c r="BR51" s="5">
        <f t="shared" si="61"/>
        <v>0</v>
      </c>
      <c r="BS51" s="5">
        <f t="shared" si="61"/>
        <v>0</v>
      </c>
      <c r="BT51" s="5">
        <f t="shared" si="61"/>
        <v>0</v>
      </c>
      <c r="BU51" s="5">
        <f>-BU100</f>
        <v>0</v>
      </c>
      <c r="BV51" s="5">
        <f t="shared" ref="BV51:BW51" si="62">BV100</f>
        <v>0</v>
      </c>
      <c r="BW51" s="5">
        <f t="shared" si="62"/>
        <v>0</v>
      </c>
    </row>
    <row r="52" spans="1:75" outlineLevel="1" x14ac:dyDescent="0.25">
      <c r="A52" s="56" t="s">
        <v>21</v>
      </c>
      <c r="D52" s="8">
        <v>0</v>
      </c>
      <c r="E52" s="8">
        <v>0</v>
      </c>
      <c r="F52" s="8">
        <v>0</v>
      </c>
      <c r="G52" s="5">
        <f>-G104</f>
        <v>-264000</v>
      </c>
      <c r="H52" s="5">
        <f t="shared" ref="H52:AM52" si="63">H104</f>
        <v>0</v>
      </c>
      <c r="I52" s="5">
        <f t="shared" si="63"/>
        <v>0</v>
      </c>
      <c r="J52" s="5">
        <f t="shared" si="63"/>
        <v>0</v>
      </c>
      <c r="K52" s="5">
        <f t="shared" si="63"/>
        <v>0</v>
      </c>
      <c r="L52" s="5">
        <f t="shared" si="63"/>
        <v>0</v>
      </c>
      <c r="M52" s="5">
        <f>-M104</f>
        <v>-264000</v>
      </c>
      <c r="N52" s="5">
        <f t="shared" si="63"/>
        <v>0</v>
      </c>
      <c r="O52" s="5">
        <f t="shared" si="63"/>
        <v>0</v>
      </c>
      <c r="P52" s="5">
        <f t="shared" si="63"/>
        <v>0</v>
      </c>
      <c r="Q52" s="5">
        <f t="shared" si="63"/>
        <v>0</v>
      </c>
      <c r="R52" s="5">
        <f t="shared" si="63"/>
        <v>0</v>
      </c>
      <c r="S52" s="5">
        <f>-S104</f>
        <v>-264000</v>
      </c>
      <c r="T52" s="5">
        <f t="shared" si="63"/>
        <v>0</v>
      </c>
      <c r="U52" s="5">
        <f t="shared" si="63"/>
        <v>0</v>
      </c>
      <c r="V52" s="5">
        <f t="shared" si="63"/>
        <v>0</v>
      </c>
      <c r="W52" s="5">
        <f t="shared" si="63"/>
        <v>0</v>
      </c>
      <c r="X52" s="5">
        <f t="shared" si="63"/>
        <v>0</v>
      </c>
      <c r="Y52" s="5">
        <f>-Y104</f>
        <v>-264000</v>
      </c>
      <c r="Z52" s="5">
        <f t="shared" si="63"/>
        <v>0</v>
      </c>
      <c r="AA52" s="5">
        <f t="shared" si="63"/>
        <v>0</v>
      </c>
      <c r="AB52" s="5">
        <f t="shared" si="63"/>
        <v>0</v>
      </c>
      <c r="AC52" s="5">
        <f t="shared" si="63"/>
        <v>0</v>
      </c>
      <c r="AD52" s="5">
        <f t="shared" si="63"/>
        <v>0</v>
      </c>
      <c r="AE52" s="5">
        <f>-AE104</f>
        <v>-264000</v>
      </c>
      <c r="AF52" s="5">
        <f t="shared" si="63"/>
        <v>0</v>
      </c>
      <c r="AG52" s="5">
        <f t="shared" si="63"/>
        <v>0</v>
      </c>
      <c r="AH52" s="5">
        <f t="shared" si="63"/>
        <v>0</v>
      </c>
      <c r="AI52" s="5">
        <f t="shared" si="63"/>
        <v>0</v>
      </c>
      <c r="AJ52" s="5">
        <f t="shared" si="63"/>
        <v>0</v>
      </c>
      <c r="AK52" s="5">
        <f>-AK104</f>
        <v>-264000</v>
      </c>
      <c r="AL52" s="5">
        <f t="shared" si="63"/>
        <v>0</v>
      </c>
      <c r="AM52" s="5">
        <f t="shared" si="63"/>
        <v>0</v>
      </c>
      <c r="AN52" s="5">
        <f t="shared" ref="AN52:AP52" si="64">AN104</f>
        <v>0</v>
      </c>
      <c r="AO52" s="5">
        <f t="shared" si="64"/>
        <v>0</v>
      </c>
      <c r="AP52" s="5">
        <f t="shared" si="64"/>
        <v>0</v>
      </c>
      <c r="AQ52" s="5">
        <f>-AQ104</f>
        <v>-264000</v>
      </c>
      <c r="AR52" s="5">
        <f t="shared" ref="AR52:AV52" si="65">AR104</f>
        <v>0</v>
      </c>
      <c r="AS52" s="5">
        <f t="shared" si="65"/>
        <v>0</v>
      </c>
      <c r="AT52" s="5">
        <f t="shared" si="65"/>
        <v>0</v>
      </c>
      <c r="AU52" s="5">
        <f t="shared" si="65"/>
        <v>0</v>
      </c>
      <c r="AV52" s="5">
        <f t="shared" si="65"/>
        <v>0</v>
      </c>
      <c r="AW52" s="5">
        <f>-AW104</f>
        <v>-264000</v>
      </c>
      <c r="AX52" s="5">
        <f t="shared" ref="AX52:BB52" si="66">AX104</f>
        <v>0</v>
      </c>
      <c r="AY52" s="5">
        <f t="shared" si="66"/>
        <v>0</v>
      </c>
      <c r="AZ52" s="5">
        <f t="shared" si="66"/>
        <v>0</v>
      </c>
      <c r="BA52" s="5">
        <f t="shared" si="66"/>
        <v>0</v>
      </c>
      <c r="BB52" s="5">
        <f t="shared" si="66"/>
        <v>0</v>
      </c>
      <c r="BC52" s="5">
        <f>-BC104</f>
        <v>-264000</v>
      </c>
      <c r="BD52" s="5">
        <f t="shared" ref="BD52:BH52" si="67">BD104</f>
        <v>0</v>
      </c>
      <c r="BE52" s="5">
        <f t="shared" si="67"/>
        <v>0</v>
      </c>
      <c r="BF52" s="5">
        <f t="shared" si="67"/>
        <v>0</v>
      </c>
      <c r="BG52" s="5">
        <f t="shared" si="67"/>
        <v>0</v>
      </c>
      <c r="BH52" s="5">
        <f t="shared" si="67"/>
        <v>0</v>
      </c>
      <c r="BI52" s="5">
        <f>-BI104</f>
        <v>-264000</v>
      </c>
      <c r="BJ52" s="5">
        <f t="shared" ref="BJ52:BN52" si="68">BJ104</f>
        <v>0</v>
      </c>
      <c r="BK52" s="5">
        <f t="shared" si="68"/>
        <v>0</v>
      </c>
      <c r="BL52" s="5">
        <f t="shared" si="68"/>
        <v>0</v>
      </c>
      <c r="BM52" s="5">
        <f t="shared" si="68"/>
        <v>0</v>
      </c>
      <c r="BN52" s="5">
        <f t="shared" si="68"/>
        <v>0</v>
      </c>
      <c r="BO52" s="5">
        <f>-BO104</f>
        <v>-264000</v>
      </c>
      <c r="BP52" s="5">
        <f t="shared" ref="BP52:BT52" si="69">BP104</f>
        <v>0</v>
      </c>
      <c r="BQ52" s="5">
        <f t="shared" si="69"/>
        <v>0</v>
      </c>
      <c r="BR52" s="5">
        <f t="shared" si="69"/>
        <v>0</v>
      </c>
      <c r="BS52" s="5">
        <f t="shared" si="69"/>
        <v>0</v>
      </c>
      <c r="BT52" s="5">
        <f t="shared" si="69"/>
        <v>0</v>
      </c>
      <c r="BU52" s="5">
        <f>-BU104</f>
        <v>-264000</v>
      </c>
      <c r="BV52" s="5">
        <f t="shared" ref="BV52:BW52" si="70">BV104</f>
        <v>0</v>
      </c>
      <c r="BW52" s="5">
        <f t="shared" si="70"/>
        <v>0</v>
      </c>
    </row>
    <row r="53" spans="1:75" s="14" customFormat="1" x14ac:dyDescent="0.25">
      <c r="A53" s="8" t="s">
        <v>72</v>
      </c>
      <c r="B53" s="33"/>
      <c r="C53" s="32"/>
      <c r="D53" s="8">
        <v>0</v>
      </c>
      <c r="E53" s="8">
        <v>0</v>
      </c>
      <c r="F53" s="8">
        <v>0</v>
      </c>
      <c r="G53" s="14">
        <f t="shared" ref="G53:BR53" ca="1" si="71">G54</f>
        <v>-82121.279999999999</v>
      </c>
      <c r="H53" s="14">
        <f t="shared" ca="1" si="71"/>
        <v>-218987.52000000002</v>
      </c>
      <c r="I53" s="14">
        <f t="shared" ca="1" si="71"/>
        <v>-256485.12000000002</v>
      </c>
      <c r="J53" s="14">
        <f t="shared" ca="1" si="71"/>
        <v>-277108.80000000005</v>
      </c>
      <c r="K53" s="14">
        <f t="shared" ca="1" si="71"/>
        <v>-248048.16</v>
      </c>
      <c r="L53" s="14">
        <f t="shared" ca="1" si="71"/>
        <v>-154304.16</v>
      </c>
      <c r="M53" s="14">
        <f t="shared" ca="1" si="71"/>
        <v>-118681.44</v>
      </c>
      <c r="N53" s="14">
        <f t="shared" ca="1" si="71"/>
        <v>-118681.44</v>
      </c>
      <c r="O53" s="14">
        <f t="shared" ca="1" si="71"/>
        <v>-102744.96000000001</v>
      </c>
      <c r="P53" s="14">
        <f t="shared" ca="1" si="71"/>
        <v>-196488.96000000002</v>
      </c>
      <c r="Q53" s="14">
        <f t="shared" ca="1" si="71"/>
        <v>-172919.04000000004</v>
      </c>
      <c r="R53" s="14">
        <f t="shared" ca="1" si="71"/>
        <v>-172919.04000000004</v>
      </c>
      <c r="S53" s="14">
        <f t="shared" ca="1" si="71"/>
        <v>-90424.320000000007</v>
      </c>
      <c r="T53" s="14">
        <f t="shared" ca="1" si="71"/>
        <v>-246842.88</v>
      </c>
      <c r="U53" s="14">
        <f t="shared" ca="1" si="71"/>
        <v>-289697.28000000003</v>
      </c>
      <c r="V53" s="14">
        <f t="shared" ca="1" si="71"/>
        <v>-313267.20000000007</v>
      </c>
      <c r="W53" s="14">
        <f t="shared" ca="1" si="71"/>
        <v>-280055.04000000004</v>
      </c>
      <c r="X53" s="14">
        <f t="shared" ca="1" si="71"/>
        <v>-172919.04000000004</v>
      </c>
      <c r="Y53" s="14">
        <f t="shared" ca="1" si="71"/>
        <v>-132207.36000000002</v>
      </c>
      <c r="Z53" s="14">
        <f t="shared" ca="1" si="71"/>
        <v>-132207.36000000002</v>
      </c>
      <c r="AA53" s="14">
        <f t="shared" ca="1" si="71"/>
        <v>-113994.24000000002</v>
      </c>
      <c r="AB53" s="14">
        <f t="shared" ca="1" si="71"/>
        <v>-218050.08000000002</v>
      </c>
      <c r="AC53" s="14">
        <f t="shared" ca="1" si="71"/>
        <v>-191533.92000000004</v>
      </c>
      <c r="AD53" s="14">
        <f t="shared" ca="1" si="71"/>
        <v>-191533.92000000004</v>
      </c>
      <c r="AE53" s="14">
        <f t="shared" ca="1" si="71"/>
        <v>-98727.360000000015</v>
      </c>
      <c r="AF53" s="14">
        <f t="shared" ca="1" si="71"/>
        <v>-274698.24000000005</v>
      </c>
      <c r="AG53" s="14">
        <f t="shared" ca="1" si="71"/>
        <v>-322909.44000000006</v>
      </c>
      <c r="AH53" s="14">
        <f t="shared" ca="1" si="71"/>
        <v>-349425.60000000003</v>
      </c>
      <c r="AI53" s="14">
        <f t="shared" ca="1" si="71"/>
        <v>-312061.92000000004</v>
      </c>
      <c r="AJ53" s="14">
        <f t="shared" ca="1" si="71"/>
        <v>-191533.92000000004</v>
      </c>
      <c r="AK53" s="14">
        <f t="shared" ca="1" si="71"/>
        <v>-145733.28</v>
      </c>
      <c r="AL53" s="14">
        <f t="shared" ca="1" si="71"/>
        <v>-145733.28</v>
      </c>
      <c r="AM53" s="14">
        <f t="shared" ca="1" si="71"/>
        <v>-125243.52000000002</v>
      </c>
      <c r="AN53" s="14">
        <f t="shared" ca="1" si="71"/>
        <v>-239611.20000000004</v>
      </c>
      <c r="AO53" s="14">
        <f t="shared" ca="1" si="71"/>
        <v>-210148.80000000002</v>
      </c>
      <c r="AP53" s="14">
        <f t="shared" ca="1" si="71"/>
        <v>-210148.80000000002</v>
      </c>
      <c r="AQ53" s="14">
        <f t="shared" ca="1" si="71"/>
        <v>-107030.40000000002</v>
      </c>
      <c r="AR53" s="14">
        <f t="shared" ca="1" si="71"/>
        <v>-302553.60000000003</v>
      </c>
      <c r="AS53" s="14">
        <f t="shared" ca="1" si="71"/>
        <v>-356121.60000000009</v>
      </c>
      <c r="AT53" s="14">
        <f t="shared" ca="1" si="71"/>
        <v>-385584.00000000006</v>
      </c>
      <c r="AU53" s="14">
        <f t="shared" ca="1" si="71"/>
        <v>-344068.80000000005</v>
      </c>
      <c r="AV53" s="14">
        <f t="shared" ca="1" si="71"/>
        <v>-210148.80000000002</v>
      </c>
      <c r="AW53" s="14">
        <f t="shared" ca="1" si="71"/>
        <v>-159259.20000000001</v>
      </c>
      <c r="AX53" s="14">
        <f t="shared" ca="1" si="71"/>
        <v>-159259.20000000001</v>
      </c>
      <c r="AY53" s="14">
        <f t="shared" ca="1" si="71"/>
        <v>-136492.80000000002</v>
      </c>
      <c r="AZ53" s="14">
        <f t="shared" ca="1" si="71"/>
        <v>-261172.32</v>
      </c>
      <c r="BA53" s="14">
        <f t="shared" ca="1" si="71"/>
        <v>-228763.68000000002</v>
      </c>
      <c r="BB53" s="14">
        <f t="shared" ca="1" si="71"/>
        <v>-228763.68000000002</v>
      </c>
      <c r="BC53" s="14">
        <f t="shared" ca="1" si="71"/>
        <v>-115333.44</v>
      </c>
      <c r="BD53" s="14">
        <f t="shared" ca="1" si="71"/>
        <v>-330408.96000000008</v>
      </c>
      <c r="BE53" s="14">
        <f t="shared" ca="1" si="71"/>
        <v>-389333.76000000007</v>
      </c>
      <c r="BF53" s="14">
        <f t="shared" ca="1" si="71"/>
        <v>-421742.40000000008</v>
      </c>
      <c r="BG53" s="14">
        <f t="shared" ca="1" si="71"/>
        <v>-376075.68</v>
      </c>
      <c r="BH53" s="14">
        <f t="shared" ca="1" si="71"/>
        <v>-228763.68000000002</v>
      </c>
      <c r="BI53" s="14">
        <f t="shared" ca="1" si="71"/>
        <v>-172785.12</v>
      </c>
      <c r="BJ53" s="14">
        <f t="shared" ca="1" si="71"/>
        <v>-172785.12</v>
      </c>
      <c r="BK53" s="14">
        <f t="shared" ca="1" si="71"/>
        <v>-147742.08000000002</v>
      </c>
      <c r="BL53" s="14">
        <f t="shared" ca="1" si="71"/>
        <v>-282733.44</v>
      </c>
      <c r="BM53" s="14">
        <f t="shared" ca="1" si="71"/>
        <v>-247378.56</v>
      </c>
      <c r="BN53" s="14">
        <f t="shared" ca="1" si="71"/>
        <v>-247378.56</v>
      </c>
      <c r="BO53" s="14">
        <f t="shared" ca="1" si="71"/>
        <v>-123636.48000000001</v>
      </c>
      <c r="BP53" s="14">
        <f t="shared" ca="1" si="71"/>
        <v>-358264.32000000007</v>
      </c>
      <c r="BQ53" s="14">
        <f t="shared" ca="1" si="71"/>
        <v>-422545.92000000004</v>
      </c>
      <c r="BR53" s="14">
        <f t="shared" ca="1" si="71"/>
        <v>-457900.80000000005</v>
      </c>
      <c r="BS53" s="14">
        <f t="shared" ref="BS53:BW53" ca="1" si="72">BS54</f>
        <v>-408082.56000000006</v>
      </c>
      <c r="BT53" s="14">
        <f t="shared" ca="1" si="72"/>
        <v>-247378.56</v>
      </c>
      <c r="BU53" s="14">
        <f t="shared" ca="1" si="72"/>
        <v>-186311.04000000004</v>
      </c>
      <c r="BV53" s="14">
        <f t="shared" ca="1" si="72"/>
        <v>-186311.04000000004</v>
      </c>
      <c r="BW53" s="14">
        <f t="shared" ca="1" si="72"/>
        <v>-158991.36000000002</v>
      </c>
    </row>
    <row r="54" spans="1:75" outlineLevel="1" x14ac:dyDescent="0.25">
      <c r="A54" s="56" t="s">
        <v>6</v>
      </c>
      <c r="C54" s="61"/>
      <c r="D54" s="8">
        <v>0</v>
      </c>
      <c r="E54" s="8">
        <v>0</v>
      </c>
      <c r="F54" s="8">
        <v>0</v>
      </c>
      <c r="G54" s="5">
        <f t="shared" ref="G54:AM54" ca="1" si="73">-G112</f>
        <v>-82121.279999999999</v>
      </c>
      <c r="H54" s="5">
        <f t="shared" ca="1" si="73"/>
        <v>-218987.52000000002</v>
      </c>
      <c r="I54" s="5">
        <f t="shared" ca="1" si="73"/>
        <v>-256485.12000000002</v>
      </c>
      <c r="J54" s="5">
        <f t="shared" ca="1" si="73"/>
        <v>-277108.80000000005</v>
      </c>
      <c r="K54" s="5">
        <f t="shared" ca="1" si="73"/>
        <v>-248048.16</v>
      </c>
      <c r="L54" s="5">
        <f t="shared" ca="1" si="73"/>
        <v>-154304.16</v>
      </c>
      <c r="M54" s="5">
        <f t="shared" ca="1" si="73"/>
        <v>-118681.44</v>
      </c>
      <c r="N54" s="5">
        <f t="shared" ca="1" si="73"/>
        <v>-118681.44</v>
      </c>
      <c r="O54" s="5">
        <f t="shared" ca="1" si="73"/>
        <v>-102744.96000000001</v>
      </c>
      <c r="P54" s="5">
        <f t="shared" ca="1" si="73"/>
        <v>-196488.96000000002</v>
      </c>
      <c r="Q54" s="5">
        <f t="shared" ca="1" si="73"/>
        <v>-172919.04000000004</v>
      </c>
      <c r="R54" s="5">
        <f t="shared" ca="1" si="73"/>
        <v>-172919.04000000004</v>
      </c>
      <c r="S54" s="5">
        <f t="shared" ca="1" si="73"/>
        <v>-90424.320000000007</v>
      </c>
      <c r="T54" s="5">
        <f t="shared" ca="1" si="73"/>
        <v>-246842.88</v>
      </c>
      <c r="U54" s="5">
        <f t="shared" ca="1" si="73"/>
        <v>-289697.28000000003</v>
      </c>
      <c r="V54" s="5">
        <f t="shared" ca="1" si="73"/>
        <v>-313267.20000000007</v>
      </c>
      <c r="W54" s="5">
        <f t="shared" ca="1" si="73"/>
        <v>-280055.04000000004</v>
      </c>
      <c r="X54" s="5">
        <f t="shared" ca="1" si="73"/>
        <v>-172919.04000000004</v>
      </c>
      <c r="Y54" s="5">
        <f t="shared" ca="1" si="73"/>
        <v>-132207.36000000002</v>
      </c>
      <c r="Z54" s="5">
        <f t="shared" ca="1" si="73"/>
        <v>-132207.36000000002</v>
      </c>
      <c r="AA54" s="5">
        <f t="shared" ca="1" si="73"/>
        <v>-113994.24000000002</v>
      </c>
      <c r="AB54" s="5">
        <f t="shared" ca="1" si="73"/>
        <v>-218050.08000000002</v>
      </c>
      <c r="AC54" s="5">
        <f t="shared" ca="1" si="73"/>
        <v>-191533.92000000004</v>
      </c>
      <c r="AD54" s="5">
        <f t="shared" ca="1" si="73"/>
        <v>-191533.92000000004</v>
      </c>
      <c r="AE54" s="5">
        <f t="shared" ca="1" si="73"/>
        <v>-98727.360000000015</v>
      </c>
      <c r="AF54" s="5">
        <f t="shared" ca="1" si="73"/>
        <v>-274698.24000000005</v>
      </c>
      <c r="AG54" s="5">
        <f t="shared" ca="1" si="73"/>
        <v>-322909.44000000006</v>
      </c>
      <c r="AH54" s="5">
        <f t="shared" ca="1" si="73"/>
        <v>-349425.60000000003</v>
      </c>
      <c r="AI54" s="5">
        <f t="shared" ca="1" si="73"/>
        <v>-312061.92000000004</v>
      </c>
      <c r="AJ54" s="5">
        <f t="shared" ca="1" si="73"/>
        <v>-191533.92000000004</v>
      </c>
      <c r="AK54" s="5">
        <f t="shared" ca="1" si="73"/>
        <v>-145733.28</v>
      </c>
      <c r="AL54" s="5">
        <f t="shared" ca="1" si="73"/>
        <v>-145733.28</v>
      </c>
      <c r="AM54" s="5">
        <f t="shared" ca="1" si="73"/>
        <v>-125243.52000000002</v>
      </c>
      <c r="AN54" s="5">
        <f t="shared" ref="AN54:BW54" ca="1" si="74">-AN112</f>
        <v>-239611.20000000004</v>
      </c>
      <c r="AO54" s="5">
        <f t="shared" ca="1" si="74"/>
        <v>-210148.80000000002</v>
      </c>
      <c r="AP54" s="5">
        <f t="shared" ca="1" si="74"/>
        <v>-210148.80000000002</v>
      </c>
      <c r="AQ54" s="5">
        <f t="shared" ca="1" si="74"/>
        <v>-107030.40000000002</v>
      </c>
      <c r="AR54" s="5">
        <f t="shared" ca="1" si="74"/>
        <v>-302553.60000000003</v>
      </c>
      <c r="AS54" s="5">
        <f t="shared" ca="1" si="74"/>
        <v>-356121.60000000009</v>
      </c>
      <c r="AT54" s="5">
        <f t="shared" ca="1" si="74"/>
        <v>-385584.00000000006</v>
      </c>
      <c r="AU54" s="5">
        <f t="shared" ca="1" si="74"/>
        <v>-344068.80000000005</v>
      </c>
      <c r="AV54" s="5">
        <f t="shared" ca="1" si="74"/>
        <v>-210148.80000000002</v>
      </c>
      <c r="AW54" s="5">
        <f t="shared" ca="1" si="74"/>
        <v>-159259.20000000001</v>
      </c>
      <c r="AX54" s="5">
        <f t="shared" ca="1" si="74"/>
        <v>-159259.20000000001</v>
      </c>
      <c r="AY54" s="5">
        <f t="shared" ca="1" si="74"/>
        <v>-136492.80000000002</v>
      </c>
      <c r="AZ54" s="5">
        <f t="shared" ca="1" si="74"/>
        <v>-261172.32</v>
      </c>
      <c r="BA54" s="5">
        <f t="shared" ca="1" si="74"/>
        <v>-228763.68000000002</v>
      </c>
      <c r="BB54" s="5">
        <f t="shared" ca="1" si="74"/>
        <v>-228763.68000000002</v>
      </c>
      <c r="BC54" s="5">
        <f t="shared" ca="1" si="74"/>
        <v>-115333.44</v>
      </c>
      <c r="BD54" s="5">
        <f t="shared" ca="1" si="74"/>
        <v>-330408.96000000008</v>
      </c>
      <c r="BE54" s="5">
        <f t="shared" ca="1" si="74"/>
        <v>-389333.76000000007</v>
      </c>
      <c r="BF54" s="5">
        <f t="shared" ca="1" si="74"/>
        <v>-421742.40000000008</v>
      </c>
      <c r="BG54" s="5">
        <f t="shared" ca="1" si="74"/>
        <v>-376075.68</v>
      </c>
      <c r="BH54" s="5">
        <f t="shared" ca="1" si="74"/>
        <v>-228763.68000000002</v>
      </c>
      <c r="BI54" s="5">
        <f t="shared" ca="1" si="74"/>
        <v>-172785.12</v>
      </c>
      <c r="BJ54" s="5">
        <f t="shared" ca="1" si="74"/>
        <v>-172785.12</v>
      </c>
      <c r="BK54" s="5">
        <f t="shared" ca="1" si="74"/>
        <v>-147742.08000000002</v>
      </c>
      <c r="BL54" s="5">
        <f t="shared" ca="1" si="74"/>
        <v>-282733.44</v>
      </c>
      <c r="BM54" s="5">
        <f t="shared" ca="1" si="74"/>
        <v>-247378.56</v>
      </c>
      <c r="BN54" s="5">
        <f t="shared" ca="1" si="74"/>
        <v>-247378.56</v>
      </c>
      <c r="BO54" s="5">
        <f t="shared" ca="1" si="74"/>
        <v>-123636.48000000001</v>
      </c>
      <c r="BP54" s="5">
        <f t="shared" ca="1" si="74"/>
        <v>-358264.32000000007</v>
      </c>
      <c r="BQ54" s="5">
        <f t="shared" ca="1" si="74"/>
        <v>-422545.92000000004</v>
      </c>
      <c r="BR54" s="5">
        <f t="shared" ca="1" si="74"/>
        <v>-457900.80000000005</v>
      </c>
      <c r="BS54" s="5">
        <f t="shared" ca="1" si="74"/>
        <v>-408082.56000000006</v>
      </c>
      <c r="BT54" s="5">
        <f t="shared" ca="1" si="74"/>
        <v>-247378.56</v>
      </c>
      <c r="BU54" s="5">
        <f t="shared" ca="1" si="74"/>
        <v>-186311.04000000004</v>
      </c>
      <c r="BV54" s="5">
        <f t="shared" ca="1" si="74"/>
        <v>-186311.04000000004</v>
      </c>
      <c r="BW54" s="5">
        <f t="shared" ca="1" si="74"/>
        <v>-158991.36000000002</v>
      </c>
    </row>
    <row r="55" spans="1:75" s="14" customFormat="1" x14ac:dyDescent="0.25">
      <c r="A55" s="8" t="s">
        <v>43</v>
      </c>
      <c r="B55" s="33"/>
      <c r="C55" s="32"/>
      <c r="D55" s="8">
        <v>0</v>
      </c>
      <c r="E55" s="8">
        <v>0</v>
      </c>
      <c r="F55" s="8">
        <v>0</v>
      </c>
      <c r="G55" s="8">
        <f t="shared" ref="G55:AM55" ca="1" si="75">G43+G44+G53</f>
        <v>-1301921.28</v>
      </c>
      <c r="H55" s="8">
        <f t="shared" ca="1" si="75"/>
        <v>989912.48</v>
      </c>
      <c r="I55" s="8">
        <f t="shared" ca="1" si="75"/>
        <v>1198264.8800000004</v>
      </c>
      <c r="J55" s="8">
        <f t="shared" ca="1" si="75"/>
        <v>1433991.2000000004</v>
      </c>
      <c r="K55" s="8">
        <f t="shared" ca="1" si="75"/>
        <v>1136951.8400000005</v>
      </c>
      <c r="L55" s="8">
        <f t="shared" ca="1" si="75"/>
        <v>538645.84</v>
      </c>
      <c r="M55" s="8">
        <f t="shared" ca="1" si="75"/>
        <v>28418.560000000114</v>
      </c>
      <c r="N55" s="8">
        <f t="shared" ca="1" si="75"/>
        <v>277418.56000000011</v>
      </c>
      <c r="O55" s="8">
        <f t="shared" ca="1" si="75"/>
        <v>226755.0400000001</v>
      </c>
      <c r="P55" s="8">
        <f t="shared" ca="1" si="75"/>
        <v>786081.04</v>
      </c>
      <c r="Q55" s="8">
        <f t="shared" ca="1" si="75"/>
        <v>669820.96</v>
      </c>
      <c r="R55" s="8">
        <f t="shared" ca="1" si="75"/>
        <v>684820.96</v>
      </c>
      <c r="S55" s="8">
        <f t="shared" ca="1" si="75"/>
        <v>-1293604.32</v>
      </c>
      <c r="T55" s="8">
        <f t="shared" ca="1" si="75"/>
        <v>1088647.1200000001</v>
      </c>
      <c r="U55" s="8">
        <f t="shared" ca="1" si="75"/>
        <v>1325122.7200000004</v>
      </c>
      <c r="V55" s="8">
        <f t="shared" ca="1" si="75"/>
        <v>1574642.8000000003</v>
      </c>
      <c r="W55" s="8">
        <f t="shared" ca="1" si="75"/>
        <v>1256644.9600000004</v>
      </c>
      <c r="X55" s="8">
        <f t="shared" ca="1" si="75"/>
        <v>594820.96</v>
      </c>
      <c r="Y55" s="8">
        <f t="shared" ca="1" si="75"/>
        <v>64992.640000000101</v>
      </c>
      <c r="Z55" s="8">
        <f t="shared" ca="1" si="75"/>
        <v>313992.64000000013</v>
      </c>
      <c r="AA55" s="8">
        <f t="shared" ca="1" si="75"/>
        <v>251655.7600000001</v>
      </c>
      <c r="AB55" s="8">
        <f t="shared" ca="1" si="75"/>
        <v>858839.92000000016</v>
      </c>
      <c r="AC55" s="8">
        <f t="shared" ca="1" si="75"/>
        <v>731996.08</v>
      </c>
      <c r="AD55" s="8">
        <f t="shared" ca="1" si="75"/>
        <v>746996.08</v>
      </c>
      <c r="AE55" s="8">
        <f t="shared" ca="1" si="75"/>
        <v>-1285287.3600000001</v>
      </c>
      <c r="AF55" s="8">
        <f t="shared" ca="1" si="75"/>
        <v>1187381.76</v>
      </c>
      <c r="AG55" s="8">
        <f t="shared" ca="1" si="75"/>
        <v>1451980.5600000005</v>
      </c>
      <c r="AH55" s="8">
        <f t="shared" ca="1" si="75"/>
        <v>1715294.4000000004</v>
      </c>
      <c r="AI55" s="8">
        <f t="shared" ca="1" si="75"/>
        <v>1376338.0800000005</v>
      </c>
      <c r="AJ55" s="8">
        <f t="shared" ca="1" si="75"/>
        <v>650996.07999999996</v>
      </c>
      <c r="AK55" s="8">
        <f t="shared" ca="1" si="75"/>
        <v>101566.72000000023</v>
      </c>
      <c r="AL55" s="8">
        <f t="shared" ca="1" si="75"/>
        <v>350566.7200000002</v>
      </c>
      <c r="AM55" s="8">
        <f t="shared" ca="1" si="75"/>
        <v>276556.4800000001</v>
      </c>
      <c r="AN55" s="8">
        <f t="shared" ref="AN55:BW55" ca="1" si="76">AN43+AN44+AN53</f>
        <v>931598.80000000016</v>
      </c>
      <c r="AO55" s="8">
        <f t="shared" ca="1" si="76"/>
        <v>794171.2</v>
      </c>
      <c r="AP55" s="8">
        <f t="shared" ca="1" si="76"/>
        <v>809171.2</v>
      </c>
      <c r="AQ55" s="8">
        <f t="shared" ca="1" si="76"/>
        <v>-1276970.3999999999</v>
      </c>
      <c r="AR55" s="8">
        <f t="shared" ca="1" si="76"/>
        <v>1286116.3999999999</v>
      </c>
      <c r="AS55" s="8">
        <f t="shared" ca="1" si="76"/>
        <v>1578838.4000000004</v>
      </c>
      <c r="AT55" s="8">
        <f t="shared" ca="1" si="76"/>
        <v>1855946.0000000005</v>
      </c>
      <c r="AU55" s="8">
        <f t="shared" ca="1" si="76"/>
        <v>1496031.2000000004</v>
      </c>
      <c r="AV55" s="8">
        <f t="shared" ca="1" si="76"/>
        <v>707171.2</v>
      </c>
      <c r="AW55" s="8">
        <f t="shared" ca="1" si="76"/>
        <v>138140.80000000022</v>
      </c>
      <c r="AX55" s="8">
        <f t="shared" ca="1" si="76"/>
        <v>387140.80000000022</v>
      </c>
      <c r="AY55" s="8">
        <f t="shared" ca="1" si="76"/>
        <v>301457.20000000007</v>
      </c>
      <c r="AZ55" s="8">
        <f t="shared" ca="1" si="76"/>
        <v>1004357.6800000002</v>
      </c>
      <c r="BA55" s="8">
        <f t="shared" ca="1" si="76"/>
        <v>856346.32000000018</v>
      </c>
      <c r="BB55" s="8">
        <f t="shared" ca="1" si="76"/>
        <v>871346.32000000018</v>
      </c>
      <c r="BC55" s="8">
        <f t="shared" ca="1" si="76"/>
        <v>-1268653.44</v>
      </c>
      <c r="BD55" s="8">
        <f t="shared" ca="1" si="76"/>
        <v>1384851.04</v>
      </c>
      <c r="BE55" s="8">
        <f t="shared" ca="1" si="76"/>
        <v>1705696.2400000005</v>
      </c>
      <c r="BF55" s="8">
        <f t="shared" ca="1" si="76"/>
        <v>1996597.6000000003</v>
      </c>
      <c r="BG55" s="8">
        <f t="shared" ca="1" si="76"/>
        <v>1615724.3200000005</v>
      </c>
      <c r="BH55" s="8">
        <f t="shared" ca="1" si="76"/>
        <v>763346.32000000018</v>
      </c>
      <c r="BI55" s="8">
        <f t="shared" ca="1" si="76"/>
        <v>174714.88000000024</v>
      </c>
      <c r="BJ55" s="8">
        <f t="shared" ca="1" si="76"/>
        <v>423714.88000000024</v>
      </c>
      <c r="BK55" s="8">
        <f t="shared" ca="1" si="76"/>
        <v>326357.92000000022</v>
      </c>
      <c r="BL55" s="8">
        <f t="shared" ca="1" si="76"/>
        <v>1077116.5600000003</v>
      </c>
      <c r="BM55" s="8">
        <f t="shared" ca="1" si="76"/>
        <v>918521.44</v>
      </c>
      <c r="BN55" s="8">
        <f t="shared" ca="1" si="76"/>
        <v>933521.44</v>
      </c>
      <c r="BO55" s="8">
        <f t="shared" ca="1" si="76"/>
        <v>-1260336.48</v>
      </c>
      <c r="BP55" s="8">
        <f t="shared" ca="1" si="76"/>
        <v>1483585.68</v>
      </c>
      <c r="BQ55" s="8">
        <f t="shared" ca="1" si="76"/>
        <v>1832554.0800000005</v>
      </c>
      <c r="BR55" s="8">
        <f t="shared" ca="1" si="76"/>
        <v>2137249.2000000002</v>
      </c>
      <c r="BS55" s="8">
        <f t="shared" ca="1" si="76"/>
        <v>1735417.4400000004</v>
      </c>
      <c r="BT55" s="8">
        <f t="shared" ca="1" si="76"/>
        <v>819521.44</v>
      </c>
      <c r="BU55" s="8">
        <f t="shared" ca="1" si="76"/>
        <v>211288.9600000002</v>
      </c>
      <c r="BV55" s="8">
        <f t="shared" ca="1" si="76"/>
        <v>460288.9600000002</v>
      </c>
      <c r="BW55" s="8">
        <f t="shared" ca="1" si="76"/>
        <v>351258.64000000025</v>
      </c>
    </row>
    <row r="56" spans="1:75" x14ac:dyDescent="0.25">
      <c r="A56" s="5" t="s">
        <v>77</v>
      </c>
      <c r="D56" s="8">
        <v>0</v>
      </c>
      <c r="E56" s="8">
        <v>0</v>
      </c>
      <c r="F56" s="8">
        <v>0</v>
      </c>
      <c r="G56" s="5">
        <f t="shared" ref="G56:AM56" si="77">-SUM(G160+G163+G166+G169+G174+G177+G182+G187+G192+G197)</f>
        <v>0</v>
      </c>
      <c r="H56" s="5">
        <f t="shared" si="77"/>
        <v>-192628.57142857139</v>
      </c>
      <c r="I56" s="5">
        <f t="shared" si="77"/>
        <v>-192628.57142857139</v>
      </c>
      <c r="J56" s="5">
        <f t="shared" si="77"/>
        <v>-192628.57142857139</v>
      </c>
      <c r="K56" s="5">
        <f t="shared" si="77"/>
        <v>-192628.57142857139</v>
      </c>
      <c r="L56" s="5">
        <f t="shared" si="77"/>
        <v>-192628.57142857139</v>
      </c>
      <c r="M56" s="5">
        <f t="shared" si="77"/>
        <v>-192628.57142857139</v>
      </c>
      <c r="N56" s="5">
        <f t="shared" si="77"/>
        <v>-192628.57142857139</v>
      </c>
      <c r="O56" s="5">
        <f t="shared" si="77"/>
        <v>-192628.57142857139</v>
      </c>
      <c r="P56" s="5">
        <f t="shared" si="77"/>
        <v>-192628.57142857139</v>
      </c>
      <c r="Q56" s="5">
        <f t="shared" si="77"/>
        <v>-192628.57142857139</v>
      </c>
      <c r="R56" s="5">
        <f t="shared" si="77"/>
        <v>-192628.57142857139</v>
      </c>
      <c r="S56" s="5">
        <f t="shared" si="77"/>
        <v>-192628.57142857139</v>
      </c>
      <c r="T56" s="5">
        <f t="shared" si="77"/>
        <v>-192628.57142857139</v>
      </c>
      <c r="U56" s="5">
        <f t="shared" si="77"/>
        <v>-192628.57142857139</v>
      </c>
      <c r="V56" s="5">
        <f t="shared" si="77"/>
        <v>-192628.57142857139</v>
      </c>
      <c r="W56" s="5">
        <f t="shared" si="77"/>
        <v>-192628.57142857139</v>
      </c>
      <c r="X56" s="5">
        <f t="shared" si="77"/>
        <v>-192628.57142857139</v>
      </c>
      <c r="Y56" s="5">
        <f t="shared" si="77"/>
        <v>-192628.57142857139</v>
      </c>
      <c r="Z56" s="5">
        <f t="shared" si="77"/>
        <v>-192628.57142857139</v>
      </c>
      <c r="AA56" s="5">
        <f t="shared" si="77"/>
        <v>-192628.57142857139</v>
      </c>
      <c r="AB56" s="5">
        <f t="shared" si="77"/>
        <v>-192628.57142857139</v>
      </c>
      <c r="AC56" s="5">
        <f t="shared" si="77"/>
        <v>-192628.57142857139</v>
      </c>
      <c r="AD56" s="5">
        <f t="shared" si="77"/>
        <v>-192628.57142857139</v>
      </c>
      <c r="AE56" s="5">
        <f t="shared" si="77"/>
        <v>-192628.57142857139</v>
      </c>
      <c r="AF56" s="5">
        <f t="shared" si="77"/>
        <v>-192628.57142857139</v>
      </c>
      <c r="AG56" s="5">
        <f t="shared" si="77"/>
        <v>-192628.57142857139</v>
      </c>
      <c r="AH56" s="5">
        <f t="shared" si="77"/>
        <v>-192628.57142857139</v>
      </c>
      <c r="AI56" s="5">
        <f t="shared" si="77"/>
        <v>-192628.57142857139</v>
      </c>
      <c r="AJ56" s="5">
        <f t="shared" si="77"/>
        <v>-192628.57142857139</v>
      </c>
      <c r="AK56" s="5">
        <f t="shared" si="77"/>
        <v>-192628.57142857139</v>
      </c>
      <c r="AL56" s="5">
        <f t="shared" si="77"/>
        <v>-192628.57142857139</v>
      </c>
      <c r="AM56" s="5">
        <f t="shared" si="77"/>
        <v>-192628.57142857139</v>
      </c>
      <c r="AN56" s="5">
        <f t="shared" ref="AN56:BW56" si="78">-SUM(AN160+AN163+AN166+AN169+AN174+AN177+AN182+AN187+AN192+AN197)</f>
        <v>-192628.57142857139</v>
      </c>
      <c r="AO56" s="5">
        <f t="shared" si="78"/>
        <v>-192628.57142857139</v>
      </c>
      <c r="AP56" s="5">
        <f t="shared" si="78"/>
        <v>-192628.57142857139</v>
      </c>
      <c r="AQ56" s="5">
        <f t="shared" si="78"/>
        <v>-192628.57142857139</v>
      </c>
      <c r="AR56" s="5">
        <f t="shared" si="78"/>
        <v>-192628.57142857139</v>
      </c>
      <c r="AS56" s="5">
        <f t="shared" si="78"/>
        <v>-192628.57142857139</v>
      </c>
      <c r="AT56" s="5">
        <f t="shared" si="78"/>
        <v>-192628.57142857139</v>
      </c>
      <c r="AU56" s="5">
        <f t="shared" si="78"/>
        <v>-192628.57142857139</v>
      </c>
      <c r="AV56" s="5">
        <f t="shared" si="78"/>
        <v>-192628.57142857139</v>
      </c>
      <c r="AW56" s="5">
        <f t="shared" si="78"/>
        <v>-192628.57142857139</v>
      </c>
      <c r="AX56" s="5">
        <f t="shared" si="78"/>
        <v>-192628.57142857139</v>
      </c>
      <c r="AY56" s="5">
        <f t="shared" si="78"/>
        <v>-192628.57142857139</v>
      </c>
      <c r="AZ56" s="5">
        <f t="shared" si="78"/>
        <v>-192628.57142857139</v>
      </c>
      <c r="BA56" s="5">
        <f t="shared" si="78"/>
        <v>-192628.57142857139</v>
      </c>
      <c r="BB56" s="5">
        <f t="shared" si="78"/>
        <v>-192628.57142857139</v>
      </c>
      <c r="BC56" s="5">
        <f t="shared" si="78"/>
        <v>-192628.57142857139</v>
      </c>
      <c r="BD56" s="5">
        <f t="shared" si="78"/>
        <v>-192628.57142857139</v>
      </c>
      <c r="BE56" s="5">
        <f t="shared" si="78"/>
        <v>-192628.57142857139</v>
      </c>
      <c r="BF56" s="5">
        <f t="shared" si="78"/>
        <v>-192628.57142857139</v>
      </c>
      <c r="BG56" s="5">
        <f t="shared" si="78"/>
        <v>-192628.57142857139</v>
      </c>
      <c r="BH56" s="5">
        <f t="shared" si="78"/>
        <v>-192628.57142857139</v>
      </c>
      <c r="BI56" s="5">
        <f t="shared" si="78"/>
        <v>-192628.57142857139</v>
      </c>
      <c r="BJ56" s="5">
        <f t="shared" si="78"/>
        <v>-192628.57142857139</v>
      </c>
      <c r="BK56" s="5">
        <f t="shared" si="78"/>
        <v>-192628.57142857139</v>
      </c>
      <c r="BL56" s="5">
        <f t="shared" si="78"/>
        <v>-192628.57142857139</v>
      </c>
      <c r="BM56" s="5">
        <f t="shared" si="78"/>
        <v>-192628.57142857139</v>
      </c>
      <c r="BN56" s="5">
        <f t="shared" si="78"/>
        <v>-192628.57142857139</v>
      </c>
      <c r="BO56" s="5">
        <f t="shared" si="78"/>
        <v>-192628.57142857139</v>
      </c>
      <c r="BP56" s="5">
        <f t="shared" si="78"/>
        <v>-192628.57142857139</v>
      </c>
      <c r="BQ56" s="5">
        <f t="shared" si="78"/>
        <v>-192628.57142857139</v>
      </c>
      <c r="BR56" s="5">
        <f t="shared" si="78"/>
        <v>-192628.57142857139</v>
      </c>
      <c r="BS56" s="5">
        <f t="shared" si="78"/>
        <v>-192628.57142857139</v>
      </c>
      <c r="BT56" s="5">
        <f t="shared" si="78"/>
        <v>-192628.57142857139</v>
      </c>
      <c r="BU56" s="5">
        <f t="shared" si="78"/>
        <v>-192628.57142857139</v>
      </c>
      <c r="BV56" s="5">
        <f t="shared" si="78"/>
        <v>-192628.57142857139</v>
      </c>
      <c r="BW56" s="5">
        <f t="shared" si="78"/>
        <v>-192628.57142857139</v>
      </c>
    </row>
    <row r="57" spans="1:75" s="14" customFormat="1" x14ac:dyDescent="0.25">
      <c r="A57" s="8" t="s">
        <v>143</v>
      </c>
      <c r="B57" s="33"/>
      <c r="C57" s="32"/>
      <c r="D57" s="8">
        <v>0</v>
      </c>
      <c r="E57" s="8">
        <v>0</v>
      </c>
      <c r="F57" s="8">
        <v>0</v>
      </c>
      <c r="G57" s="8">
        <f t="shared" ref="G57:AM57" ca="1" si="79">G55+G56</f>
        <v>-1301921.28</v>
      </c>
      <c r="H57" s="8">
        <f t="shared" ca="1" si="79"/>
        <v>797283.90857142862</v>
      </c>
      <c r="I57" s="8">
        <f t="shared" ca="1" si="79"/>
        <v>1005636.308571429</v>
      </c>
      <c r="J57" s="8">
        <f t="shared" ca="1" si="79"/>
        <v>1241362.6285714291</v>
      </c>
      <c r="K57" s="8">
        <f t="shared" ca="1" si="79"/>
        <v>944323.26857142919</v>
      </c>
      <c r="L57" s="8">
        <f t="shared" ca="1" si="79"/>
        <v>346017.26857142861</v>
      </c>
      <c r="M57" s="8">
        <f t="shared" ca="1" si="79"/>
        <v>-164210.01142857128</v>
      </c>
      <c r="N57" s="8">
        <f t="shared" ca="1" si="79"/>
        <v>84789.988571428723</v>
      </c>
      <c r="O57" s="8">
        <f t="shared" ca="1" si="79"/>
        <v>34126.468571428704</v>
      </c>
      <c r="P57" s="8">
        <f t="shared" ca="1" si="79"/>
        <v>593452.46857142868</v>
      </c>
      <c r="Q57" s="8">
        <f t="shared" ca="1" si="79"/>
        <v>477192.3885714286</v>
      </c>
      <c r="R57" s="8">
        <f t="shared" ca="1" si="79"/>
        <v>492192.3885714286</v>
      </c>
      <c r="S57" s="8">
        <f t="shared" ca="1" si="79"/>
        <v>-1486232.8914285714</v>
      </c>
      <c r="T57" s="8">
        <f t="shared" ca="1" si="79"/>
        <v>896018.54857142875</v>
      </c>
      <c r="U57" s="8">
        <f t="shared" ca="1" si="79"/>
        <v>1132494.1485714291</v>
      </c>
      <c r="V57" s="8">
        <f t="shared" ca="1" si="79"/>
        <v>1382014.2285714289</v>
      </c>
      <c r="W57" s="8">
        <f t="shared" ca="1" si="79"/>
        <v>1064016.3885714291</v>
      </c>
      <c r="X57" s="8">
        <f t="shared" ca="1" si="79"/>
        <v>402192.3885714286</v>
      </c>
      <c r="Y57" s="8">
        <f t="shared" ca="1" si="79"/>
        <v>-127635.93142857129</v>
      </c>
      <c r="Z57" s="8">
        <f t="shared" ca="1" si="79"/>
        <v>121364.06857142874</v>
      </c>
      <c r="AA57" s="8">
        <f t="shared" ca="1" si="79"/>
        <v>59027.188571428705</v>
      </c>
      <c r="AB57" s="8">
        <f t="shared" ca="1" si="79"/>
        <v>666211.3485714288</v>
      </c>
      <c r="AC57" s="8">
        <f t="shared" ca="1" si="79"/>
        <v>539367.5085714286</v>
      </c>
      <c r="AD57" s="8">
        <f t="shared" ca="1" si="79"/>
        <v>554367.5085714286</v>
      </c>
      <c r="AE57" s="8">
        <f t="shared" ca="1" si="79"/>
        <v>-1477915.9314285715</v>
      </c>
      <c r="AF57" s="8">
        <f t="shared" ca="1" si="79"/>
        <v>994753.18857142865</v>
      </c>
      <c r="AG57" s="8">
        <f t="shared" ca="1" si="79"/>
        <v>1259351.9885714292</v>
      </c>
      <c r="AH57" s="8">
        <f t="shared" ca="1" si="79"/>
        <v>1522665.828571429</v>
      </c>
      <c r="AI57" s="8">
        <f t="shared" ca="1" si="79"/>
        <v>1183709.5085714292</v>
      </c>
      <c r="AJ57" s="8">
        <f t="shared" ca="1" si="79"/>
        <v>458367.5085714286</v>
      </c>
      <c r="AK57" s="8">
        <f t="shared" ca="1" si="79"/>
        <v>-91061.851428571157</v>
      </c>
      <c r="AL57" s="8">
        <f t="shared" ca="1" si="79"/>
        <v>157938.14857142881</v>
      </c>
      <c r="AM57" s="8">
        <f t="shared" ca="1" si="79"/>
        <v>83927.908571428707</v>
      </c>
      <c r="AN57" s="8">
        <f t="shared" ref="AN57:BW57" ca="1" si="80">AN55+AN56</f>
        <v>738970.2285714288</v>
      </c>
      <c r="AO57" s="8">
        <f t="shared" ca="1" si="80"/>
        <v>601542.62857142859</v>
      </c>
      <c r="AP57" s="8">
        <f t="shared" ca="1" si="80"/>
        <v>616542.62857142859</v>
      </c>
      <c r="AQ57" s="8">
        <f t="shared" ca="1" si="80"/>
        <v>-1469598.9714285713</v>
      </c>
      <c r="AR57" s="8">
        <f t="shared" ca="1" si="80"/>
        <v>1093487.8285714285</v>
      </c>
      <c r="AS57" s="8">
        <f t="shared" ca="1" si="80"/>
        <v>1386209.828571429</v>
      </c>
      <c r="AT57" s="8">
        <f t="shared" ca="1" si="80"/>
        <v>1663317.4285714291</v>
      </c>
      <c r="AU57" s="8">
        <f t="shared" ca="1" si="80"/>
        <v>1303402.6285714291</v>
      </c>
      <c r="AV57" s="8">
        <f t="shared" ca="1" si="80"/>
        <v>514542.62857142859</v>
      </c>
      <c r="AW57" s="8">
        <f t="shared" ca="1" si="80"/>
        <v>-54487.77142857117</v>
      </c>
      <c r="AX57" s="8">
        <f t="shared" ca="1" si="80"/>
        <v>194512.22857142883</v>
      </c>
      <c r="AY57" s="8">
        <f t="shared" ca="1" si="80"/>
        <v>108828.62857142868</v>
      </c>
      <c r="AZ57" s="8">
        <f t="shared" ca="1" si="80"/>
        <v>811729.10857142881</v>
      </c>
      <c r="BA57" s="8">
        <f t="shared" ca="1" si="80"/>
        <v>663717.74857142882</v>
      </c>
      <c r="BB57" s="8">
        <f t="shared" ca="1" si="80"/>
        <v>678717.74857142882</v>
      </c>
      <c r="BC57" s="8">
        <f t="shared" ca="1" si="80"/>
        <v>-1461282.0114285713</v>
      </c>
      <c r="BD57" s="8">
        <f t="shared" ca="1" si="80"/>
        <v>1192222.4685714287</v>
      </c>
      <c r="BE57" s="8">
        <f t="shared" ca="1" si="80"/>
        <v>1513067.6685714291</v>
      </c>
      <c r="BF57" s="8">
        <f t="shared" ca="1" si="80"/>
        <v>1803969.028571429</v>
      </c>
      <c r="BG57" s="8">
        <f t="shared" ca="1" si="80"/>
        <v>1423095.7485714292</v>
      </c>
      <c r="BH57" s="8">
        <f t="shared" ca="1" si="80"/>
        <v>570717.74857142882</v>
      </c>
      <c r="BI57" s="8">
        <f t="shared" ca="1" si="80"/>
        <v>-17913.691428571154</v>
      </c>
      <c r="BJ57" s="8">
        <f t="shared" ca="1" si="80"/>
        <v>231086.30857142885</v>
      </c>
      <c r="BK57" s="8">
        <f t="shared" ca="1" si="80"/>
        <v>133729.34857142883</v>
      </c>
      <c r="BL57" s="8">
        <f t="shared" ca="1" si="80"/>
        <v>884487.98857142893</v>
      </c>
      <c r="BM57" s="8">
        <f t="shared" ca="1" si="80"/>
        <v>725892.86857142858</v>
      </c>
      <c r="BN57" s="8">
        <f t="shared" ca="1" si="80"/>
        <v>740892.86857142858</v>
      </c>
      <c r="BO57" s="8">
        <f t="shared" ca="1" si="80"/>
        <v>-1452965.0514285713</v>
      </c>
      <c r="BP57" s="8">
        <f t="shared" ca="1" si="80"/>
        <v>1290957.1085714286</v>
      </c>
      <c r="BQ57" s="8">
        <f t="shared" ca="1" si="80"/>
        <v>1639925.5085714292</v>
      </c>
      <c r="BR57" s="8">
        <f t="shared" ca="1" si="80"/>
        <v>1944620.6285714288</v>
      </c>
      <c r="BS57" s="8">
        <f t="shared" ca="1" si="80"/>
        <v>1542788.868571429</v>
      </c>
      <c r="BT57" s="8">
        <f t="shared" ca="1" si="80"/>
        <v>626892.86857142858</v>
      </c>
      <c r="BU57" s="8">
        <f t="shared" ca="1" si="80"/>
        <v>18660.388571428804</v>
      </c>
      <c r="BV57" s="8">
        <f t="shared" ca="1" si="80"/>
        <v>267660.38857142883</v>
      </c>
      <c r="BW57" s="8">
        <f t="shared" ca="1" si="80"/>
        <v>158630.06857142886</v>
      </c>
    </row>
    <row r="58" spans="1:75" x14ac:dyDescent="0.25">
      <c r="A58" s="5" t="s">
        <v>32</v>
      </c>
      <c r="D58" s="8">
        <v>0</v>
      </c>
      <c r="E58" s="8">
        <v>0</v>
      </c>
      <c r="F58" s="8">
        <v>0</v>
      </c>
      <c r="G58" s="5">
        <f t="shared" ref="G58:AM58" si="81">-G201</f>
        <v>0</v>
      </c>
      <c r="H58" s="5">
        <f t="shared" si="81"/>
        <v>0</v>
      </c>
      <c r="I58" s="5">
        <f t="shared" si="81"/>
        <v>0</v>
      </c>
      <c r="J58" s="5">
        <f t="shared" si="81"/>
        <v>0</v>
      </c>
      <c r="K58" s="5">
        <f t="shared" si="81"/>
        <v>0</v>
      </c>
      <c r="L58" s="5">
        <f t="shared" si="81"/>
        <v>0</v>
      </c>
      <c r="M58" s="5">
        <f t="shared" si="81"/>
        <v>0</v>
      </c>
      <c r="N58" s="5">
        <f t="shared" si="81"/>
        <v>0</v>
      </c>
      <c r="O58" s="5">
        <f t="shared" si="81"/>
        <v>0</v>
      </c>
      <c r="P58" s="5">
        <f t="shared" si="81"/>
        <v>-35400</v>
      </c>
      <c r="Q58" s="5">
        <f t="shared" si="81"/>
        <v>0</v>
      </c>
      <c r="R58" s="5">
        <f t="shared" si="81"/>
        <v>0</v>
      </c>
      <c r="S58" s="5">
        <f t="shared" si="81"/>
        <v>0</v>
      </c>
      <c r="T58" s="5">
        <f t="shared" si="81"/>
        <v>0</v>
      </c>
      <c r="U58" s="5">
        <f t="shared" si="81"/>
        <v>0</v>
      </c>
      <c r="V58" s="5">
        <f t="shared" si="81"/>
        <v>0</v>
      </c>
      <c r="W58" s="5">
        <f t="shared" si="81"/>
        <v>0</v>
      </c>
      <c r="X58" s="5">
        <f t="shared" si="81"/>
        <v>0</v>
      </c>
      <c r="Y58" s="5">
        <f t="shared" si="81"/>
        <v>0</v>
      </c>
      <c r="Z58" s="5">
        <f t="shared" si="81"/>
        <v>0</v>
      </c>
      <c r="AA58" s="5">
        <f t="shared" si="81"/>
        <v>0</v>
      </c>
      <c r="AB58" s="5">
        <f t="shared" si="81"/>
        <v>-35400</v>
      </c>
      <c r="AC58" s="5">
        <f t="shared" si="81"/>
        <v>0</v>
      </c>
      <c r="AD58" s="5">
        <f t="shared" si="81"/>
        <v>0</v>
      </c>
      <c r="AE58" s="5">
        <f t="shared" si="81"/>
        <v>0</v>
      </c>
      <c r="AF58" s="5">
        <f t="shared" si="81"/>
        <v>0</v>
      </c>
      <c r="AG58" s="5">
        <f t="shared" si="81"/>
        <v>0</v>
      </c>
      <c r="AH58" s="5">
        <f t="shared" si="81"/>
        <v>0</v>
      </c>
      <c r="AI58" s="5">
        <f t="shared" si="81"/>
        <v>0</v>
      </c>
      <c r="AJ58" s="5">
        <f t="shared" si="81"/>
        <v>0</v>
      </c>
      <c r="AK58" s="5">
        <f t="shared" si="81"/>
        <v>0</v>
      </c>
      <c r="AL58" s="5">
        <f t="shared" si="81"/>
        <v>0</v>
      </c>
      <c r="AM58" s="5">
        <f t="shared" si="81"/>
        <v>0</v>
      </c>
      <c r="AN58" s="5">
        <f t="shared" ref="AN58:BW58" si="82">-AN201</f>
        <v>-35400</v>
      </c>
      <c r="AO58" s="5">
        <f t="shared" si="82"/>
        <v>0</v>
      </c>
      <c r="AP58" s="5">
        <f t="shared" si="82"/>
        <v>0</v>
      </c>
      <c r="AQ58" s="5">
        <f t="shared" si="82"/>
        <v>0</v>
      </c>
      <c r="AR58" s="5">
        <f t="shared" si="82"/>
        <v>0</v>
      </c>
      <c r="AS58" s="5">
        <f t="shared" si="82"/>
        <v>0</v>
      </c>
      <c r="AT58" s="5">
        <f t="shared" si="82"/>
        <v>0</v>
      </c>
      <c r="AU58" s="5">
        <f t="shared" si="82"/>
        <v>0</v>
      </c>
      <c r="AV58" s="5">
        <f t="shared" si="82"/>
        <v>0</v>
      </c>
      <c r="AW58" s="5">
        <f t="shared" si="82"/>
        <v>0</v>
      </c>
      <c r="AX58" s="5">
        <f t="shared" si="82"/>
        <v>0</v>
      </c>
      <c r="AY58" s="5">
        <f t="shared" si="82"/>
        <v>0</v>
      </c>
      <c r="AZ58" s="5">
        <f t="shared" si="82"/>
        <v>-35400</v>
      </c>
      <c r="BA58" s="5">
        <f t="shared" si="82"/>
        <v>0</v>
      </c>
      <c r="BB58" s="5">
        <f t="shared" si="82"/>
        <v>0</v>
      </c>
      <c r="BC58" s="5">
        <f t="shared" si="82"/>
        <v>0</v>
      </c>
      <c r="BD58" s="5">
        <f t="shared" si="82"/>
        <v>0</v>
      </c>
      <c r="BE58" s="5">
        <f t="shared" si="82"/>
        <v>0</v>
      </c>
      <c r="BF58" s="5">
        <f t="shared" si="82"/>
        <v>0</v>
      </c>
      <c r="BG58" s="5">
        <f t="shared" si="82"/>
        <v>0</v>
      </c>
      <c r="BH58" s="5">
        <f t="shared" si="82"/>
        <v>0</v>
      </c>
      <c r="BI58" s="5">
        <f t="shared" si="82"/>
        <v>0</v>
      </c>
      <c r="BJ58" s="5">
        <f t="shared" si="82"/>
        <v>0</v>
      </c>
      <c r="BK58" s="5">
        <f t="shared" si="82"/>
        <v>0</v>
      </c>
      <c r="BL58" s="5">
        <f t="shared" si="82"/>
        <v>-35400</v>
      </c>
      <c r="BM58" s="5">
        <f t="shared" si="82"/>
        <v>0</v>
      </c>
      <c r="BN58" s="5">
        <f t="shared" si="82"/>
        <v>0</v>
      </c>
      <c r="BO58" s="5">
        <f t="shared" si="82"/>
        <v>0</v>
      </c>
      <c r="BP58" s="5">
        <f t="shared" si="82"/>
        <v>0</v>
      </c>
      <c r="BQ58" s="5">
        <f t="shared" si="82"/>
        <v>0</v>
      </c>
      <c r="BR58" s="5">
        <f t="shared" si="82"/>
        <v>0</v>
      </c>
      <c r="BS58" s="5">
        <f t="shared" si="82"/>
        <v>0</v>
      </c>
      <c r="BT58" s="5">
        <f t="shared" si="82"/>
        <v>0</v>
      </c>
      <c r="BU58" s="5">
        <f t="shared" si="82"/>
        <v>0</v>
      </c>
      <c r="BV58" s="5">
        <f t="shared" si="82"/>
        <v>0</v>
      </c>
      <c r="BW58" s="5">
        <f t="shared" si="82"/>
        <v>0</v>
      </c>
    </row>
    <row r="59" spans="1:75" x14ac:dyDescent="0.25">
      <c r="A59" s="5" t="s">
        <v>142</v>
      </c>
      <c r="D59" s="8">
        <v>0</v>
      </c>
      <c r="E59" s="8">
        <v>0</v>
      </c>
      <c r="F59" s="8">
        <v>0</v>
      </c>
      <c r="G59" s="5">
        <f>-G206</f>
        <v>0</v>
      </c>
      <c r="H59" s="5">
        <f t="shared" ref="H59:AM59" ca="1" si="83">-H206</f>
        <v>0</v>
      </c>
      <c r="I59" s="5">
        <f t="shared" ca="1" si="83"/>
        <v>-75149.840571428635</v>
      </c>
      <c r="J59" s="5">
        <f t="shared" ca="1" si="83"/>
        <v>-186204.39428571434</v>
      </c>
      <c r="K59" s="5">
        <f t="shared" ca="1" si="83"/>
        <v>-141648.49028571436</v>
      </c>
      <c r="L59" s="5">
        <f t="shared" ca="1" si="83"/>
        <v>-51902.590285714286</v>
      </c>
      <c r="M59" s="5">
        <f t="shared" ca="1" si="83"/>
        <v>0</v>
      </c>
      <c r="N59" s="5">
        <f t="shared" ca="1" si="83"/>
        <v>-12718.498285714308</v>
      </c>
      <c r="O59" s="5">
        <f t="shared" ca="1" si="83"/>
        <v>-5118.9702857143056</v>
      </c>
      <c r="P59" s="5">
        <f t="shared" ca="1" si="83"/>
        <v>-89017.870285714293</v>
      </c>
      <c r="Q59" s="5">
        <f t="shared" ca="1" si="83"/>
        <v>-71578.85828571429</v>
      </c>
      <c r="R59" s="5">
        <f t="shared" ca="1" si="83"/>
        <v>-73828.85828571429</v>
      </c>
      <c r="S59" s="5">
        <f t="shared" ca="1" si="83"/>
        <v>0</v>
      </c>
      <c r="T59" s="5">
        <f t="shared" ca="1" si="83"/>
        <v>-134402.78228571432</v>
      </c>
      <c r="U59" s="5">
        <f t="shared" ca="1" si="83"/>
        <v>-169874.12228571434</v>
      </c>
      <c r="V59" s="5">
        <f t="shared" ca="1" si="83"/>
        <v>-207302.13428571433</v>
      </c>
      <c r="W59" s="5">
        <f t="shared" ca="1" si="83"/>
        <v>-159602.45828571435</v>
      </c>
      <c r="X59" s="5">
        <f t="shared" ca="1" si="83"/>
        <v>-60328.85828571429</v>
      </c>
      <c r="Y59" s="5">
        <f t="shared" ca="1" si="83"/>
        <v>0</v>
      </c>
      <c r="Z59" s="5">
        <f t="shared" ca="1" si="83"/>
        <v>-18204.610285714309</v>
      </c>
      <c r="AA59" s="5">
        <f t="shared" ca="1" si="83"/>
        <v>-8854.0782857143058</v>
      </c>
      <c r="AB59" s="5">
        <f t="shared" ca="1" si="83"/>
        <v>-99931.702285714317</v>
      </c>
      <c r="AC59" s="5">
        <f t="shared" ca="1" si="83"/>
        <v>-80905.126285714286</v>
      </c>
      <c r="AD59" s="5">
        <f t="shared" ca="1" si="83"/>
        <v>-83155.126285714286</v>
      </c>
      <c r="AE59" s="5">
        <f t="shared" ca="1" si="83"/>
        <v>0</v>
      </c>
      <c r="AF59" s="5">
        <f t="shared" ca="1" si="83"/>
        <v>-149212.97828571429</v>
      </c>
      <c r="AG59" s="5">
        <f t="shared" ca="1" si="83"/>
        <v>-188902.79828571438</v>
      </c>
      <c r="AH59" s="5">
        <f t="shared" ca="1" si="83"/>
        <v>-228399.87428571435</v>
      </c>
      <c r="AI59" s="5">
        <f t="shared" ca="1" si="83"/>
        <v>-177556.42628571438</v>
      </c>
      <c r="AJ59" s="5">
        <f t="shared" ca="1" si="83"/>
        <v>-68755.126285714286</v>
      </c>
      <c r="AK59" s="5">
        <f t="shared" ca="1" si="83"/>
        <v>0</v>
      </c>
      <c r="AL59" s="5">
        <f t="shared" ca="1" si="83"/>
        <v>-23690.722285714321</v>
      </c>
      <c r="AM59" s="5">
        <f t="shared" ca="1" si="83"/>
        <v>-12589.186285714306</v>
      </c>
      <c r="AN59" s="5">
        <f t="shared" ref="AN59:BW59" ca="1" si="84">-AN206</f>
        <v>-110845.53428571431</v>
      </c>
      <c r="AO59" s="5">
        <f t="shared" ca="1" si="84"/>
        <v>-90231.394285714283</v>
      </c>
      <c r="AP59" s="5">
        <f t="shared" ca="1" si="84"/>
        <v>-92481.394285714283</v>
      </c>
      <c r="AQ59" s="5">
        <f t="shared" ca="1" si="84"/>
        <v>0</v>
      </c>
      <c r="AR59" s="5">
        <f t="shared" ca="1" si="84"/>
        <v>-164023.17428571428</v>
      </c>
      <c r="AS59" s="5">
        <f t="shared" ca="1" si="84"/>
        <v>-207931.47428571436</v>
      </c>
      <c r="AT59" s="5">
        <f t="shared" ca="1" si="84"/>
        <v>-249497.61428571434</v>
      </c>
      <c r="AU59" s="5">
        <f t="shared" ca="1" si="84"/>
        <v>-195510.39428571434</v>
      </c>
      <c r="AV59" s="5">
        <f t="shared" ca="1" si="84"/>
        <v>-77181.394285714283</v>
      </c>
      <c r="AW59" s="5">
        <f t="shared" ca="1" si="84"/>
        <v>0</v>
      </c>
      <c r="AX59" s="5">
        <f t="shared" ca="1" si="84"/>
        <v>-29176.834285714325</v>
      </c>
      <c r="AY59" s="5">
        <f t="shared" ca="1" si="84"/>
        <v>-16324.294285714301</v>
      </c>
      <c r="AZ59" s="5">
        <f t="shared" ca="1" si="84"/>
        <v>-121759.36628571432</v>
      </c>
      <c r="BA59" s="5">
        <f t="shared" ca="1" si="84"/>
        <v>-99557.662285714323</v>
      </c>
      <c r="BB59" s="5">
        <f t="shared" ca="1" si="84"/>
        <v>-101807.66228571432</v>
      </c>
      <c r="BC59" s="5">
        <f t="shared" ca="1" si="84"/>
        <v>0</v>
      </c>
      <c r="BD59" s="5">
        <f t="shared" ca="1" si="84"/>
        <v>-178833.37028571431</v>
      </c>
      <c r="BE59" s="5">
        <f t="shared" ca="1" si="84"/>
        <v>-226960.15028571436</v>
      </c>
      <c r="BF59" s="5">
        <f t="shared" ca="1" si="84"/>
        <v>-270595.35428571433</v>
      </c>
      <c r="BG59" s="5">
        <f t="shared" ca="1" si="84"/>
        <v>-213464.36228571436</v>
      </c>
      <c r="BH59" s="5">
        <f t="shared" ca="1" si="84"/>
        <v>-85607.662285714323</v>
      </c>
      <c r="BI59" s="5">
        <f t="shared" ca="1" si="84"/>
        <v>0</v>
      </c>
      <c r="BJ59" s="5">
        <f t="shared" ca="1" si="84"/>
        <v>-34662.946285714323</v>
      </c>
      <c r="BK59" s="5">
        <f t="shared" ca="1" si="84"/>
        <v>-20059.402285714325</v>
      </c>
      <c r="BL59" s="5">
        <f t="shared" ca="1" si="84"/>
        <v>-132673.19828571434</v>
      </c>
      <c r="BM59" s="5">
        <f t="shared" ca="1" si="84"/>
        <v>-108883.93028571429</v>
      </c>
      <c r="BN59" s="5">
        <f t="shared" ca="1" si="84"/>
        <v>-111133.93028571429</v>
      </c>
      <c r="BO59" s="5">
        <f t="shared" ca="1" si="84"/>
        <v>0</v>
      </c>
      <c r="BP59" s="5">
        <f t="shared" ca="1" si="84"/>
        <v>-193643.56628571427</v>
      </c>
      <c r="BQ59" s="5">
        <f t="shared" ca="1" si="84"/>
        <v>-245988.82628571437</v>
      </c>
      <c r="BR59" s="5">
        <f t="shared" ca="1" si="84"/>
        <v>-291693.09428571432</v>
      </c>
      <c r="BS59" s="5">
        <f t="shared" ca="1" si="84"/>
        <v>-231418.33028571436</v>
      </c>
      <c r="BT59" s="5">
        <f t="shared" ca="1" si="84"/>
        <v>-94033.93028571429</v>
      </c>
      <c r="BU59" s="5">
        <f t="shared" ca="1" si="84"/>
        <v>-2799.0582857143204</v>
      </c>
      <c r="BV59" s="5">
        <f t="shared" ca="1" si="84"/>
        <v>-40149.058285714324</v>
      </c>
      <c r="BW59" s="5">
        <f t="shared" ca="1" si="84"/>
        <v>-23794.510285714328</v>
      </c>
    </row>
    <row r="60" spans="1:75" s="14" customFormat="1" x14ac:dyDescent="0.25">
      <c r="A60" s="8" t="s">
        <v>78</v>
      </c>
      <c r="B60" s="33"/>
      <c r="C60" s="32"/>
      <c r="D60" s="8">
        <v>0</v>
      </c>
      <c r="E60" s="8">
        <v>0</v>
      </c>
      <c r="F60" s="8">
        <v>0</v>
      </c>
      <c r="G60" s="8">
        <f t="shared" ref="G60:AM60" ca="1" si="85">G57+G59</f>
        <v>-1301921.28</v>
      </c>
      <c r="H60" s="8">
        <f t="shared" ca="1" si="85"/>
        <v>797283.90857142862</v>
      </c>
      <c r="I60" s="8">
        <f t="shared" ca="1" si="85"/>
        <v>930486.46800000034</v>
      </c>
      <c r="J60" s="8">
        <f t="shared" ca="1" si="85"/>
        <v>1055158.2342857148</v>
      </c>
      <c r="K60" s="8">
        <f t="shared" ca="1" si="85"/>
        <v>802674.7782857148</v>
      </c>
      <c r="L60" s="8">
        <f t="shared" ca="1" si="85"/>
        <v>294114.6782857143</v>
      </c>
      <c r="M60" s="8">
        <f t="shared" ca="1" si="85"/>
        <v>-164210.01142857128</v>
      </c>
      <c r="N60" s="8">
        <f t="shared" ca="1" si="85"/>
        <v>72071.490285714419</v>
      </c>
      <c r="O60" s="8">
        <f t="shared" ca="1" si="85"/>
        <v>29007.498285714399</v>
      </c>
      <c r="P60" s="8">
        <f t="shared" ca="1" si="85"/>
        <v>504434.5982857144</v>
      </c>
      <c r="Q60" s="8">
        <f t="shared" ca="1" si="85"/>
        <v>405613.53028571431</v>
      </c>
      <c r="R60" s="8">
        <f t="shared" ca="1" si="85"/>
        <v>418363.53028571431</v>
      </c>
      <c r="S60" s="8">
        <f t="shared" ca="1" si="85"/>
        <v>-1486232.8914285714</v>
      </c>
      <c r="T60" s="8">
        <f t="shared" ca="1" si="85"/>
        <v>761615.76628571446</v>
      </c>
      <c r="U60" s="8">
        <f t="shared" ca="1" si="85"/>
        <v>962620.0262857147</v>
      </c>
      <c r="V60" s="8">
        <f t="shared" ca="1" si="85"/>
        <v>1174712.0942857147</v>
      </c>
      <c r="W60" s="8">
        <f t="shared" ca="1" si="85"/>
        <v>904413.93028571468</v>
      </c>
      <c r="X60" s="8">
        <f t="shared" ca="1" si="85"/>
        <v>341863.53028571431</v>
      </c>
      <c r="Y60" s="8">
        <f t="shared" ca="1" si="85"/>
        <v>-127635.93142857129</v>
      </c>
      <c r="Z60" s="8">
        <f t="shared" ca="1" si="85"/>
        <v>103159.45828571443</v>
      </c>
      <c r="AA60" s="8">
        <f t="shared" ca="1" si="85"/>
        <v>50173.1102857144</v>
      </c>
      <c r="AB60" s="8">
        <f t="shared" ca="1" si="85"/>
        <v>566279.64628571447</v>
      </c>
      <c r="AC60" s="8">
        <f t="shared" ca="1" si="85"/>
        <v>458462.38228571432</v>
      </c>
      <c r="AD60" s="8">
        <f t="shared" ca="1" si="85"/>
        <v>471212.38228571432</v>
      </c>
      <c r="AE60" s="8">
        <f t="shared" ca="1" si="85"/>
        <v>-1477915.9314285715</v>
      </c>
      <c r="AF60" s="8">
        <f t="shared" ca="1" si="85"/>
        <v>845540.21028571436</v>
      </c>
      <c r="AG60" s="8">
        <f t="shared" ca="1" si="85"/>
        <v>1070449.1902857148</v>
      </c>
      <c r="AH60" s="8">
        <f t="shared" ca="1" si="85"/>
        <v>1294265.9542857148</v>
      </c>
      <c r="AI60" s="8">
        <f t="shared" ca="1" si="85"/>
        <v>1006153.0822857148</v>
      </c>
      <c r="AJ60" s="8">
        <f t="shared" ca="1" si="85"/>
        <v>389612.38228571432</v>
      </c>
      <c r="AK60" s="8">
        <f t="shared" ca="1" si="85"/>
        <v>-91061.851428571157</v>
      </c>
      <c r="AL60" s="8">
        <f t="shared" ca="1" si="85"/>
        <v>134247.42628571449</v>
      </c>
      <c r="AM60" s="8">
        <f t="shared" ca="1" si="85"/>
        <v>71338.722285714408</v>
      </c>
      <c r="AN60" s="8">
        <f t="shared" ref="AN60:BW60" ca="1" si="86">AN57+AN59</f>
        <v>628124.69428571453</v>
      </c>
      <c r="AO60" s="8">
        <f t="shared" ca="1" si="86"/>
        <v>511311.23428571434</v>
      </c>
      <c r="AP60" s="8">
        <f t="shared" ca="1" si="86"/>
        <v>524061.23428571434</v>
      </c>
      <c r="AQ60" s="8">
        <f t="shared" ca="1" si="86"/>
        <v>-1469598.9714285713</v>
      </c>
      <c r="AR60" s="8">
        <f t="shared" ca="1" si="86"/>
        <v>929464.65428571426</v>
      </c>
      <c r="AS60" s="8">
        <f t="shared" ca="1" si="86"/>
        <v>1178278.3542857147</v>
      </c>
      <c r="AT60" s="8">
        <f t="shared" ca="1" si="86"/>
        <v>1413819.8142857146</v>
      </c>
      <c r="AU60" s="8">
        <f t="shared" ca="1" si="86"/>
        <v>1107892.2342857148</v>
      </c>
      <c r="AV60" s="8">
        <f t="shared" ca="1" si="86"/>
        <v>437361.23428571434</v>
      </c>
      <c r="AW60" s="8">
        <f t="shared" ca="1" si="86"/>
        <v>-54487.77142857117</v>
      </c>
      <c r="AX60" s="8">
        <f t="shared" ca="1" si="86"/>
        <v>165335.39428571452</v>
      </c>
      <c r="AY60" s="8">
        <f t="shared" ca="1" si="86"/>
        <v>92504.334285714373</v>
      </c>
      <c r="AZ60" s="8">
        <f t="shared" ca="1" si="86"/>
        <v>689969.74228571448</v>
      </c>
      <c r="BA60" s="8">
        <f t="shared" ca="1" si="86"/>
        <v>564160.08628571453</v>
      </c>
      <c r="BB60" s="8">
        <f t="shared" ca="1" si="86"/>
        <v>576910.08628571453</v>
      </c>
      <c r="BC60" s="8">
        <f t="shared" ca="1" si="86"/>
        <v>-1461282.0114285713</v>
      </c>
      <c r="BD60" s="8">
        <f t="shared" ca="1" si="86"/>
        <v>1013389.0982857144</v>
      </c>
      <c r="BE60" s="8">
        <f t="shared" ca="1" si="86"/>
        <v>1286107.5182857148</v>
      </c>
      <c r="BF60" s="8">
        <f t="shared" ca="1" si="86"/>
        <v>1533373.6742857145</v>
      </c>
      <c r="BG60" s="8">
        <f t="shared" ca="1" si="86"/>
        <v>1209631.3862857148</v>
      </c>
      <c r="BH60" s="8">
        <f t="shared" ca="1" si="86"/>
        <v>485110.08628571453</v>
      </c>
      <c r="BI60" s="8">
        <f t="shared" ca="1" si="86"/>
        <v>-17913.691428571154</v>
      </c>
      <c r="BJ60" s="8">
        <f t="shared" ca="1" si="86"/>
        <v>196423.36228571454</v>
      </c>
      <c r="BK60" s="8">
        <f t="shared" ca="1" si="86"/>
        <v>113669.9462857145</v>
      </c>
      <c r="BL60" s="8">
        <f t="shared" ca="1" si="86"/>
        <v>751814.79028571455</v>
      </c>
      <c r="BM60" s="8">
        <f t="shared" ca="1" si="86"/>
        <v>617008.93828571425</v>
      </c>
      <c r="BN60" s="8">
        <f t="shared" ca="1" si="86"/>
        <v>629758.93828571425</v>
      </c>
      <c r="BO60" s="8">
        <f t="shared" ca="1" si="86"/>
        <v>-1452965.0514285713</v>
      </c>
      <c r="BP60" s="8">
        <f t="shared" ca="1" si="86"/>
        <v>1097313.5422857143</v>
      </c>
      <c r="BQ60" s="8">
        <f t="shared" ca="1" si="86"/>
        <v>1393936.6822857149</v>
      </c>
      <c r="BR60" s="8">
        <f t="shared" ca="1" si="86"/>
        <v>1652927.5342857144</v>
      </c>
      <c r="BS60" s="8">
        <f t="shared" ca="1" si="86"/>
        <v>1311370.5382857146</v>
      </c>
      <c r="BT60" s="8">
        <f t="shared" ca="1" si="86"/>
        <v>532858.93828571425</v>
      </c>
      <c r="BU60" s="8">
        <f t="shared" ca="1" si="86"/>
        <v>15861.330285714484</v>
      </c>
      <c r="BV60" s="8">
        <f t="shared" ca="1" si="86"/>
        <v>227511.3302857145</v>
      </c>
      <c r="BW60" s="8">
        <f t="shared" ca="1" si="86"/>
        <v>134835.55828571453</v>
      </c>
    </row>
    <row r="61" spans="1:75" s="14" customFormat="1" x14ac:dyDescent="0.25">
      <c r="A61" s="8"/>
      <c r="B61" s="33"/>
      <c r="C61" s="32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</row>
    <row r="62" spans="1:75" x14ac:dyDescent="0.25">
      <c r="G62" s="5">
        <f ca="1">G60-G56</f>
        <v>-1301921.28</v>
      </c>
      <c r="H62" s="5">
        <f t="shared" ref="H62:O62" ca="1" si="87">H60-H56</f>
        <v>989912.48</v>
      </c>
      <c r="I62" s="5">
        <f t="shared" ca="1" si="87"/>
        <v>1123115.0394285717</v>
      </c>
      <c r="J62" s="5">
        <f t="shared" ca="1" si="87"/>
        <v>1247786.8057142862</v>
      </c>
      <c r="K62" s="5">
        <f t="shared" ca="1" si="87"/>
        <v>995303.34971428616</v>
      </c>
      <c r="L62" s="5">
        <f t="shared" ca="1" si="87"/>
        <v>486743.24971428572</v>
      </c>
      <c r="M62" s="5">
        <f t="shared" ca="1" si="87"/>
        <v>28418.560000000114</v>
      </c>
      <c r="N62" s="5">
        <f t="shared" ca="1" si="87"/>
        <v>264700.06171428581</v>
      </c>
      <c r="O62" s="5">
        <f t="shared" ca="1" si="87"/>
        <v>221636.06971428578</v>
      </c>
      <c r="P62" s="8">
        <f ca="1">SUM(G62:O62)</f>
        <v>4055694.3360000015</v>
      </c>
      <c r="AN62" s="8">
        <f>SUM(AE62:AM62)</f>
        <v>0</v>
      </c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8">
        <f>SUM(AQ62:AY62)</f>
        <v>0</v>
      </c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8">
        <f>SUM(BC62:BK62)</f>
        <v>0</v>
      </c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</row>
    <row r="63" spans="1:75" s="46" customFormat="1" x14ac:dyDescent="0.25">
      <c r="A63" s="45" t="s">
        <v>64</v>
      </c>
      <c r="B63" s="83"/>
    </row>
    <row r="64" spans="1:75" s="43" customFormat="1" x14ac:dyDescent="0.25">
      <c r="A64" s="43" t="s">
        <v>74</v>
      </c>
      <c r="B64" s="84"/>
      <c r="D64" s="43">
        <v>0</v>
      </c>
      <c r="E64" s="43">
        <v>0</v>
      </c>
      <c r="F64" s="43">
        <v>0</v>
      </c>
      <c r="G64" s="43">
        <f t="shared" ref="G64:AM64" ca="1" si="88">G65+G111</f>
        <v>1804121.28</v>
      </c>
      <c r="H64" s="43">
        <f t="shared" ca="1" si="88"/>
        <v>711987.52</v>
      </c>
      <c r="I64" s="43">
        <f t="shared" ca="1" si="88"/>
        <v>824485.12</v>
      </c>
      <c r="J64" s="43">
        <f t="shared" ca="1" si="88"/>
        <v>770108.8</v>
      </c>
      <c r="K64" s="43">
        <f t="shared" ca="1" si="88"/>
        <v>816048.16</v>
      </c>
      <c r="L64" s="43">
        <f t="shared" ca="1" si="88"/>
        <v>591304.16</v>
      </c>
      <c r="M64" s="43">
        <f t="shared" ca="1" si="88"/>
        <v>780681.44</v>
      </c>
      <c r="N64" s="43">
        <f t="shared" ca="1" si="88"/>
        <v>531681.43999999994</v>
      </c>
      <c r="O64" s="43">
        <f t="shared" ca="1" si="88"/>
        <v>470744.96</v>
      </c>
      <c r="P64" s="43">
        <f t="shared" ca="1" si="88"/>
        <v>673088.96</v>
      </c>
      <c r="Q64" s="43">
        <f t="shared" ca="1" si="88"/>
        <v>574519.04000000004</v>
      </c>
      <c r="R64" s="43">
        <f t="shared" ca="1" si="88"/>
        <v>559519.04</v>
      </c>
      <c r="S64" s="43">
        <f t="shared" ca="1" si="88"/>
        <v>1846024.32</v>
      </c>
      <c r="T64" s="43">
        <f t="shared" ca="1" si="88"/>
        <v>783442.88</v>
      </c>
      <c r="U64" s="43">
        <f t="shared" ca="1" si="88"/>
        <v>901297.28</v>
      </c>
      <c r="V64" s="43">
        <f t="shared" ca="1" si="88"/>
        <v>849867.20000000007</v>
      </c>
      <c r="W64" s="43">
        <f t="shared" ca="1" si="88"/>
        <v>891655.04</v>
      </c>
      <c r="X64" s="43">
        <f t="shared" ca="1" si="88"/>
        <v>649519.04</v>
      </c>
      <c r="Y64" s="43">
        <f t="shared" ca="1" si="88"/>
        <v>827807.36</v>
      </c>
      <c r="Z64" s="43">
        <f t="shared" ca="1" si="88"/>
        <v>578807.36</v>
      </c>
      <c r="AA64" s="43">
        <f t="shared" ca="1" si="88"/>
        <v>515594.23999999999</v>
      </c>
      <c r="AB64" s="43">
        <f t="shared" ca="1" si="88"/>
        <v>734250.08000000007</v>
      </c>
      <c r="AC64" s="43">
        <f t="shared" ca="1" si="88"/>
        <v>626733.92000000004</v>
      </c>
      <c r="AD64" s="43">
        <f t="shared" ca="1" si="88"/>
        <v>611733.92000000004</v>
      </c>
      <c r="AE64" s="43">
        <f t="shared" ca="1" si="88"/>
        <v>1887927.36</v>
      </c>
      <c r="AF64" s="43">
        <f t="shared" ca="1" si="88"/>
        <v>854898.24</v>
      </c>
      <c r="AG64" s="43">
        <f t="shared" ca="1" si="88"/>
        <v>978109.44000000006</v>
      </c>
      <c r="AH64" s="43">
        <f t="shared" ca="1" si="88"/>
        <v>929625.60000000009</v>
      </c>
      <c r="AI64" s="43">
        <f t="shared" ca="1" si="88"/>
        <v>967261.92</v>
      </c>
      <c r="AJ64" s="43">
        <f t="shared" ca="1" si="88"/>
        <v>707733.92</v>
      </c>
      <c r="AK64" s="43">
        <f t="shared" ca="1" si="88"/>
        <v>874933.28</v>
      </c>
      <c r="AL64" s="43">
        <f t="shared" ca="1" si="88"/>
        <v>625933.28</v>
      </c>
      <c r="AM64" s="43">
        <f t="shared" ca="1" si="88"/>
        <v>560443.52</v>
      </c>
      <c r="AN64" s="43">
        <f t="shared" ref="AN64:BW64" ca="1" si="89">AN65+AN111</f>
        <v>795411.20000000007</v>
      </c>
      <c r="AO64" s="43">
        <f t="shared" ca="1" si="89"/>
        <v>678948.8</v>
      </c>
      <c r="AP64" s="43">
        <f t="shared" ca="1" si="89"/>
        <v>663948.80000000005</v>
      </c>
      <c r="AQ64" s="43">
        <f t="shared" ca="1" si="89"/>
        <v>1929830.3999999999</v>
      </c>
      <c r="AR64" s="43">
        <f t="shared" ca="1" si="89"/>
        <v>926353.60000000009</v>
      </c>
      <c r="AS64" s="43">
        <f t="shared" ca="1" si="89"/>
        <v>1054921.6000000001</v>
      </c>
      <c r="AT64" s="43">
        <f t="shared" ca="1" si="89"/>
        <v>1009384</v>
      </c>
      <c r="AU64" s="43">
        <f t="shared" ca="1" si="89"/>
        <v>1042868.8</v>
      </c>
      <c r="AV64" s="43">
        <f t="shared" ca="1" si="89"/>
        <v>765948.8</v>
      </c>
      <c r="AW64" s="43">
        <f t="shared" ca="1" si="89"/>
        <v>922059.2</v>
      </c>
      <c r="AX64" s="43">
        <f t="shared" ca="1" si="89"/>
        <v>673059.2</v>
      </c>
      <c r="AY64" s="43">
        <f t="shared" ca="1" si="89"/>
        <v>605292.80000000005</v>
      </c>
      <c r="AZ64" s="43">
        <f t="shared" ca="1" si="89"/>
        <v>856572.32000000007</v>
      </c>
      <c r="BA64" s="43">
        <f t="shared" ca="1" si="89"/>
        <v>731163.68</v>
      </c>
      <c r="BB64" s="43">
        <f t="shared" ca="1" si="89"/>
        <v>716163.68</v>
      </c>
      <c r="BC64" s="43">
        <f t="shared" ca="1" si="89"/>
        <v>1971733.44</v>
      </c>
      <c r="BD64" s="43">
        <f t="shared" ca="1" si="89"/>
        <v>997808.96000000008</v>
      </c>
      <c r="BE64" s="43">
        <f t="shared" ca="1" si="89"/>
        <v>1131733.76</v>
      </c>
      <c r="BF64" s="43">
        <f t="shared" ca="1" si="89"/>
        <v>1089142.4000000001</v>
      </c>
      <c r="BG64" s="43">
        <f t="shared" ca="1" si="89"/>
        <v>1118475.68</v>
      </c>
      <c r="BH64" s="43">
        <f t="shared" ca="1" si="89"/>
        <v>824163.68</v>
      </c>
      <c r="BI64" s="43">
        <f t="shared" ca="1" si="89"/>
        <v>969185.12</v>
      </c>
      <c r="BJ64" s="43">
        <f t="shared" ca="1" si="89"/>
        <v>720185.12</v>
      </c>
      <c r="BK64" s="43">
        <f t="shared" ca="1" si="89"/>
        <v>650142.08000000007</v>
      </c>
      <c r="BL64" s="43">
        <f t="shared" ca="1" si="89"/>
        <v>917733.44</v>
      </c>
      <c r="BM64" s="43">
        <f t="shared" ca="1" si="89"/>
        <v>783378.56</v>
      </c>
      <c r="BN64" s="43">
        <f t="shared" ca="1" si="89"/>
        <v>768378.56</v>
      </c>
      <c r="BO64" s="43">
        <f t="shared" ca="1" si="89"/>
        <v>2013636.48</v>
      </c>
      <c r="BP64" s="43">
        <f t="shared" ca="1" si="89"/>
        <v>1069264.32</v>
      </c>
      <c r="BQ64" s="43">
        <f t="shared" ca="1" si="89"/>
        <v>1208545.92</v>
      </c>
      <c r="BR64" s="43">
        <f t="shared" ca="1" si="89"/>
        <v>1168900.8</v>
      </c>
      <c r="BS64" s="43">
        <f t="shared" ca="1" si="89"/>
        <v>1194082.56</v>
      </c>
      <c r="BT64" s="43">
        <f t="shared" ca="1" si="89"/>
        <v>882378.56</v>
      </c>
      <c r="BU64" s="43">
        <f t="shared" ca="1" si="89"/>
        <v>1016311.04</v>
      </c>
      <c r="BV64" s="43">
        <f t="shared" ca="1" si="89"/>
        <v>767311.04</v>
      </c>
      <c r="BW64" s="43">
        <f t="shared" ca="1" si="89"/>
        <v>694991.35999999999</v>
      </c>
    </row>
    <row r="65" spans="1:75" x14ac:dyDescent="0.25">
      <c r="A65" s="59" t="s">
        <v>73</v>
      </c>
      <c r="B65" s="69"/>
      <c r="C65" s="11"/>
      <c r="D65" s="14">
        <f>D66+D77+D81+D87+D91+D96+D100+D104</f>
        <v>0</v>
      </c>
      <c r="E65" s="14">
        <f t="shared" ref="E65:AM65" si="90">E66+E77+E81+E87+E91+E96+E100+E104</f>
        <v>0</v>
      </c>
      <c r="F65" s="14">
        <f t="shared" si="90"/>
        <v>0</v>
      </c>
      <c r="G65" s="14">
        <f t="shared" ca="1" si="90"/>
        <v>1722000</v>
      </c>
      <c r="H65" s="14">
        <f t="shared" ca="1" si="90"/>
        <v>493000</v>
      </c>
      <c r="I65" s="14">
        <f t="shared" ca="1" si="90"/>
        <v>568000</v>
      </c>
      <c r="J65" s="14">
        <f t="shared" ca="1" si="90"/>
        <v>493000</v>
      </c>
      <c r="K65" s="14">
        <f t="shared" ca="1" si="90"/>
        <v>568000</v>
      </c>
      <c r="L65" s="14">
        <f t="shared" ca="1" si="90"/>
        <v>437000</v>
      </c>
      <c r="M65" s="14">
        <f t="shared" ca="1" si="90"/>
        <v>662000</v>
      </c>
      <c r="N65" s="14">
        <f t="shared" ca="1" si="90"/>
        <v>413000</v>
      </c>
      <c r="O65" s="14">
        <f t="shared" ca="1" si="90"/>
        <v>368000</v>
      </c>
      <c r="P65" s="14">
        <f t="shared" ca="1" si="90"/>
        <v>476600</v>
      </c>
      <c r="Q65" s="14">
        <f t="shared" ca="1" si="90"/>
        <v>401600</v>
      </c>
      <c r="R65" s="14">
        <f t="shared" ca="1" si="90"/>
        <v>386600</v>
      </c>
      <c r="S65" s="14">
        <f t="shared" ca="1" si="90"/>
        <v>1755600</v>
      </c>
      <c r="T65" s="14">
        <f t="shared" ca="1" si="90"/>
        <v>536600</v>
      </c>
      <c r="U65" s="14">
        <f t="shared" ca="1" si="90"/>
        <v>611600</v>
      </c>
      <c r="V65" s="14">
        <f t="shared" ca="1" si="90"/>
        <v>536600</v>
      </c>
      <c r="W65" s="14">
        <f t="shared" ca="1" si="90"/>
        <v>611600</v>
      </c>
      <c r="X65" s="14">
        <f t="shared" ca="1" si="90"/>
        <v>476600</v>
      </c>
      <c r="Y65" s="14">
        <f t="shared" ca="1" si="90"/>
        <v>695600</v>
      </c>
      <c r="Z65" s="14">
        <f t="shared" ca="1" si="90"/>
        <v>446600</v>
      </c>
      <c r="AA65" s="14">
        <f t="shared" ca="1" si="90"/>
        <v>401600</v>
      </c>
      <c r="AB65" s="14">
        <f t="shared" ca="1" si="90"/>
        <v>516200</v>
      </c>
      <c r="AC65" s="14">
        <f t="shared" ca="1" si="90"/>
        <v>435200</v>
      </c>
      <c r="AD65" s="14">
        <f t="shared" ca="1" si="90"/>
        <v>420200</v>
      </c>
      <c r="AE65" s="14">
        <f t="shared" ca="1" si="90"/>
        <v>1789200</v>
      </c>
      <c r="AF65" s="14">
        <f t="shared" ca="1" si="90"/>
        <v>580200</v>
      </c>
      <c r="AG65" s="14">
        <f t="shared" ca="1" si="90"/>
        <v>655200</v>
      </c>
      <c r="AH65" s="14">
        <f t="shared" ca="1" si="90"/>
        <v>580200</v>
      </c>
      <c r="AI65" s="14">
        <f t="shared" ca="1" si="90"/>
        <v>655200</v>
      </c>
      <c r="AJ65" s="14">
        <f t="shared" ca="1" si="90"/>
        <v>516200</v>
      </c>
      <c r="AK65" s="14">
        <f t="shared" ca="1" si="90"/>
        <v>729200</v>
      </c>
      <c r="AL65" s="14">
        <f t="shared" ca="1" si="90"/>
        <v>480200</v>
      </c>
      <c r="AM65" s="14">
        <f t="shared" ca="1" si="90"/>
        <v>435200</v>
      </c>
      <c r="AN65" s="14">
        <f t="shared" ref="AN65:BW65" ca="1" si="91">AN66+AN77+AN81+AN87+AN91+AN96+AN100+AN104</f>
        <v>555800</v>
      </c>
      <c r="AO65" s="14">
        <f t="shared" ca="1" si="91"/>
        <v>468800</v>
      </c>
      <c r="AP65" s="14">
        <f t="shared" ca="1" si="91"/>
        <v>453800</v>
      </c>
      <c r="AQ65" s="14">
        <f t="shared" ca="1" si="91"/>
        <v>1822800</v>
      </c>
      <c r="AR65" s="14">
        <f t="shared" ca="1" si="91"/>
        <v>623800</v>
      </c>
      <c r="AS65" s="14">
        <f t="shared" ca="1" si="91"/>
        <v>698800</v>
      </c>
      <c r="AT65" s="14">
        <f t="shared" ca="1" si="91"/>
        <v>623800</v>
      </c>
      <c r="AU65" s="14">
        <f t="shared" ca="1" si="91"/>
        <v>698800</v>
      </c>
      <c r="AV65" s="14">
        <f t="shared" ca="1" si="91"/>
        <v>555800</v>
      </c>
      <c r="AW65" s="14">
        <f t="shared" ca="1" si="91"/>
        <v>762800</v>
      </c>
      <c r="AX65" s="14">
        <f t="shared" ca="1" si="91"/>
        <v>513800</v>
      </c>
      <c r="AY65" s="14">
        <f t="shared" ca="1" si="91"/>
        <v>468800</v>
      </c>
      <c r="AZ65" s="14">
        <f t="shared" ca="1" si="91"/>
        <v>595400</v>
      </c>
      <c r="BA65" s="14">
        <f t="shared" ca="1" si="91"/>
        <v>502400</v>
      </c>
      <c r="BB65" s="14">
        <f t="shared" ca="1" si="91"/>
        <v>487400</v>
      </c>
      <c r="BC65" s="14">
        <f t="shared" ca="1" si="91"/>
        <v>1856400</v>
      </c>
      <c r="BD65" s="14">
        <f t="shared" ca="1" si="91"/>
        <v>667400</v>
      </c>
      <c r="BE65" s="14">
        <f t="shared" ca="1" si="91"/>
        <v>742400</v>
      </c>
      <c r="BF65" s="14">
        <f t="shared" ca="1" si="91"/>
        <v>667400</v>
      </c>
      <c r="BG65" s="14">
        <f t="shared" ca="1" si="91"/>
        <v>742400</v>
      </c>
      <c r="BH65" s="14">
        <f t="shared" ca="1" si="91"/>
        <v>595400</v>
      </c>
      <c r="BI65" s="14">
        <f t="shared" ca="1" si="91"/>
        <v>796400</v>
      </c>
      <c r="BJ65" s="14">
        <f t="shared" ca="1" si="91"/>
        <v>547400</v>
      </c>
      <c r="BK65" s="14">
        <f t="shared" ca="1" si="91"/>
        <v>502400</v>
      </c>
      <c r="BL65" s="14">
        <f t="shared" ca="1" si="91"/>
        <v>635000</v>
      </c>
      <c r="BM65" s="14">
        <f t="shared" ca="1" si="91"/>
        <v>536000</v>
      </c>
      <c r="BN65" s="14">
        <f t="shared" ca="1" si="91"/>
        <v>521000</v>
      </c>
      <c r="BO65" s="14">
        <f t="shared" ca="1" si="91"/>
        <v>1890000</v>
      </c>
      <c r="BP65" s="14">
        <f t="shared" ca="1" si="91"/>
        <v>711000</v>
      </c>
      <c r="BQ65" s="14">
        <f t="shared" ca="1" si="91"/>
        <v>786000</v>
      </c>
      <c r="BR65" s="14">
        <f t="shared" ca="1" si="91"/>
        <v>711000</v>
      </c>
      <c r="BS65" s="14">
        <f t="shared" ca="1" si="91"/>
        <v>786000</v>
      </c>
      <c r="BT65" s="14">
        <f t="shared" ca="1" si="91"/>
        <v>635000</v>
      </c>
      <c r="BU65" s="14">
        <f t="shared" ca="1" si="91"/>
        <v>830000</v>
      </c>
      <c r="BV65" s="14">
        <f t="shared" ca="1" si="91"/>
        <v>581000</v>
      </c>
      <c r="BW65" s="14">
        <f t="shared" ca="1" si="91"/>
        <v>536000</v>
      </c>
    </row>
    <row r="66" spans="1:75" s="51" customFormat="1" outlineLevel="1" x14ac:dyDescent="0.25">
      <c r="A66" s="78" t="s">
        <v>9</v>
      </c>
      <c r="C66" s="77"/>
      <c r="D66" s="78">
        <v>0</v>
      </c>
      <c r="E66" s="78">
        <v>0</v>
      </c>
      <c r="F66" s="78">
        <v>0</v>
      </c>
      <c r="G66" s="78">
        <f t="shared" ref="G66:AM66" ca="1" si="92">G67+SUM(G72:G75)</f>
        <v>285000</v>
      </c>
      <c r="H66" s="78">
        <f t="shared" ca="1" si="92"/>
        <v>425000</v>
      </c>
      <c r="I66" s="78">
        <f t="shared" ca="1" si="92"/>
        <v>425000</v>
      </c>
      <c r="J66" s="78">
        <f t="shared" ca="1" si="92"/>
        <v>425000</v>
      </c>
      <c r="K66" s="78">
        <f t="shared" ca="1" si="92"/>
        <v>425000</v>
      </c>
      <c r="L66" s="78">
        <f t="shared" ca="1" si="92"/>
        <v>369000</v>
      </c>
      <c r="M66" s="78">
        <f t="shared" ca="1" si="92"/>
        <v>285000</v>
      </c>
      <c r="N66" s="78">
        <f t="shared" ca="1" si="92"/>
        <v>285000</v>
      </c>
      <c r="O66" s="78">
        <f t="shared" ca="1" si="92"/>
        <v>285000</v>
      </c>
      <c r="P66" s="78">
        <f t="shared" ca="1" si="92"/>
        <v>403000</v>
      </c>
      <c r="Q66" s="78">
        <f t="shared" ca="1" si="92"/>
        <v>313000</v>
      </c>
      <c r="R66" s="78">
        <f t="shared" ca="1" si="92"/>
        <v>313000</v>
      </c>
      <c r="S66" s="78">
        <f t="shared" ca="1" si="92"/>
        <v>313000</v>
      </c>
      <c r="T66" s="78">
        <f t="shared" ca="1" si="92"/>
        <v>463000</v>
      </c>
      <c r="U66" s="78">
        <f t="shared" ca="1" si="92"/>
        <v>463000</v>
      </c>
      <c r="V66" s="78">
        <f t="shared" ca="1" si="92"/>
        <v>463000</v>
      </c>
      <c r="W66" s="78">
        <f t="shared" ca="1" si="92"/>
        <v>463000</v>
      </c>
      <c r="X66" s="78">
        <f t="shared" ca="1" si="92"/>
        <v>403000</v>
      </c>
      <c r="Y66" s="78">
        <f t="shared" ca="1" si="92"/>
        <v>313000</v>
      </c>
      <c r="Z66" s="78">
        <f t="shared" ca="1" si="92"/>
        <v>313000</v>
      </c>
      <c r="AA66" s="78">
        <f t="shared" ca="1" si="92"/>
        <v>313000</v>
      </c>
      <c r="AB66" s="78">
        <f t="shared" ca="1" si="92"/>
        <v>437000</v>
      </c>
      <c r="AC66" s="78">
        <f t="shared" ca="1" si="92"/>
        <v>341000</v>
      </c>
      <c r="AD66" s="78">
        <f t="shared" ca="1" si="92"/>
        <v>341000</v>
      </c>
      <c r="AE66" s="78">
        <f t="shared" ca="1" si="92"/>
        <v>341000</v>
      </c>
      <c r="AF66" s="78">
        <f t="shared" ca="1" si="92"/>
        <v>501000</v>
      </c>
      <c r="AG66" s="78">
        <f t="shared" ca="1" si="92"/>
        <v>501000</v>
      </c>
      <c r="AH66" s="78">
        <f t="shared" ca="1" si="92"/>
        <v>501000</v>
      </c>
      <c r="AI66" s="78">
        <f t="shared" ca="1" si="92"/>
        <v>501000</v>
      </c>
      <c r="AJ66" s="78">
        <f t="shared" ca="1" si="92"/>
        <v>437000</v>
      </c>
      <c r="AK66" s="78">
        <f t="shared" ca="1" si="92"/>
        <v>341000</v>
      </c>
      <c r="AL66" s="78">
        <f t="shared" ca="1" si="92"/>
        <v>341000</v>
      </c>
      <c r="AM66" s="78">
        <f t="shared" ca="1" si="92"/>
        <v>341000</v>
      </c>
      <c r="AN66" s="78">
        <f t="shared" ref="AN66:BW66" ca="1" si="93">AN67+SUM(AN72:AN75)</f>
        <v>471000</v>
      </c>
      <c r="AO66" s="78">
        <f t="shared" ca="1" si="93"/>
        <v>369000</v>
      </c>
      <c r="AP66" s="78">
        <f t="shared" ca="1" si="93"/>
        <v>369000</v>
      </c>
      <c r="AQ66" s="78">
        <f t="shared" ca="1" si="93"/>
        <v>369000</v>
      </c>
      <c r="AR66" s="78">
        <f t="shared" ca="1" si="93"/>
        <v>539000</v>
      </c>
      <c r="AS66" s="78">
        <f t="shared" ca="1" si="93"/>
        <v>539000</v>
      </c>
      <c r="AT66" s="78">
        <f t="shared" ca="1" si="93"/>
        <v>539000</v>
      </c>
      <c r="AU66" s="78">
        <f t="shared" ca="1" si="93"/>
        <v>539000</v>
      </c>
      <c r="AV66" s="78">
        <f t="shared" ca="1" si="93"/>
        <v>471000</v>
      </c>
      <c r="AW66" s="78">
        <f t="shared" ca="1" si="93"/>
        <v>369000</v>
      </c>
      <c r="AX66" s="78">
        <f t="shared" ca="1" si="93"/>
        <v>369000</v>
      </c>
      <c r="AY66" s="78">
        <f t="shared" ca="1" si="93"/>
        <v>369000</v>
      </c>
      <c r="AZ66" s="78">
        <f t="shared" ca="1" si="93"/>
        <v>505000</v>
      </c>
      <c r="BA66" s="78">
        <f t="shared" ca="1" si="93"/>
        <v>397000</v>
      </c>
      <c r="BB66" s="78">
        <f t="shared" ca="1" si="93"/>
        <v>397000</v>
      </c>
      <c r="BC66" s="78">
        <f t="shared" ca="1" si="93"/>
        <v>397000</v>
      </c>
      <c r="BD66" s="78">
        <f t="shared" ca="1" si="93"/>
        <v>577000</v>
      </c>
      <c r="BE66" s="78">
        <f t="shared" ca="1" si="93"/>
        <v>577000</v>
      </c>
      <c r="BF66" s="78">
        <f t="shared" ca="1" si="93"/>
        <v>577000</v>
      </c>
      <c r="BG66" s="78">
        <f t="shared" ca="1" si="93"/>
        <v>577000</v>
      </c>
      <c r="BH66" s="78">
        <f t="shared" ca="1" si="93"/>
        <v>505000</v>
      </c>
      <c r="BI66" s="78">
        <f t="shared" ca="1" si="93"/>
        <v>397000</v>
      </c>
      <c r="BJ66" s="78">
        <f t="shared" ca="1" si="93"/>
        <v>397000</v>
      </c>
      <c r="BK66" s="78">
        <f t="shared" ca="1" si="93"/>
        <v>397000</v>
      </c>
      <c r="BL66" s="78">
        <f t="shared" ca="1" si="93"/>
        <v>539000</v>
      </c>
      <c r="BM66" s="78">
        <f t="shared" ca="1" si="93"/>
        <v>425000</v>
      </c>
      <c r="BN66" s="78">
        <f t="shared" ca="1" si="93"/>
        <v>425000</v>
      </c>
      <c r="BO66" s="78">
        <f t="shared" ca="1" si="93"/>
        <v>425000</v>
      </c>
      <c r="BP66" s="78">
        <f t="shared" ca="1" si="93"/>
        <v>615000</v>
      </c>
      <c r="BQ66" s="78">
        <f t="shared" ca="1" si="93"/>
        <v>615000</v>
      </c>
      <c r="BR66" s="78">
        <f t="shared" ca="1" si="93"/>
        <v>615000</v>
      </c>
      <c r="BS66" s="78">
        <f t="shared" ca="1" si="93"/>
        <v>615000</v>
      </c>
      <c r="BT66" s="78">
        <f t="shared" ca="1" si="93"/>
        <v>539000</v>
      </c>
      <c r="BU66" s="78">
        <f t="shared" ca="1" si="93"/>
        <v>425000</v>
      </c>
      <c r="BV66" s="78">
        <f t="shared" ca="1" si="93"/>
        <v>425000</v>
      </c>
      <c r="BW66" s="78">
        <f t="shared" ca="1" si="93"/>
        <v>425000</v>
      </c>
    </row>
    <row r="67" spans="1:75" s="12" customFormat="1" outlineLevel="1" x14ac:dyDescent="0.25">
      <c r="A67" s="56" t="s">
        <v>3</v>
      </c>
      <c r="C67" s="55"/>
      <c r="D67" s="12">
        <f ca="1">D68*D69*D70</f>
        <v>224000</v>
      </c>
      <c r="E67" s="12">
        <f ca="1">E68*E69*E70</f>
        <v>140000</v>
      </c>
      <c r="F67" s="12">
        <f ca="1">F68*F69*F70</f>
        <v>140000</v>
      </c>
      <c r="G67" s="12">
        <f ca="1">G68*G69*G70</f>
        <v>140000</v>
      </c>
      <c r="H67" s="12">
        <f ca="1">H68*H69*H70</f>
        <v>280000</v>
      </c>
      <c r="I67" s="12">
        <f t="shared" ref="I67:AM67" ca="1" si="94">I68*I69*I70</f>
        <v>280000</v>
      </c>
      <c r="J67" s="12">
        <f t="shared" ca="1" si="94"/>
        <v>280000</v>
      </c>
      <c r="K67" s="12">
        <f t="shared" ca="1" si="94"/>
        <v>280000</v>
      </c>
      <c r="L67" s="12">
        <f t="shared" ca="1" si="94"/>
        <v>224000</v>
      </c>
      <c r="M67" s="12">
        <f t="shared" ca="1" si="94"/>
        <v>140000</v>
      </c>
      <c r="N67" s="12">
        <f t="shared" ca="1" si="94"/>
        <v>140000</v>
      </c>
      <c r="O67" s="12">
        <f t="shared" ca="1" si="94"/>
        <v>140000</v>
      </c>
      <c r="P67" s="12">
        <f t="shared" ca="1" si="94"/>
        <v>240000</v>
      </c>
      <c r="Q67" s="12">
        <f t="shared" ca="1" si="94"/>
        <v>150000</v>
      </c>
      <c r="R67" s="12">
        <f t="shared" ca="1" si="94"/>
        <v>150000</v>
      </c>
      <c r="S67" s="12">
        <f t="shared" ca="1" si="94"/>
        <v>150000</v>
      </c>
      <c r="T67" s="12">
        <f t="shared" ca="1" si="94"/>
        <v>300000</v>
      </c>
      <c r="U67" s="12">
        <f t="shared" ca="1" si="94"/>
        <v>300000</v>
      </c>
      <c r="V67" s="12">
        <f t="shared" ca="1" si="94"/>
        <v>300000</v>
      </c>
      <c r="W67" s="12">
        <f t="shared" ca="1" si="94"/>
        <v>300000</v>
      </c>
      <c r="X67" s="12">
        <f t="shared" ca="1" si="94"/>
        <v>240000</v>
      </c>
      <c r="Y67" s="12">
        <f t="shared" ca="1" si="94"/>
        <v>150000</v>
      </c>
      <c r="Z67" s="12">
        <f t="shared" ca="1" si="94"/>
        <v>150000</v>
      </c>
      <c r="AA67" s="12">
        <f t="shared" ca="1" si="94"/>
        <v>150000</v>
      </c>
      <c r="AB67" s="12">
        <f t="shared" ca="1" si="94"/>
        <v>256000</v>
      </c>
      <c r="AC67" s="12">
        <f t="shared" ca="1" si="94"/>
        <v>160000</v>
      </c>
      <c r="AD67" s="12">
        <f t="shared" ca="1" si="94"/>
        <v>160000</v>
      </c>
      <c r="AE67" s="12">
        <f t="shared" ca="1" si="94"/>
        <v>160000</v>
      </c>
      <c r="AF67" s="12">
        <f t="shared" ca="1" si="94"/>
        <v>320000</v>
      </c>
      <c r="AG67" s="12">
        <f t="shared" ca="1" si="94"/>
        <v>320000</v>
      </c>
      <c r="AH67" s="12">
        <f t="shared" ca="1" si="94"/>
        <v>320000</v>
      </c>
      <c r="AI67" s="12">
        <f t="shared" ca="1" si="94"/>
        <v>320000</v>
      </c>
      <c r="AJ67" s="12">
        <f t="shared" ca="1" si="94"/>
        <v>256000</v>
      </c>
      <c r="AK67" s="12">
        <f t="shared" ca="1" si="94"/>
        <v>160000</v>
      </c>
      <c r="AL67" s="12">
        <f t="shared" ca="1" si="94"/>
        <v>160000</v>
      </c>
      <c r="AM67" s="12">
        <f t="shared" ca="1" si="94"/>
        <v>160000</v>
      </c>
      <c r="AN67" s="12">
        <f t="shared" ref="AN67:BW67" ca="1" si="95">AN68*AN69*AN70</f>
        <v>272000</v>
      </c>
      <c r="AO67" s="12">
        <f t="shared" ca="1" si="95"/>
        <v>170000</v>
      </c>
      <c r="AP67" s="12">
        <f t="shared" ca="1" si="95"/>
        <v>170000</v>
      </c>
      <c r="AQ67" s="12">
        <f t="shared" ca="1" si="95"/>
        <v>170000</v>
      </c>
      <c r="AR67" s="12">
        <f t="shared" ca="1" si="95"/>
        <v>340000</v>
      </c>
      <c r="AS67" s="12">
        <f t="shared" ca="1" si="95"/>
        <v>340000</v>
      </c>
      <c r="AT67" s="12">
        <f t="shared" ca="1" si="95"/>
        <v>340000</v>
      </c>
      <c r="AU67" s="12">
        <f t="shared" ca="1" si="95"/>
        <v>340000</v>
      </c>
      <c r="AV67" s="12">
        <f t="shared" ca="1" si="95"/>
        <v>272000</v>
      </c>
      <c r="AW67" s="12">
        <f t="shared" ca="1" si="95"/>
        <v>170000</v>
      </c>
      <c r="AX67" s="12">
        <f t="shared" ca="1" si="95"/>
        <v>170000</v>
      </c>
      <c r="AY67" s="12">
        <f t="shared" ca="1" si="95"/>
        <v>170000</v>
      </c>
      <c r="AZ67" s="12">
        <f t="shared" ca="1" si="95"/>
        <v>288000</v>
      </c>
      <c r="BA67" s="12">
        <f t="shared" ca="1" si="95"/>
        <v>180000</v>
      </c>
      <c r="BB67" s="12">
        <f t="shared" ca="1" si="95"/>
        <v>180000</v>
      </c>
      <c r="BC67" s="12">
        <f t="shared" ca="1" si="95"/>
        <v>180000</v>
      </c>
      <c r="BD67" s="12">
        <f t="shared" ca="1" si="95"/>
        <v>360000</v>
      </c>
      <c r="BE67" s="12">
        <f t="shared" ca="1" si="95"/>
        <v>360000</v>
      </c>
      <c r="BF67" s="12">
        <f t="shared" ca="1" si="95"/>
        <v>360000</v>
      </c>
      <c r="BG67" s="12">
        <f t="shared" ca="1" si="95"/>
        <v>360000</v>
      </c>
      <c r="BH67" s="12">
        <f t="shared" ca="1" si="95"/>
        <v>288000</v>
      </c>
      <c r="BI67" s="12">
        <f t="shared" ca="1" si="95"/>
        <v>180000</v>
      </c>
      <c r="BJ67" s="12">
        <f t="shared" ca="1" si="95"/>
        <v>180000</v>
      </c>
      <c r="BK67" s="12">
        <f t="shared" ca="1" si="95"/>
        <v>180000</v>
      </c>
      <c r="BL67" s="12">
        <f t="shared" ca="1" si="95"/>
        <v>304000</v>
      </c>
      <c r="BM67" s="12">
        <f t="shared" ca="1" si="95"/>
        <v>190000</v>
      </c>
      <c r="BN67" s="12">
        <f t="shared" ca="1" si="95"/>
        <v>190000</v>
      </c>
      <c r="BO67" s="12">
        <f t="shared" ca="1" si="95"/>
        <v>190000</v>
      </c>
      <c r="BP67" s="12">
        <f t="shared" ca="1" si="95"/>
        <v>380000</v>
      </c>
      <c r="BQ67" s="12">
        <f t="shared" ca="1" si="95"/>
        <v>380000</v>
      </c>
      <c r="BR67" s="12">
        <f t="shared" ca="1" si="95"/>
        <v>380000</v>
      </c>
      <c r="BS67" s="12">
        <f t="shared" ca="1" si="95"/>
        <v>380000</v>
      </c>
      <c r="BT67" s="12">
        <f t="shared" ca="1" si="95"/>
        <v>304000</v>
      </c>
      <c r="BU67" s="12">
        <f t="shared" ca="1" si="95"/>
        <v>190000</v>
      </c>
      <c r="BV67" s="12">
        <f t="shared" ca="1" si="95"/>
        <v>190000</v>
      </c>
      <c r="BW67" s="12">
        <f t="shared" ca="1" si="95"/>
        <v>190000</v>
      </c>
    </row>
    <row r="68" spans="1:75" s="12" customFormat="1" outlineLevel="1" x14ac:dyDescent="0.25">
      <c r="A68" s="57" t="s">
        <v>105</v>
      </c>
      <c r="C68" s="55"/>
      <c r="D68" s="67">
        <f ca="1">OFFSET(Предпоссылки!$C$97,MONTH(D$1),0)</f>
        <v>0.8</v>
      </c>
      <c r="E68" s="67">
        <f ca="1">OFFSET(Предпоссылки!$C$97,MONTH(E$1),0)</f>
        <v>0.5</v>
      </c>
      <c r="F68" s="67">
        <f ca="1">OFFSET(Предпоссылки!$C$97,MONTH(F$1),0)</f>
        <v>0.5</v>
      </c>
      <c r="G68" s="67">
        <f ca="1">OFFSET(Предпоссылки!$C$97,MONTH(G$1),0)</f>
        <v>0.5</v>
      </c>
      <c r="H68" s="67">
        <f ca="1">OFFSET(Предпоссылки!$C$97,MONTH(H$1),0)</f>
        <v>1</v>
      </c>
      <c r="I68" s="67">
        <f ca="1">OFFSET(Предпоссылки!$C$97,MONTH(I$1),0)</f>
        <v>1</v>
      </c>
      <c r="J68" s="67">
        <f ca="1">OFFSET(Предпоссылки!$C$97,MONTH(J$1),0)</f>
        <v>1</v>
      </c>
      <c r="K68" s="67">
        <f ca="1">OFFSET(Предпоссылки!$C$97,MONTH(K$1),0)</f>
        <v>1</v>
      </c>
      <c r="L68" s="67">
        <f ca="1">OFFSET(Предпоссылки!$C$97,MONTH(L$1),0)</f>
        <v>0.8</v>
      </c>
      <c r="M68" s="67">
        <f ca="1">OFFSET(Предпоссылки!$C$97,MONTH(M$1),0)</f>
        <v>0.5</v>
      </c>
      <c r="N68" s="67">
        <f ca="1">OFFSET(Предпоссылки!$C$97,MONTH(N$1),0)</f>
        <v>0.5</v>
      </c>
      <c r="O68" s="67">
        <f ca="1">OFFSET(Предпоссылки!$C$97,MONTH(O$1),0)</f>
        <v>0.5</v>
      </c>
      <c r="P68" s="67">
        <f ca="1">OFFSET(Предпоссылки!$C$97,MONTH(P$1),0)</f>
        <v>0.8</v>
      </c>
      <c r="Q68" s="67">
        <f ca="1">OFFSET(Предпоссылки!$C$97,MONTH(Q$1),0)</f>
        <v>0.5</v>
      </c>
      <c r="R68" s="67">
        <f ca="1">OFFSET(Предпоссылки!$C$97,MONTH(R$1),0)</f>
        <v>0.5</v>
      </c>
      <c r="S68" s="67">
        <f ca="1">OFFSET(Предпоссылки!$C$97,MONTH(S$1),0)</f>
        <v>0.5</v>
      </c>
      <c r="T68" s="67">
        <f ca="1">OFFSET(Предпоссылки!$C$97,MONTH(T$1),0)</f>
        <v>1</v>
      </c>
      <c r="U68" s="67">
        <f ca="1">OFFSET(Предпоссылки!$C$97,MONTH(U$1),0)</f>
        <v>1</v>
      </c>
      <c r="V68" s="67">
        <f ca="1">OFFSET(Предпоссылки!$C$97,MONTH(V$1),0)</f>
        <v>1</v>
      </c>
      <c r="W68" s="67">
        <f ca="1">OFFSET(Предпоссылки!$C$97,MONTH(W$1),0)</f>
        <v>1</v>
      </c>
      <c r="X68" s="67">
        <f ca="1">OFFSET(Предпоссылки!$C$97,MONTH(X$1),0)</f>
        <v>0.8</v>
      </c>
      <c r="Y68" s="67">
        <f ca="1">OFFSET(Предпоссылки!$C$97,MONTH(Y$1),0)</f>
        <v>0.5</v>
      </c>
      <c r="Z68" s="67">
        <f ca="1">OFFSET(Предпоссылки!$C$97,MONTH(Z$1),0)</f>
        <v>0.5</v>
      </c>
      <c r="AA68" s="67">
        <f ca="1">OFFSET(Предпоссылки!$C$97,MONTH(AA$1),0)</f>
        <v>0.5</v>
      </c>
      <c r="AB68" s="67">
        <f ca="1">OFFSET(Предпоссылки!$C$97,MONTH(AB$1),0)</f>
        <v>0.8</v>
      </c>
      <c r="AC68" s="67">
        <f ca="1">OFFSET(Предпоссылки!$C$97,MONTH(AC$1),0)</f>
        <v>0.5</v>
      </c>
      <c r="AD68" s="67">
        <f ca="1">OFFSET(Предпоссылки!$C$97,MONTH(AD$1),0)</f>
        <v>0.5</v>
      </c>
      <c r="AE68" s="67">
        <f ca="1">OFFSET(Предпоссылки!$C$97,MONTH(AE$1),0)</f>
        <v>0.5</v>
      </c>
      <c r="AF68" s="67">
        <f ca="1">OFFSET(Предпоссылки!$C$97,MONTH(AF$1),0)</f>
        <v>1</v>
      </c>
      <c r="AG68" s="67">
        <f ca="1">OFFSET(Предпоссылки!$C$97,MONTH(AG$1),0)</f>
        <v>1</v>
      </c>
      <c r="AH68" s="67">
        <f ca="1">OFFSET(Предпоссылки!$C$97,MONTH(AH$1),0)</f>
        <v>1</v>
      </c>
      <c r="AI68" s="67">
        <f ca="1">OFFSET(Предпоссылки!$C$97,MONTH(AI$1),0)</f>
        <v>1</v>
      </c>
      <c r="AJ68" s="67">
        <f ca="1">OFFSET(Предпоссылки!$C$97,MONTH(AJ$1),0)</f>
        <v>0.8</v>
      </c>
      <c r="AK68" s="67">
        <f ca="1">OFFSET(Предпоссылки!$C$97,MONTH(AK$1),0)</f>
        <v>0.5</v>
      </c>
      <c r="AL68" s="67">
        <f ca="1">OFFSET(Предпоссылки!$C$97,MONTH(AL$1),0)</f>
        <v>0.5</v>
      </c>
      <c r="AM68" s="67">
        <f ca="1">OFFSET(Предпоссылки!$C$97,MONTH(AM$1),0)</f>
        <v>0.5</v>
      </c>
      <c r="AN68" s="67">
        <f ca="1">OFFSET(Предпоссылки!$C$97,MONTH(AN$1),0)</f>
        <v>0.8</v>
      </c>
      <c r="AO68" s="67">
        <f ca="1">OFFSET(Предпоссылки!$C$97,MONTH(AO$1),0)</f>
        <v>0.5</v>
      </c>
      <c r="AP68" s="67">
        <f ca="1">OFFSET(Предпоссылки!$C$97,MONTH(AP$1),0)</f>
        <v>0.5</v>
      </c>
      <c r="AQ68" s="67">
        <f ca="1">OFFSET(Предпоссылки!$C$97,MONTH(AQ$1),0)</f>
        <v>0.5</v>
      </c>
      <c r="AR68" s="67">
        <f ca="1">OFFSET(Предпоссылки!$C$97,MONTH(AR$1),0)</f>
        <v>1</v>
      </c>
      <c r="AS68" s="67">
        <f ca="1">OFFSET(Предпоссылки!$C$97,MONTH(AS$1),0)</f>
        <v>1</v>
      </c>
      <c r="AT68" s="67">
        <f ca="1">OFFSET(Предпоссылки!$C$97,MONTH(AT$1),0)</f>
        <v>1</v>
      </c>
      <c r="AU68" s="67">
        <f ca="1">OFFSET(Предпоссылки!$C$97,MONTH(AU$1),0)</f>
        <v>1</v>
      </c>
      <c r="AV68" s="67">
        <f ca="1">OFFSET(Предпоссылки!$C$97,MONTH(AV$1),0)</f>
        <v>0.8</v>
      </c>
      <c r="AW68" s="67">
        <f ca="1">OFFSET(Предпоссылки!$C$97,MONTH(AW$1),0)</f>
        <v>0.5</v>
      </c>
      <c r="AX68" s="67">
        <f ca="1">OFFSET(Предпоссылки!$C$97,MONTH(AX$1),0)</f>
        <v>0.5</v>
      </c>
      <c r="AY68" s="67">
        <f ca="1">OFFSET(Предпоссылки!$C$97,MONTH(AY$1),0)</f>
        <v>0.5</v>
      </c>
      <c r="AZ68" s="67">
        <f ca="1">OFFSET(Предпоссылки!$C$97,MONTH(AZ$1),0)</f>
        <v>0.8</v>
      </c>
      <c r="BA68" s="67">
        <f ca="1">OFFSET(Предпоссылки!$C$97,MONTH(BA$1),0)</f>
        <v>0.5</v>
      </c>
      <c r="BB68" s="67">
        <f ca="1">OFFSET(Предпоссылки!$C$97,MONTH(BB$1),0)</f>
        <v>0.5</v>
      </c>
      <c r="BC68" s="67">
        <f ca="1">OFFSET(Предпоссылки!$C$97,MONTH(BC$1),0)</f>
        <v>0.5</v>
      </c>
      <c r="BD68" s="67">
        <f ca="1">OFFSET(Предпоссылки!$C$97,MONTH(BD$1),0)</f>
        <v>1</v>
      </c>
      <c r="BE68" s="67">
        <f ca="1">OFFSET(Предпоссылки!$C$97,MONTH(BE$1),0)</f>
        <v>1</v>
      </c>
      <c r="BF68" s="67">
        <f ca="1">OFFSET(Предпоссылки!$C$97,MONTH(BF$1),0)</f>
        <v>1</v>
      </c>
      <c r="BG68" s="67">
        <f ca="1">OFFSET(Предпоссылки!$C$97,MONTH(BG$1),0)</f>
        <v>1</v>
      </c>
      <c r="BH68" s="67">
        <f ca="1">OFFSET(Предпоссылки!$C$97,MONTH(BH$1),0)</f>
        <v>0.8</v>
      </c>
      <c r="BI68" s="67">
        <f ca="1">OFFSET(Предпоссылки!$C$97,MONTH(BI$1),0)</f>
        <v>0.5</v>
      </c>
      <c r="BJ68" s="67">
        <f ca="1">OFFSET(Предпоссылки!$C$97,MONTH(BJ$1),0)</f>
        <v>0.5</v>
      </c>
      <c r="BK68" s="67">
        <f ca="1">OFFSET(Предпоссылки!$C$97,MONTH(BK$1),0)</f>
        <v>0.5</v>
      </c>
      <c r="BL68" s="67">
        <f ca="1">OFFSET(Предпоссылки!$C$97,MONTH(BL$1),0)</f>
        <v>0.8</v>
      </c>
      <c r="BM68" s="67">
        <f ca="1">OFFSET(Предпоссылки!$C$97,MONTH(BM$1),0)</f>
        <v>0.5</v>
      </c>
      <c r="BN68" s="67">
        <f ca="1">OFFSET(Предпоссылки!$C$97,MONTH(BN$1),0)</f>
        <v>0.5</v>
      </c>
      <c r="BO68" s="67">
        <f ca="1">OFFSET(Предпоссылки!$C$97,MONTH(BO$1),0)</f>
        <v>0.5</v>
      </c>
      <c r="BP68" s="67">
        <f ca="1">OFFSET(Предпоссылки!$C$97,MONTH(BP$1),0)</f>
        <v>1</v>
      </c>
      <c r="BQ68" s="67">
        <f ca="1">OFFSET(Предпоссылки!$C$97,MONTH(BQ$1),0)</f>
        <v>1</v>
      </c>
      <c r="BR68" s="67">
        <f ca="1">OFFSET(Предпоссылки!$C$97,MONTH(BR$1),0)</f>
        <v>1</v>
      </c>
      <c r="BS68" s="67">
        <f ca="1">OFFSET(Предпоссылки!$C$97,MONTH(BS$1),0)</f>
        <v>1</v>
      </c>
      <c r="BT68" s="67">
        <f ca="1">OFFSET(Предпоссылки!$C$97,MONTH(BT$1),0)</f>
        <v>0.8</v>
      </c>
      <c r="BU68" s="67">
        <f ca="1">OFFSET(Предпоссылки!$C$97,MONTH(BU$1),0)</f>
        <v>0.5</v>
      </c>
      <c r="BV68" s="67">
        <f ca="1">OFFSET(Предпоссылки!$C$97,MONTH(BV$1),0)</f>
        <v>0.5</v>
      </c>
      <c r="BW68" s="67">
        <f ca="1">OFFSET(Предпоссылки!$C$97,MONTH(BW$1),0)</f>
        <v>0.5</v>
      </c>
    </row>
    <row r="69" spans="1:75" s="12" customFormat="1" outlineLevel="1" x14ac:dyDescent="0.25">
      <c r="A69" s="57" t="s">
        <v>35</v>
      </c>
      <c r="C69" s="55"/>
      <c r="D69" s="75">
        <f>IF(D$1=DATE(2025,1,1), Предпоссылки!$C110,IF(MOD(MONTH(D$1),Предпоссылки!$C112)=Предпоссылки!$C113,#REF!+Предпоссылки!$C111,#REF!))</f>
        <v>70000</v>
      </c>
      <c r="E69" s="75">
        <f>IF(E$1=DATE(2025,1,1), Предпоссылки!$C110,IF(MOD(MONTH(E$1),Предпоссылки!$C112)=Предпоссылки!$C113,D69+Предпоссылки!$C111,D69))</f>
        <v>70000</v>
      </c>
      <c r="F69" s="75">
        <f>IF(F$1=DATE(2025,1,1), Предпоссылки!$C110,IF(MOD(MONTH(F$1),Предпоссылки!$C112)=Предпоссылки!$C113,E69+Предпоссылки!$C111,E69))</f>
        <v>70000</v>
      </c>
      <c r="G69" s="75">
        <f>IF(G$1=DATE(2025,1,1), Предпоссылки!$C110,IF(MOD(MONTH(G$1),Предпоссылки!$C112)=Предпоссылки!$C113,F69+Предпоссылки!$C111,F69))</f>
        <v>70000</v>
      </c>
      <c r="H69" s="75">
        <f>IF(H$1=DATE(2025,1,1), Предпоссылки!$C110,IF(MOD(MONTH(H$1),Предпоссылки!$C112)=Предпоссылки!$C113,G69+Предпоссылки!$C111,G69))</f>
        <v>70000</v>
      </c>
      <c r="I69" s="75">
        <f>IF(I$1=DATE(2025,1,1), Предпоссылки!$C110,IF(MOD(MONTH(I$1),Предпоссылки!$C112)=Предпоссылки!$C113,H69+Предпоссылки!$C111,H69))</f>
        <v>70000</v>
      </c>
      <c r="J69" s="75">
        <f>IF(J$1=DATE(2025,1,1), Предпоссылки!$C110,IF(MOD(MONTH(J$1),Предпоссылки!$C112)=Предпоссылки!$C113,I69+Предпоссылки!$C111,I69))</f>
        <v>70000</v>
      </c>
      <c r="K69" s="75">
        <f>IF(K$1=DATE(2025,1,1), Предпоссылки!$C110,IF(MOD(MONTH(K$1),Предпоссылки!$C112)=Предпоссылки!$C113,J69+Предпоссылки!$C111,J69))</f>
        <v>70000</v>
      </c>
      <c r="L69" s="75">
        <f>IF(L$1=DATE(2025,1,1), Предпоссылки!$C110,IF(MOD(MONTH(L$1),Предпоссылки!$C112)=Предпоссылки!$C113,K69+Предпоссылки!$C111,K69))</f>
        <v>70000</v>
      </c>
      <c r="M69" s="75">
        <f>IF(M$1=DATE(2025,1,1), Предпоссылки!$C110,IF(MOD(MONTH(M$1),Предпоссылки!$C112)=Предпоссылки!$C113,L69+Предпоссылки!$C111,L69))</f>
        <v>70000</v>
      </c>
      <c r="N69" s="75">
        <f>IF(N$1=DATE(2025,1,1), Предпоссылки!$C110,IF(MOD(MONTH(N$1),Предпоссылки!$C112)=Предпоссылки!$C113,M69+Предпоссылки!$C111,M69))</f>
        <v>70000</v>
      </c>
      <c r="O69" s="75">
        <f>IF(O$1=DATE(2025,1,1), Предпоссылки!$C110,IF(MOD(MONTH(O$1),Предпоссылки!$C112)=Предпоссылки!$C113,N69+Предпоссылки!$C111,N69))</f>
        <v>70000</v>
      </c>
      <c r="P69" s="75">
        <f>IF(P$1=DATE(2025,1,1), Предпоссылки!$C110,IF(MOD(MONTH(P$1),Предпоссылки!$C112)=Предпоссылки!$C113,O69+Предпоссылки!$C111,O69))</f>
        <v>75000</v>
      </c>
      <c r="Q69" s="75">
        <f>IF(Q$1=DATE(2025,1,1), Предпоссылки!$C110,IF(MOD(MONTH(Q$1),Предпоссылки!$C112)=Предпоссылки!$C113,P69+Предпоссылки!$C111,P69))</f>
        <v>75000</v>
      </c>
      <c r="R69" s="75">
        <f>IF(R$1=DATE(2025,1,1), Предпоссылки!$C110,IF(MOD(MONTH(R$1),Предпоссылки!$C112)=Предпоссылки!$C113,Q69+Предпоссылки!$C111,Q69))</f>
        <v>75000</v>
      </c>
      <c r="S69" s="75">
        <f>IF(S$1=DATE(2025,1,1), Предпоссылки!$C110,IF(MOD(MONTH(S$1),Предпоссылки!$C112)=Предпоссылки!$C113,R69+Предпоссылки!$C111,R69))</f>
        <v>75000</v>
      </c>
      <c r="T69" s="75">
        <f>IF(T$1=DATE(2025,1,1), Предпоссылки!$C110,IF(MOD(MONTH(T$1),Предпоссылки!$C112)=Предпоссылки!$C113,S69+Предпоссылки!$C111,S69))</f>
        <v>75000</v>
      </c>
      <c r="U69" s="75">
        <f>IF(U$1=DATE(2025,1,1), Предпоссылки!$C110,IF(MOD(MONTH(U$1),Предпоссылки!$C112)=Предпоссылки!$C113,T69+Предпоссылки!$C111,T69))</f>
        <v>75000</v>
      </c>
      <c r="V69" s="75">
        <f>IF(V$1=DATE(2025,1,1), Предпоссылки!$C110,IF(MOD(MONTH(V$1),Предпоссылки!$C112)=Предпоссылки!$C113,U69+Предпоссылки!$C111,U69))</f>
        <v>75000</v>
      </c>
      <c r="W69" s="75">
        <f>IF(W$1=DATE(2025,1,1), Предпоссылки!$C110,IF(MOD(MONTH(W$1),Предпоссылки!$C112)=Предпоссылки!$C113,V69+Предпоссылки!$C111,V69))</f>
        <v>75000</v>
      </c>
      <c r="X69" s="75">
        <f>IF(X$1=DATE(2025,1,1), Предпоссылки!$C110,IF(MOD(MONTH(X$1),Предпоссылки!$C112)=Предпоссылки!$C113,W69+Предпоссылки!$C111,W69))</f>
        <v>75000</v>
      </c>
      <c r="Y69" s="75">
        <f>IF(Y$1=DATE(2025,1,1), Предпоссылки!$C110,IF(MOD(MONTH(Y$1),Предпоссылки!$C112)=Предпоссылки!$C113,X69+Предпоссылки!$C111,X69))</f>
        <v>75000</v>
      </c>
      <c r="Z69" s="75">
        <f>IF(Z$1=DATE(2025,1,1), Предпоссылки!$C110,IF(MOD(MONTH(Z$1),Предпоссылки!$C112)=Предпоссылки!$C113,Y69+Предпоссылки!$C111,Y69))</f>
        <v>75000</v>
      </c>
      <c r="AA69" s="75">
        <f>IF(AA$1=DATE(2025,1,1), Предпоссылки!$C110,IF(MOD(MONTH(AA$1),Предпоссылки!$C112)=Предпоссылки!$C113,Z69+Предпоссылки!$C111,Z69))</f>
        <v>75000</v>
      </c>
      <c r="AB69" s="75">
        <f>IF(AB$1=DATE(2025,1,1), Предпоссылки!$C110,IF(MOD(MONTH(AB$1),Предпоссылки!$C112)=Предпоссылки!$C113,AA69+Предпоссылки!$C111,AA69))</f>
        <v>80000</v>
      </c>
      <c r="AC69" s="75">
        <f>IF(AC$1=DATE(2025,1,1), Предпоссылки!$C110,IF(MOD(MONTH(AC$1),Предпоссылки!$C112)=Предпоссылки!$C113,AB69+Предпоссылки!$C111,AB69))</f>
        <v>80000</v>
      </c>
      <c r="AD69" s="75">
        <f>IF(AD$1=DATE(2025,1,1), Предпоссылки!$C110,IF(MOD(MONTH(AD$1),Предпоссылки!$C112)=Предпоссылки!$C113,AC69+Предпоссылки!$C111,AC69))</f>
        <v>80000</v>
      </c>
      <c r="AE69" s="75">
        <f>IF(AE$1=DATE(2025,1,1), Предпоссылки!$C110,IF(MOD(MONTH(AE$1),Предпоссылки!$C112)=Предпоссылки!$C113,AD69+Предпоссылки!$C111,AD69))</f>
        <v>80000</v>
      </c>
      <c r="AF69" s="75">
        <f>IF(AF$1=DATE(2025,1,1), Предпоссылки!$C110,IF(MOD(MONTH(AF$1),Предпоссылки!$C112)=Предпоссылки!$C113,AE69+Предпоссылки!$C111,AE69))</f>
        <v>80000</v>
      </c>
      <c r="AG69" s="75">
        <f>IF(AG$1=DATE(2025,1,1), Предпоссылки!$C110,IF(MOD(MONTH(AG$1),Предпоссылки!$C112)=Предпоссылки!$C113,AF69+Предпоссылки!$C111,AF69))</f>
        <v>80000</v>
      </c>
      <c r="AH69" s="75">
        <f>IF(AH$1=DATE(2025,1,1), Предпоссылки!$C110,IF(MOD(MONTH(AH$1),Предпоссылки!$C112)=Предпоссылки!$C113,AG69+Предпоссылки!$C111,AG69))</f>
        <v>80000</v>
      </c>
      <c r="AI69" s="75">
        <f>IF(AI$1=DATE(2025,1,1), Предпоссылки!$C110,IF(MOD(MONTH(AI$1),Предпоссылки!$C112)=Предпоссылки!$C113,AH69+Предпоссылки!$C111,AH69))</f>
        <v>80000</v>
      </c>
      <c r="AJ69" s="75">
        <f>IF(AJ$1=DATE(2025,1,1), Предпоссылки!$C110,IF(MOD(MONTH(AJ$1),Предпоссылки!$C112)=Предпоссылки!$C113,AI69+Предпоссылки!$C111,AI69))</f>
        <v>80000</v>
      </c>
      <c r="AK69" s="75">
        <f>IF(AK$1=DATE(2025,1,1), Предпоссылки!$C110,IF(MOD(MONTH(AK$1),Предпоссылки!$C112)=Предпоссылки!$C113,AJ69+Предпоссылки!$C111,AJ69))</f>
        <v>80000</v>
      </c>
      <c r="AL69" s="75">
        <f>IF(AL$1=DATE(2025,1,1), Предпоссылки!$C110,IF(MOD(MONTH(AL$1),Предпоссылки!$C112)=Предпоссылки!$C113,AK69+Предпоссылки!$C111,AK69))</f>
        <v>80000</v>
      </c>
      <c r="AM69" s="75">
        <f>IF(AM$1=DATE(2025,1,1), Предпоссылки!$C110,IF(MOD(MONTH(AM$1),Предпоссылки!$C112)=Предпоссылки!$C113,AL69+Предпоссылки!$C111,AL69))</f>
        <v>80000</v>
      </c>
      <c r="AN69" s="75">
        <f>IF(AN$1=DATE(2025,1,1), Предпоссылки!$C110,IF(MOD(MONTH(AN$1),Предпоссылки!$C112)=Предпоссылки!$C113,AM69+Предпоссылки!$C111,AM69))</f>
        <v>85000</v>
      </c>
      <c r="AO69" s="75">
        <f>IF(AO$1=DATE(2025,1,1), Предпоссылки!$C110,IF(MOD(MONTH(AO$1),Предпоссылки!$C112)=Предпоссылки!$C113,AN69+Предпоссылки!$C111,AN69))</f>
        <v>85000</v>
      </c>
      <c r="AP69" s="75">
        <f>IF(AP$1=DATE(2025,1,1), Предпоссылки!$C110,IF(MOD(MONTH(AP$1),Предпоссылки!$C112)=Предпоссылки!$C113,AO69+Предпоссылки!$C111,AO69))</f>
        <v>85000</v>
      </c>
      <c r="AQ69" s="75">
        <f>IF(AQ$1=DATE(2025,1,1), Предпоссылки!$C110,IF(MOD(MONTH(AQ$1),Предпоссылки!$C112)=Предпоссылки!$C113,AP69+Предпоссылки!$C111,AP69))</f>
        <v>85000</v>
      </c>
      <c r="AR69" s="75">
        <f>IF(AR$1=DATE(2025,1,1), Предпоссылки!$C110,IF(MOD(MONTH(AR$1),Предпоссылки!$C112)=Предпоссылки!$C113,AQ69+Предпоссылки!$C111,AQ69))</f>
        <v>85000</v>
      </c>
      <c r="AS69" s="75">
        <f>IF(AS$1=DATE(2025,1,1), Предпоссылки!$C110,IF(MOD(MONTH(AS$1),Предпоссылки!$C112)=Предпоссылки!$C113,AR69+Предпоссылки!$C111,AR69))</f>
        <v>85000</v>
      </c>
      <c r="AT69" s="75">
        <f>IF(AT$1=DATE(2025,1,1), Предпоссылки!$C110,IF(MOD(MONTH(AT$1),Предпоссылки!$C112)=Предпоссылки!$C113,AS69+Предпоссылки!$C111,AS69))</f>
        <v>85000</v>
      </c>
      <c r="AU69" s="75">
        <f>IF(AU$1=DATE(2025,1,1), Предпоссылки!$C110,IF(MOD(MONTH(AU$1),Предпоссылки!$C112)=Предпоссылки!$C113,AT69+Предпоссылки!$C111,AT69))</f>
        <v>85000</v>
      </c>
      <c r="AV69" s="75">
        <f>IF(AV$1=DATE(2025,1,1), Предпоссылки!$C110,IF(MOD(MONTH(AV$1),Предпоссылки!$C112)=Предпоссылки!$C113,AU69+Предпоссылки!$C111,AU69))</f>
        <v>85000</v>
      </c>
      <c r="AW69" s="75">
        <f>IF(AW$1=DATE(2025,1,1), Предпоссылки!$C110,IF(MOD(MONTH(AW$1),Предпоссылки!$C112)=Предпоссылки!$C113,AV69+Предпоссылки!$C111,AV69))</f>
        <v>85000</v>
      </c>
      <c r="AX69" s="75">
        <f>IF(AX$1=DATE(2025,1,1), Предпоссылки!$C110,IF(MOD(MONTH(AX$1),Предпоссылки!$C112)=Предпоссылки!$C113,AW69+Предпоссылки!$C111,AW69))</f>
        <v>85000</v>
      </c>
      <c r="AY69" s="75">
        <f>IF(AY$1=DATE(2025,1,1), Предпоссылки!$C110,IF(MOD(MONTH(AY$1),Предпоссылки!$C112)=Предпоссылки!$C113,AX69+Предпоссылки!$C111,AX69))</f>
        <v>85000</v>
      </c>
      <c r="AZ69" s="75">
        <f>IF(AZ$1=DATE(2025,1,1), Предпоссылки!$C110,IF(MOD(MONTH(AZ$1),Предпоссылки!$C112)=Предпоссылки!$C113,AY69+Предпоссылки!$C111,AY69))</f>
        <v>90000</v>
      </c>
      <c r="BA69" s="75">
        <f>IF(BA$1=DATE(2025,1,1), Предпоссылки!$C110,IF(MOD(MONTH(BA$1),Предпоссылки!$C112)=Предпоссылки!$C113,AZ69+Предпоссылки!$C111,AZ69))</f>
        <v>90000</v>
      </c>
      <c r="BB69" s="75">
        <f>IF(BB$1=DATE(2025,1,1), Предпоссылки!$C110,IF(MOD(MONTH(BB$1),Предпоссылки!$C112)=Предпоссылки!$C113,BA69+Предпоссылки!$C111,BA69))</f>
        <v>90000</v>
      </c>
      <c r="BC69" s="75">
        <f>IF(BC$1=DATE(2025,1,1), Предпоссылки!$C110,IF(MOD(MONTH(BC$1),Предпоссылки!$C112)=Предпоссылки!$C113,BB69+Предпоссылки!$C111,BB69))</f>
        <v>90000</v>
      </c>
      <c r="BD69" s="75">
        <f>IF(BD$1=DATE(2025,1,1), Предпоссылки!$C110,IF(MOD(MONTH(BD$1),Предпоссылки!$C112)=Предпоссылки!$C113,BC69+Предпоссылки!$C111,BC69))</f>
        <v>90000</v>
      </c>
      <c r="BE69" s="75">
        <f>IF(BE$1=DATE(2025,1,1), Предпоссылки!$C110,IF(MOD(MONTH(BE$1),Предпоссылки!$C112)=Предпоссылки!$C113,BD69+Предпоссылки!$C111,BD69))</f>
        <v>90000</v>
      </c>
      <c r="BF69" s="75">
        <f>IF(BF$1=DATE(2025,1,1), Предпоссылки!$C110,IF(MOD(MONTH(BF$1),Предпоссылки!$C112)=Предпоссылки!$C113,BE69+Предпоссылки!$C111,BE69))</f>
        <v>90000</v>
      </c>
      <c r="BG69" s="75">
        <f>IF(BG$1=DATE(2025,1,1), Предпоссылки!$C110,IF(MOD(MONTH(BG$1),Предпоссылки!$C112)=Предпоссылки!$C113,BF69+Предпоссылки!$C111,BF69))</f>
        <v>90000</v>
      </c>
      <c r="BH69" s="75">
        <f>IF(BH$1=DATE(2025,1,1), Предпоссылки!$C110,IF(MOD(MONTH(BH$1),Предпоссылки!$C112)=Предпоссылки!$C113,BG69+Предпоссылки!$C111,BG69))</f>
        <v>90000</v>
      </c>
      <c r="BI69" s="75">
        <f>IF(BI$1=DATE(2025,1,1), Предпоссылки!$C110,IF(MOD(MONTH(BI$1),Предпоссылки!$C112)=Предпоссылки!$C113,BH69+Предпоссылки!$C111,BH69))</f>
        <v>90000</v>
      </c>
      <c r="BJ69" s="75">
        <f>IF(BJ$1=DATE(2025,1,1), Предпоссылки!$C110,IF(MOD(MONTH(BJ$1),Предпоссылки!$C112)=Предпоссылки!$C113,BI69+Предпоссылки!$C111,BI69))</f>
        <v>90000</v>
      </c>
      <c r="BK69" s="75">
        <f>IF(BK$1=DATE(2025,1,1), Предпоссылки!$C110,IF(MOD(MONTH(BK$1),Предпоссылки!$C112)=Предпоссылки!$C113,BJ69+Предпоссылки!$C111,BJ69))</f>
        <v>90000</v>
      </c>
      <c r="BL69" s="75">
        <f>IF(BL$1=DATE(2025,1,1), Предпоссылки!$C110,IF(MOD(MONTH(BL$1),Предпоссылки!$C112)=Предпоссылки!$C113,BK69+Предпоссылки!$C111,BK69))</f>
        <v>95000</v>
      </c>
      <c r="BM69" s="75">
        <f>IF(BM$1=DATE(2025,1,1), Предпоссылки!$C110,IF(MOD(MONTH(BM$1),Предпоссылки!$C112)=Предпоссылки!$C113,BL69+Предпоссылки!$C111,BL69))</f>
        <v>95000</v>
      </c>
      <c r="BN69" s="75">
        <f>IF(BN$1=DATE(2025,1,1), Предпоссылки!$C110,IF(MOD(MONTH(BN$1),Предпоссылки!$C112)=Предпоссылки!$C113,BM69+Предпоссылки!$C111,BM69))</f>
        <v>95000</v>
      </c>
      <c r="BO69" s="75">
        <f>IF(BO$1=DATE(2025,1,1), Предпоссылки!$C110,IF(MOD(MONTH(BO$1),Предпоссылки!$C112)=Предпоссылки!$C113,BN69+Предпоссылки!$C111,BN69))</f>
        <v>95000</v>
      </c>
      <c r="BP69" s="75">
        <f>IF(BP$1=DATE(2025,1,1), Предпоссылки!$C110,IF(MOD(MONTH(BP$1),Предпоссылки!$C112)=Предпоссылки!$C113,BO69+Предпоссылки!$C111,BO69))</f>
        <v>95000</v>
      </c>
      <c r="BQ69" s="75">
        <f>IF(BQ$1=DATE(2025,1,1), Предпоссылки!$C110,IF(MOD(MONTH(BQ$1),Предпоссылки!$C112)=Предпоссылки!$C113,BP69+Предпоссылки!$C111,BP69))</f>
        <v>95000</v>
      </c>
      <c r="BR69" s="75">
        <f>IF(BR$1=DATE(2025,1,1), Предпоссылки!$C110,IF(MOD(MONTH(BR$1),Предпоссылки!$C112)=Предпоссылки!$C113,BQ69+Предпоссылки!$C111,BQ69))</f>
        <v>95000</v>
      </c>
      <c r="BS69" s="75">
        <f>IF(BS$1=DATE(2025,1,1), Предпоссылки!$C110,IF(MOD(MONTH(BS$1),Предпоссылки!$C112)=Предпоссылки!$C113,BR69+Предпоссылки!$C111,BR69))</f>
        <v>95000</v>
      </c>
      <c r="BT69" s="75">
        <f>IF(BT$1=DATE(2025,1,1), Предпоссылки!$C110,IF(MOD(MONTH(BT$1),Предпоссылки!$C112)=Предпоссылки!$C113,BS69+Предпоссылки!$C111,BS69))</f>
        <v>95000</v>
      </c>
      <c r="BU69" s="75">
        <f>IF(BU$1=DATE(2025,1,1), Предпоссылки!$C110,IF(MOD(MONTH(BU$1),Предпоссылки!$C112)=Предпоссылки!$C113,BT69+Предпоссылки!$C111,BT69))</f>
        <v>95000</v>
      </c>
      <c r="BV69" s="75">
        <f>IF(BV$1=DATE(2025,1,1), Предпоссылки!$C110,IF(MOD(MONTH(BV$1),Предпоссылки!$C112)=Предпоссылки!$C113,BU69+Предпоссылки!$C111,BU69))</f>
        <v>95000</v>
      </c>
      <c r="BW69" s="75">
        <f>IF(BW$1=DATE(2025,1,1), Предпоссылки!$C110,IF(MOD(MONTH(BW$1),Предпоссылки!$C112)=Предпоссылки!$C113,BV69+Предпоссылки!$C111,BV69))</f>
        <v>95000</v>
      </c>
    </row>
    <row r="70" spans="1:75" s="12" customFormat="1" outlineLevel="1" x14ac:dyDescent="0.25">
      <c r="A70" s="57" t="s">
        <v>20</v>
      </c>
      <c r="C70" s="55"/>
      <c r="D70" s="76">
        <f>Предпоссылки!$C$96</f>
        <v>4</v>
      </c>
      <c r="E70" s="76">
        <f>Предпоссылки!$C$96</f>
        <v>4</v>
      </c>
      <c r="F70" s="76">
        <f>Предпоссылки!$C$96</f>
        <v>4</v>
      </c>
      <c r="G70" s="76">
        <f>Предпоссылки!$C$96</f>
        <v>4</v>
      </c>
      <c r="H70" s="76">
        <f>Предпоссылки!$C$96</f>
        <v>4</v>
      </c>
      <c r="I70" s="76">
        <f>Предпоссылки!$C$96</f>
        <v>4</v>
      </c>
      <c r="J70" s="76">
        <f>Предпоссылки!$C$96</f>
        <v>4</v>
      </c>
      <c r="K70" s="76">
        <f>Предпоссылки!$C$96</f>
        <v>4</v>
      </c>
      <c r="L70" s="76">
        <f>Предпоссылки!$C$96</f>
        <v>4</v>
      </c>
      <c r="M70" s="76">
        <f>Предпоссылки!$C$96</f>
        <v>4</v>
      </c>
      <c r="N70" s="76">
        <f>Предпоссылки!$C$96</f>
        <v>4</v>
      </c>
      <c r="O70" s="76">
        <f>Предпоссылки!$C$96</f>
        <v>4</v>
      </c>
      <c r="P70" s="76">
        <f>Предпоссылки!$C$96</f>
        <v>4</v>
      </c>
      <c r="Q70" s="76">
        <f>Предпоссылки!$C$96</f>
        <v>4</v>
      </c>
      <c r="R70" s="76">
        <f>Предпоссылки!$C$96</f>
        <v>4</v>
      </c>
      <c r="S70" s="76">
        <f>Предпоссылки!$C$96</f>
        <v>4</v>
      </c>
      <c r="T70" s="76">
        <f>Предпоссылки!$C$96</f>
        <v>4</v>
      </c>
      <c r="U70" s="76">
        <f>Предпоссылки!$C$96</f>
        <v>4</v>
      </c>
      <c r="V70" s="76">
        <f>Предпоссылки!$C$96</f>
        <v>4</v>
      </c>
      <c r="W70" s="76">
        <f>Предпоссылки!$C$96</f>
        <v>4</v>
      </c>
      <c r="X70" s="76">
        <f>Предпоссылки!$C$96</f>
        <v>4</v>
      </c>
      <c r="Y70" s="76">
        <f>Предпоссылки!$C$96</f>
        <v>4</v>
      </c>
      <c r="Z70" s="76">
        <f>Предпоссылки!$C$96</f>
        <v>4</v>
      </c>
      <c r="AA70" s="76">
        <f>Предпоссылки!$C$96</f>
        <v>4</v>
      </c>
      <c r="AB70" s="76">
        <f>Предпоссылки!$C$96</f>
        <v>4</v>
      </c>
      <c r="AC70" s="76">
        <f>Предпоссылки!$C$96</f>
        <v>4</v>
      </c>
      <c r="AD70" s="76">
        <f>Предпоссылки!$C$96</f>
        <v>4</v>
      </c>
      <c r="AE70" s="76">
        <f>Предпоссылки!$C$96</f>
        <v>4</v>
      </c>
      <c r="AF70" s="76">
        <f>Предпоссылки!$C$96</f>
        <v>4</v>
      </c>
      <c r="AG70" s="76">
        <f>Предпоссылки!$C$96</f>
        <v>4</v>
      </c>
      <c r="AH70" s="76">
        <f>Предпоссылки!$C$96</f>
        <v>4</v>
      </c>
      <c r="AI70" s="76">
        <f>Предпоссылки!$C$96</f>
        <v>4</v>
      </c>
      <c r="AJ70" s="76">
        <f>Предпоссылки!$C$96</f>
        <v>4</v>
      </c>
      <c r="AK70" s="76">
        <f>Предпоссылки!$C$96</f>
        <v>4</v>
      </c>
      <c r="AL70" s="76">
        <f>Предпоссылки!$C$96</f>
        <v>4</v>
      </c>
      <c r="AM70" s="76">
        <f>Предпоссылки!$C$96</f>
        <v>4</v>
      </c>
      <c r="AN70" s="76">
        <f>Предпоссылки!$C$96</f>
        <v>4</v>
      </c>
      <c r="AO70" s="76">
        <f>Предпоссылки!$C$96</f>
        <v>4</v>
      </c>
      <c r="AP70" s="76">
        <f>Предпоссылки!$C$96</f>
        <v>4</v>
      </c>
      <c r="AQ70" s="76">
        <f>Предпоссылки!$C$96</f>
        <v>4</v>
      </c>
      <c r="AR70" s="76">
        <f>Предпоссылки!$C$96</f>
        <v>4</v>
      </c>
      <c r="AS70" s="76">
        <f>Предпоссылки!$C$96</f>
        <v>4</v>
      </c>
      <c r="AT70" s="76">
        <f>Предпоссылки!$C$96</f>
        <v>4</v>
      </c>
      <c r="AU70" s="76">
        <f>Предпоссылки!$C$96</f>
        <v>4</v>
      </c>
      <c r="AV70" s="76">
        <f>Предпоссылки!$C$96</f>
        <v>4</v>
      </c>
      <c r="AW70" s="76">
        <f>Предпоссылки!$C$96</f>
        <v>4</v>
      </c>
      <c r="AX70" s="76">
        <f>Предпоссылки!$C$96</f>
        <v>4</v>
      </c>
      <c r="AY70" s="76">
        <f>Предпоссылки!$C$96</f>
        <v>4</v>
      </c>
      <c r="AZ70" s="76">
        <f>Предпоссылки!$C$96</f>
        <v>4</v>
      </c>
      <c r="BA70" s="76">
        <f>Предпоссылки!$C$96</f>
        <v>4</v>
      </c>
      <c r="BB70" s="76">
        <f>Предпоссылки!$C$96</f>
        <v>4</v>
      </c>
      <c r="BC70" s="76">
        <f>Предпоссылки!$C$96</f>
        <v>4</v>
      </c>
      <c r="BD70" s="76">
        <f>Предпоссылки!$C$96</f>
        <v>4</v>
      </c>
      <c r="BE70" s="76">
        <f>Предпоссылки!$C$96</f>
        <v>4</v>
      </c>
      <c r="BF70" s="76">
        <f>Предпоссылки!$C$96</f>
        <v>4</v>
      </c>
      <c r="BG70" s="76">
        <f>Предпоссылки!$C$96</f>
        <v>4</v>
      </c>
      <c r="BH70" s="76">
        <f>Предпоссылки!$C$96</f>
        <v>4</v>
      </c>
      <c r="BI70" s="76">
        <f>Предпоссылки!$C$96</f>
        <v>4</v>
      </c>
      <c r="BJ70" s="76">
        <f>Предпоссылки!$C$96</f>
        <v>4</v>
      </c>
      <c r="BK70" s="76">
        <f>Предпоссылки!$C$96</f>
        <v>4</v>
      </c>
      <c r="BL70" s="76">
        <f>Предпоссылки!$C$96</f>
        <v>4</v>
      </c>
      <c r="BM70" s="76">
        <f>Предпоссылки!$C$96</f>
        <v>4</v>
      </c>
      <c r="BN70" s="76">
        <f>Предпоссылки!$C$96</f>
        <v>4</v>
      </c>
      <c r="BO70" s="76">
        <f>Предпоссылки!$C$96</f>
        <v>4</v>
      </c>
      <c r="BP70" s="76">
        <f>Предпоссылки!$C$96</f>
        <v>4</v>
      </c>
      <c r="BQ70" s="76">
        <f>Предпоссылки!$C$96</f>
        <v>4</v>
      </c>
      <c r="BR70" s="76">
        <f>Предпоссылки!$C$96</f>
        <v>4</v>
      </c>
      <c r="BS70" s="76">
        <f>Предпоссылки!$C$96</f>
        <v>4</v>
      </c>
      <c r="BT70" s="76">
        <f>Предпоссылки!$C$96</f>
        <v>4</v>
      </c>
      <c r="BU70" s="76">
        <f>Предпоссылки!$C$96</f>
        <v>4</v>
      </c>
      <c r="BV70" s="76">
        <f>Предпоссылки!$C$96</f>
        <v>4</v>
      </c>
      <c r="BW70" s="76">
        <f>Предпоссылки!$C$96</f>
        <v>4</v>
      </c>
    </row>
    <row r="71" spans="1:75" s="12" customFormat="1" ht="6.45" customHeight="1" outlineLevel="1" x14ac:dyDescent="0.25">
      <c r="A71" s="57"/>
      <c r="C71" s="55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/>
      <c r="AP71" s="76"/>
      <c r="AQ71" s="76"/>
      <c r="AR71" s="76"/>
      <c r="AS71" s="76"/>
      <c r="AT71" s="76"/>
      <c r="AU71" s="76"/>
      <c r="AV71" s="76"/>
      <c r="AW71" s="76"/>
      <c r="AX71" s="76"/>
      <c r="AY71" s="76"/>
      <c r="AZ71" s="76"/>
      <c r="BA71" s="76"/>
      <c r="BB71" s="76"/>
      <c r="BC71" s="76"/>
      <c r="BD71" s="76"/>
      <c r="BE71" s="76"/>
      <c r="BF71" s="76"/>
      <c r="BG71" s="76"/>
      <c r="BH71" s="76"/>
      <c r="BI71" s="76"/>
      <c r="BJ71" s="76"/>
      <c r="BK71" s="76"/>
      <c r="BL71" s="76"/>
      <c r="BM71" s="76"/>
      <c r="BN71" s="76"/>
      <c r="BO71" s="76"/>
      <c r="BP71" s="76"/>
      <c r="BQ71" s="76"/>
      <c r="BR71" s="76"/>
      <c r="BS71" s="76"/>
      <c r="BT71" s="76"/>
      <c r="BU71" s="76"/>
      <c r="BV71" s="76"/>
      <c r="BW71" s="76"/>
    </row>
    <row r="72" spans="1:75" s="12" customFormat="1" outlineLevel="1" x14ac:dyDescent="0.25">
      <c r="A72" s="56" t="s">
        <v>26</v>
      </c>
      <c r="C72" s="55"/>
      <c r="D72" s="75">
        <f>IF(D$1=DATE(2025,1,1), Предпоссылки!$C114,IF(MOD(MONTH(D$1),Предпоссылки!$C116)=Предпоссылки!$C117,#REF!+Предпоссылки!$C115,#REF!))</f>
        <v>40000</v>
      </c>
      <c r="E72" s="75">
        <f>IF(E$1=DATE(2025,1,1), Предпоссылки!$C114,IF(MOD(MONTH(E$1),Предпоссылки!$C116)=Предпоссылки!$C117,D72+Предпоссылки!$C115,D72))</f>
        <v>40000</v>
      </c>
      <c r="F72" s="75">
        <f>IF(F$1=DATE(2025,1,1), Предпоссылки!$C114,IF(MOD(MONTH(F$1),Предпоссылки!$C116)=Предпоссылки!$C117,E72+Предпоссылки!$C115,E72))</f>
        <v>40000</v>
      </c>
      <c r="G72" s="75">
        <f>IF(G$1=DATE(2025,1,1), Предпоссылки!$C114,IF(MOD(MONTH(G$1),Предпоссылки!$C116)=Предпоссылки!$C117,F72+Предпоссылки!$C115,F72))</f>
        <v>40000</v>
      </c>
      <c r="H72" s="75">
        <f>IF(H$1=DATE(2025,1,1), Предпоссылки!$C114,IF(MOD(MONTH(H$1),Предпоссылки!$C116)=Предпоссылки!$C117,G72+Предпоссылки!$C115,G72))</f>
        <v>40000</v>
      </c>
      <c r="I72" s="75">
        <f>IF(I$1=DATE(2025,1,1), Предпоссылки!$C114,IF(MOD(MONTH(I$1),Предпоссылки!$C116)=Предпоссылки!$C117,H72+Предпоссылки!$C115,H72))</f>
        <v>40000</v>
      </c>
      <c r="J72" s="75">
        <f>IF(J$1=DATE(2025,1,1), Предпоссылки!$C114,IF(MOD(MONTH(J$1),Предпоссылки!$C116)=Предпоссылки!$C117,I72+Предпоссылки!$C115,I72))</f>
        <v>40000</v>
      </c>
      <c r="K72" s="75">
        <f>IF(K$1=DATE(2025,1,1), Предпоссылки!$C114,IF(MOD(MONTH(K$1),Предпоссылки!$C116)=Предпоссылки!$C117,J72+Предпоссылки!$C115,J72))</f>
        <v>40000</v>
      </c>
      <c r="L72" s="75">
        <f>IF(L$1=DATE(2025,1,1), Предпоссылки!$C114,IF(MOD(MONTH(L$1),Предпоссылки!$C116)=Предпоссылки!$C117,K72+Предпоссылки!$C115,K72))</f>
        <v>40000</v>
      </c>
      <c r="M72" s="75">
        <f>IF(M$1=DATE(2025,1,1), Предпоссылки!$C114,IF(MOD(MONTH(M$1),Предпоссылки!$C116)=Предпоссылки!$C117,L72+Предпоссылки!$C115,L72))</f>
        <v>40000</v>
      </c>
      <c r="N72" s="75">
        <f>IF(N$1=DATE(2025,1,1), Предпоссылки!$C114,IF(MOD(MONTH(N$1),Предпоссылки!$C116)=Предпоссылки!$C117,M72+Предпоссылки!$C115,M72))</f>
        <v>40000</v>
      </c>
      <c r="O72" s="75">
        <f>IF(O$1=DATE(2025,1,1), Предпоссылки!$C114,IF(MOD(MONTH(O$1),Предпоссылки!$C116)=Предпоссылки!$C117,N72+Предпоссылки!$C115,N72))</f>
        <v>40000</v>
      </c>
      <c r="P72" s="75">
        <f>IF(P$1=DATE(2025,1,1), Предпоссылки!$C114,IF(MOD(MONTH(P$1),Предпоссылки!$C116)=Предпоссылки!$C117,O72+Предпоссылки!$C115,O72))</f>
        <v>43000</v>
      </c>
      <c r="Q72" s="75">
        <f>IF(Q$1=DATE(2025,1,1), Предпоссылки!$C114,IF(MOD(MONTH(Q$1),Предпоссылки!$C116)=Предпоссылки!$C117,P72+Предпоссылки!$C115,P72))</f>
        <v>43000</v>
      </c>
      <c r="R72" s="75">
        <f>IF(R$1=DATE(2025,1,1), Предпоссылки!$C114,IF(MOD(MONTH(R$1),Предпоссылки!$C116)=Предпоссылки!$C117,Q72+Предпоссылки!$C115,Q72))</f>
        <v>43000</v>
      </c>
      <c r="S72" s="75">
        <f>IF(S$1=DATE(2025,1,1), Предпоссылки!$C114,IF(MOD(MONTH(S$1),Предпоссылки!$C116)=Предпоссылки!$C117,R72+Предпоссылки!$C115,R72))</f>
        <v>43000</v>
      </c>
      <c r="T72" s="75">
        <f>IF(T$1=DATE(2025,1,1), Предпоссылки!$C114,IF(MOD(MONTH(T$1),Предпоссылки!$C116)=Предпоссылки!$C117,S72+Предпоссылки!$C115,S72))</f>
        <v>43000</v>
      </c>
      <c r="U72" s="75">
        <f>IF(U$1=DATE(2025,1,1), Предпоссылки!$C114,IF(MOD(MONTH(U$1),Предпоссылки!$C116)=Предпоссылки!$C117,T72+Предпоссылки!$C115,T72))</f>
        <v>43000</v>
      </c>
      <c r="V72" s="75">
        <f>IF(V$1=DATE(2025,1,1), Предпоссылки!$C114,IF(MOD(MONTH(V$1),Предпоссылки!$C116)=Предпоссылки!$C117,U72+Предпоссылки!$C115,U72))</f>
        <v>43000</v>
      </c>
      <c r="W72" s="75">
        <f>IF(W$1=DATE(2025,1,1), Предпоссылки!$C114,IF(MOD(MONTH(W$1),Предпоссылки!$C116)=Предпоссылки!$C117,V72+Предпоссылки!$C115,V72))</f>
        <v>43000</v>
      </c>
      <c r="X72" s="75">
        <f>IF(X$1=DATE(2025,1,1), Предпоссылки!$C114,IF(MOD(MONTH(X$1),Предпоссылки!$C116)=Предпоссылки!$C117,W72+Предпоссылки!$C115,W72))</f>
        <v>43000</v>
      </c>
      <c r="Y72" s="75">
        <f>IF(Y$1=DATE(2025,1,1), Предпоссылки!$C114,IF(MOD(MONTH(Y$1),Предпоссылки!$C116)=Предпоссылки!$C117,X72+Предпоссылки!$C115,X72))</f>
        <v>43000</v>
      </c>
      <c r="Z72" s="75">
        <f>IF(Z$1=DATE(2025,1,1), Предпоссылки!$C114,IF(MOD(MONTH(Z$1),Предпоссылки!$C116)=Предпоссылки!$C117,Y72+Предпоссылки!$C115,Y72))</f>
        <v>43000</v>
      </c>
      <c r="AA72" s="75">
        <f>IF(AA$1=DATE(2025,1,1), Предпоссылки!$C114,IF(MOD(MONTH(AA$1),Предпоссылки!$C116)=Предпоссылки!$C117,Z72+Предпоссылки!$C115,Z72))</f>
        <v>43000</v>
      </c>
      <c r="AB72" s="75">
        <f>IF(AB$1=DATE(2025,1,1), Предпоссылки!$C114,IF(MOD(MONTH(AB$1),Предпоссылки!$C116)=Предпоссылки!$C117,AA72+Предпоссылки!$C115,AA72))</f>
        <v>46000</v>
      </c>
      <c r="AC72" s="75">
        <f>IF(AC$1=DATE(2025,1,1), Предпоссылки!$C114,IF(MOD(MONTH(AC$1),Предпоссылки!$C116)=Предпоссылки!$C117,AB72+Предпоссылки!$C115,AB72))</f>
        <v>46000</v>
      </c>
      <c r="AD72" s="75">
        <f>IF(AD$1=DATE(2025,1,1), Предпоссылки!$C114,IF(MOD(MONTH(AD$1),Предпоссылки!$C116)=Предпоссылки!$C117,AC72+Предпоссылки!$C115,AC72))</f>
        <v>46000</v>
      </c>
      <c r="AE72" s="75">
        <f>IF(AE$1=DATE(2025,1,1), Предпоссылки!$C114,IF(MOD(MONTH(AE$1),Предпоссылки!$C116)=Предпоссылки!$C117,AD72+Предпоссылки!$C115,AD72))</f>
        <v>46000</v>
      </c>
      <c r="AF72" s="75">
        <f>IF(AF$1=DATE(2025,1,1), Предпоссылки!$C114,IF(MOD(MONTH(AF$1),Предпоссылки!$C116)=Предпоссылки!$C117,AE72+Предпоссылки!$C115,AE72))</f>
        <v>46000</v>
      </c>
      <c r="AG72" s="75">
        <f>IF(AG$1=DATE(2025,1,1), Предпоссылки!$C114,IF(MOD(MONTH(AG$1),Предпоссылки!$C116)=Предпоссылки!$C117,AF72+Предпоссылки!$C115,AF72))</f>
        <v>46000</v>
      </c>
      <c r="AH72" s="75">
        <f>IF(AH$1=DATE(2025,1,1), Предпоссылки!$C114,IF(MOD(MONTH(AH$1),Предпоссылки!$C116)=Предпоссылки!$C117,AG72+Предпоссылки!$C115,AG72))</f>
        <v>46000</v>
      </c>
      <c r="AI72" s="75">
        <f>IF(AI$1=DATE(2025,1,1), Предпоссылки!$C114,IF(MOD(MONTH(AI$1),Предпоссылки!$C116)=Предпоссылки!$C117,AH72+Предпоссылки!$C115,AH72))</f>
        <v>46000</v>
      </c>
      <c r="AJ72" s="75">
        <f>IF(AJ$1=DATE(2025,1,1), Предпоссылки!$C114,IF(MOD(MONTH(AJ$1),Предпоссылки!$C116)=Предпоссылки!$C117,AI72+Предпоссылки!$C115,AI72))</f>
        <v>46000</v>
      </c>
      <c r="AK72" s="75">
        <f>IF(AK$1=DATE(2025,1,1), Предпоссылки!$C114,IF(MOD(MONTH(AK$1),Предпоссылки!$C116)=Предпоссылки!$C117,AJ72+Предпоссылки!$C115,AJ72))</f>
        <v>46000</v>
      </c>
      <c r="AL72" s="75">
        <f>IF(AL$1=DATE(2025,1,1), Предпоссылки!$C114,IF(MOD(MONTH(AL$1),Предпоссылки!$C116)=Предпоссылки!$C117,AK72+Предпоссылки!$C115,AK72))</f>
        <v>46000</v>
      </c>
      <c r="AM72" s="75">
        <f>IF(AM$1=DATE(2025,1,1), Предпоссылки!$C114,IF(MOD(MONTH(AM$1),Предпоссылки!$C116)=Предпоссылки!$C117,AL72+Предпоссылки!$C115,AL72))</f>
        <v>46000</v>
      </c>
      <c r="AN72" s="75">
        <f>IF(AN$1=DATE(2025,1,1), Предпоссылки!$C114,IF(MOD(MONTH(AN$1),Предпоссылки!$C116)=Предпоссылки!$C117,AM72+Предпоссылки!$C115,AM72))</f>
        <v>49000</v>
      </c>
      <c r="AO72" s="75">
        <f>IF(AO$1=DATE(2025,1,1), Предпоссылки!$C114,IF(MOD(MONTH(AO$1),Предпоссылки!$C116)=Предпоссылки!$C117,AN72+Предпоссылки!$C115,AN72))</f>
        <v>49000</v>
      </c>
      <c r="AP72" s="75">
        <f>IF(AP$1=DATE(2025,1,1), Предпоссылки!$C114,IF(MOD(MONTH(AP$1),Предпоссылки!$C116)=Предпоссылки!$C117,AO72+Предпоссылки!$C115,AO72))</f>
        <v>49000</v>
      </c>
      <c r="AQ72" s="75">
        <f>IF(AQ$1=DATE(2025,1,1), Предпоссылки!$C114,IF(MOD(MONTH(AQ$1),Предпоссылки!$C116)=Предпоссылки!$C117,AP72+Предпоссылки!$C115,AP72))</f>
        <v>49000</v>
      </c>
      <c r="AR72" s="75">
        <f>IF(AR$1=DATE(2025,1,1), Предпоссылки!$C114,IF(MOD(MONTH(AR$1),Предпоссылки!$C116)=Предпоссылки!$C117,AQ72+Предпоссылки!$C115,AQ72))</f>
        <v>49000</v>
      </c>
      <c r="AS72" s="75">
        <f>IF(AS$1=DATE(2025,1,1), Предпоссылки!$C114,IF(MOD(MONTH(AS$1),Предпоссылки!$C116)=Предпоссылки!$C117,AR72+Предпоссылки!$C115,AR72))</f>
        <v>49000</v>
      </c>
      <c r="AT72" s="75">
        <f>IF(AT$1=DATE(2025,1,1), Предпоссылки!$C114,IF(MOD(MONTH(AT$1),Предпоссылки!$C116)=Предпоссылки!$C117,AS72+Предпоссылки!$C115,AS72))</f>
        <v>49000</v>
      </c>
      <c r="AU72" s="75">
        <f>IF(AU$1=DATE(2025,1,1), Предпоссылки!$C114,IF(MOD(MONTH(AU$1),Предпоссылки!$C116)=Предпоссылки!$C117,AT72+Предпоссылки!$C115,AT72))</f>
        <v>49000</v>
      </c>
      <c r="AV72" s="75">
        <f>IF(AV$1=DATE(2025,1,1), Предпоссылки!$C114,IF(MOD(MONTH(AV$1),Предпоссылки!$C116)=Предпоссылки!$C117,AU72+Предпоссылки!$C115,AU72))</f>
        <v>49000</v>
      </c>
      <c r="AW72" s="75">
        <f>IF(AW$1=DATE(2025,1,1), Предпоссылки!$C114,IF(MOD(MONTH(AW$1),Предпоссылки!$C116)=Предпоссылки!$C117,AV72+Предпоссылки!$C115,AV72))</f>
        <v>49000</v>
      </c>
      <c r="AX72" s="75">
        <f>IF(AX$1=DATE(2025,1,1), Предпоссылки!$C114,IF(MOD(MONTH(AX$1),Предпоссылки!$C116)=Предпоссылки!$C117,AW72+Предпоссылки!$C115,AW72))</f>
        <v>49000</v>
      </c>
      <c r="AY72" s="75">
        <f>IF(AY$1=DATE(2025,1,1), Предпоссылки!$C114,IF(MOD(MONTH(AY$1),Предпоссылки!$C116)=Предпоссылки!$C117,AX72+Предпоссылки!$C115,AX72))</f>
        <v>49000</v>
      </c>
      <c r="AZ72" s="75">
        <f>IF(AZ$1=DATE(2025,1,1), Предпоссылки!$C114,IF(MOD(MONTH(AZ$1),Предпоссылки!$C116)=Предпоссылки!$C117,AY72+Предпоссылки!$C115,AY72))</f>
        <v>52000</v>
      </c>
      <c r="BA72" s="75">
        <f>IF(BA$1=DATE(2025,1,1), Предпоссылки!$C114,IF(MOD(MONTH(BA$1),Предпоссылки!$C116)=Предпоссылки!$C117,AZ72+Предпоссылки!$C115,AZ72))</f>
        <v>52000</v>
      </c>
      <c r="BB72" s="75">
        <f>IF(BB$1=DATE(2025,1,1), Предпоссылки!$C114,IF(MOD(MONTH(BB$1),Предпоссылки!$C116)=Предпоссылки!$C117,BA72+Предпоссылки!$C115,BA72))</f>
        <v>52000</v>
      </c>
      <c r="BC72" s="75">
        <f>IF(BC$1=DATE(2025,1,1), Предпоссылки!$C114,IF(MOD(MONTH(BC$1),Предпоссылки!$C116)=Предпоссылки!$C117,BB72+Предпоссылки!$C115,BB72))</f>
        <v>52000</v>
      </c>
      <c r="BD72" s="75">
        <f>IF(BD$1=DATE(2025,1,1), Предпоссылки!$C114,IF(MOD(MONTH(BD$1),Предпоссылки!$C116)=Предпоссылки!$C117,BC72+Предпоссылки!$C115,BC72))</f>
        <v>52000</v>
      </c>
      <c r="BE72" s="75">
        <f>IF(BE$1=DATE(2025,1,1), Предпоссылки!$C114,IF(MOD(MONTH(BE$1),Предпоссылки!$C116)=Предпоссылки!$C117,BD72+Предпоссылки!$C115,BD72))</f>
        <v>52000</v>
      </c>
      <c r="BF72" s="75">
        <f>IF(BF$1=DATE(2025,1,1), Предпоссылки!$C114,IF(MOD(MONTH(BF$1),Предпоссылки!$C116)=Предпоссылки!$C117,BE72+Предпоссылки!$C115,BE72))</f>
        <v>52000</v>
      </c>
      <c r="BG72" s="75">
        <f>IF(BG$1=DATE(2025,1,1), Предпоссылки!$C114,IF(MOD(MONTH(BG$1),Предпоссылки!$C116)=Предпоссылки!$C117,BF72+Предпоссылки!$C115,BF72))</f>
        <v>52000</v>
      </c>
      <c r="BH72" s="75">
        <f>IF(BH$1=DATE(2025,1,1), Предпоссылки!$C114,IF(MOD(MONTH(BH$1),Предпоссылки!$C116)=Предпоссылки!$C117,BG72+Предпоссылки!$C115,BG72))</f>
        <v>52000</v>
      </c>
      <c r="BI72" s="75">
        <f>IF(BI$1=DATE(2025,1,1), Предпоссылки!$C114,IF(MOD(MONTH(BI$1),Предпоссылки!$C116)=Предпоссылки!$C117,BH72+Предпоссылки!$C115,BH72))</f>
        <v>52000</v>
      </c>
      <c r="BJ72" s="75">
        <f>IF(BJ$1=DATE(2025,1,1), Предпоссылки!$C114,IF(MOD(MONTH(BJ$1),Предпоссылки!$C116)=Предпоссылки!$C117,BI72+Предпоссылки!$C115,BI72))</f>
        <v>52000</v>
      </c>
      <c r="BK72" s="75">
        <f>IF(BK$1=DATE(2025,1,1), Предпоссылки!$C114,IF(MOD(MONTH(BK$1),Предпоссылки!$C116)=Предпоссылки!$C117,BJ72+Предпоссылки!$C115,BJ72))</f>
        <v>52000</v>
      </c>
      <c r="BL72" s="75">
        <f>IF(BL$1=DATE(2025,1,1), Предпоссылки!$C114,IF(MOD(MONTH(BL$1),Предпоссылки!$C116)=Предпоссылки!$C117,BK72+Предпоссылки!$C115,BK72))</f>
        <v>55000</v>
      </c>
      <c r="BM72" s="75">
        <f>IF(BM$1=DATE(2025,1,1), Предпоссылки!$C114,IF(MOD(MONTH(BM$1),Предпоссылки!$C116)=Предпоссылки!$C117,BL72+Предпоссылки!$C115,BL72))</f>
        <v>55000</v>
      </c>
      <c r="BN72" s="75">
        <f>IF(BN$1=DATE(2025,1,1), Предпоссылки!$C114,IF(MOD(MONTH(BN$1),Предпоссылки!$C116)=Предпоссылки!$C117,BM72+Предпоссылки!$C115,BM72))</f>
        <v>55000</v>
      </c>
      <c r="BO72" s="75">
        <f>IF(BO$1=DATE(2025,1,1), Предпоссылки!$C114,IF(MOD(MONTH(BO$1),Предпоссылки!$C116)=Предпоссылки!$C117,BN72+Предпоссылки!$C115,BN72))</f>
        <v>55000</v>
      </c>
      <c r="BP72" s="75">
        <f>IF(BP$1=DATE(2025,1,1), Предпоссылки!$C114,IF(MOD(MONTH(BP$1),Предпоссылки!$C116)=Предпоссылки!$C117,BO72+Предпоссылки!$C115,BO72))</f>
        <v>55000</v>
      </c>
      <c r="BQ72" s="75">
        <f>IF(BQ$1=DATE(2025,1,1), Предпоссылки!$C114,IF(MOD(MONTH(BQ$1),Предпоссылки!$C116)=Предпоссылки!$C117,BP72+Предпоссылки!$C115,BP72))</f>
        <v>55000</v>
      </c>
      <c r="BR72" s="75">
        <f>IF(BR$1=DATE(2025,1,1), Предпоссылки!$C114,IF(MOD(MONTH(BR$1),Предпоссылки!$C116)=Предпоссылки!$C117,BQ72+Предпоссылки!$C115,BQ72))</f>
        <v>55000</v>
      </c>
      <c r="BS72" s="75">
        <f>IF(BS$1=DATE(2025,1,1), Предпоссылки!$C114,IF(MOD(MONTH(BS$1),Предпоссылки!$C116)=Предпоссылки!$C117,BR72+Предпоссылки!$C115,BR72))</f>
        <v>55000</v>
      </c>
      <c r="BT72" s="75">
        <f>IF(BT$1=DATE(2025,1,1), Предпоссылки!$C114,IF(MOD(MONTH(BT$1),Предпоссылки!$C116)=Предпоссылки!$C117,BS72+Предпоссылки!$C115,BS72))</f>
        <v>55000</v>
      </c>
      <c r="BU72" s="75">
        <f>IF(BU$1=DATE(2025,1,1), Предпоссылки!$C114,IF(MOD(MONTH(BU$1),Предпоссылки!$C116)=Предпоссылки!$C117,BT72+Предпоссылки!$C115,BT72))</f>
        <v>55000</v>
      </c>
      <c r="BV72" s="75">
        <f>IF(BV$1=DATE(2025,1,1), Предпоссылки!$C114,IF(MOD(MONTH(BV$1),Предпоссылки!$C116)=Предпоссылки!$C117,BU72+Предпоссылки!$C115,BU72))</f>
        <v>55000</v>
      </c>
      <c r="BW72" s="75">
        <f>IF(BW$1=DATE(2025,1,1), Предпоссылки!$C114,IF(MOD(MONTH(BW$1),Предпоссылки!$C116)=Предпоссылки!$C117,BV72+Предпоссылки!$C115,BV72))</f>
        <v>55000</v>
      </c>
    </row>
    <row r="73" spans="1:75" s="12" customFormat="1" outlineLevel="1" x14ac:dyDescent="0.25">
      <c r="A73" s="56" t="s">
        <v>33</v>
      </c>
      <c r="C73" s="55"/>
      <c r="D73" s="75">
        <f>IF(D$1=DATE(2025,1,1), Предпоссылки!$C118,IF(MOD(MONTH(D$1),Предпоссылки!$C120)=Предпоссылки!$C121,#REF!+Предпоссылки!$C119,#REF!))</f>
        <v>40000</v>
      </c>
      <c r="E73" s="75">
        <f>IF(E$1=DATE(2025,1,1), Предпоссылки!$C118,IF(MOD(MONTH(E$1),Предпоссылки!$C120)=Предпоссылки!$C121,D73+Предпоссылки!$C119,D73))</f>
        <v>40000</v>
      </c>
      <c r="F73" s="75">
        <f>IF(F$1=DATE(2025,1,1), Предпоссылки!$C118,IF(MOD(MONTH(F$1),Предпоссылки!$C120)=Предпоссылки!$C121,E73+Предпоссылки!$C119,E73))</f>
        <v>40000</v>
      </c>
      <c r="G73" s="75">
        <f>IF(G$1=DATE(2025,1,1), Предпоссылки!$C118,IF(MOD(MONTH(G$1),Предпоссылки!$C120)=Предпоссылки!$C121,F73+Предпоссылки!$C119,F73))</f>
        <v>40000</v>
      </c>
      <c r="H73" s="75">
        <f>IF(H$1=DATE(2025,1,1), Предпоссылки!$C118,IF(MOD(MONTH(H$1),Предпоссылки!$C120)=Предпоссылки!$C121,G73+Предпоссылки!$C119,G73))</f>
        <v>40000</v>
      </c>
      <c r="I73" s="75">
        <f>IF(I$1=DATE(2025,1,1), Предпоссылки!$C118,IF(MOD(MONTH(I$1),Предпоссылки!$C120)=Предпоссылки!$C121,H73+Предпоссылки!$C119,H73))</f>
        <v>40000</v>
      </c>
      <c r="J73" s="75">
        <f>IF(J$1=DATE(2025,1,1), Предпоссылки!$C118,IF(MOD(MONTH(J$1),Предпоссылки!$C120)=Предпоссылки!$C121,I73+Предпоссылки!$C119,I73))</f>
        <v>40000</v>
      </c>
      <c r="K73" s="75">
        <f>IF(K$1=DATE(2025,1,1), Предпоссылки!$C118,IF(MOD(MONTH(K$1),Предпоссылки!$C120)=Предпоссылки!$C121,J73+Предпоссылки!$C119,J73))</f>
        <v>40000</v>
      </c>
      <c r="L73" s="75">
        <f>IF(L$1=DATE(2025,1,1), Предпоссылки!$C118,IF(MOD(MONTH(L$1),Предпоссылки!$C120)=Предпоссылки!$C121,K73+Предпоссылки!$C119,K73))</f>
        <v>40000</v>
      </c>
      <c r="M73" s="75">
        <f>IF(M$1=DATE(2025,1,1), Предпоссылки!$C118,IF(MOD(MONTH(M$1),Предпоссылки!$C120)=Предпоссылки!$C121,L73+Предпоссылки!$C119,L73))</f>
        <v>40000</v>
      </c>
      <c r="N73" s="75">
        <f>IF(N$1=DATE(2025,1,1), Предпоссылки!$C118,IF(MOD(MONTH(N$1),Предпоссылки!$C120)=Предпоссылки!$C121,M73+Предпоссылки!$C119,M73))</f>
        <v>40000</v>
      </c>
      <c r="O73" s="75">
        <f>IF(O$1=DATE(2025,1,1), Предпоссылки!$C118,IF(MOD(MONTH(O$1),Предпоссылки!$C120)=Предпоссылки!$C121,N73+Предпоссылки!$C119,N73))</f>
        <v>40000</v>
      </c>
      <c r="P73" s="75">
        <f>IF(P$1=DATE(2025,1,1), Предпоссылки!$C118,IF(MOD(MONTH(P$1),Предпоссылки!$C120)=Предпоссылки!$C121,O73+Предпоссылки!$C119,O73))</f>
        <v>43000</v>
      </c>
      <c r="Q73" s="75">
        <f>IF(Q$1=DATE(2025,1,1), Предпоссылки!$C118,IF(MOD(MONTH(Q$1),Предпоссылки!$C120)=Предпоссылки!$C121,P73+Предпоссылки!$C119,P73))</f>
        <v>43000</v>
      </c>
      <c r="R73" s="75">
        <f>IF(R$1=DATE(2025,1,1), Предпоссылки!$C118,IF(MOD(MONTH(R$1),Предпоссылки!$C120)=Предпоссылки!$C121,Q73+Предпоссылки!$C119,Q73))</f>
        <v>43000</v>
      </c>
      <c r="S73" s="75">
        <f>IF(S$1=DATE(2025,1,1), Предпоссылки!$C118,IF(MOD(MONTH(S$1),Предпоссылки!$C120)=Предпоссылки!$C121,R73+Предпоссылки!$C119,R73))</f>
        <v>43000</v>
      </c>
      <c r="T73" s="75">
        <f>IF(T$1=DATE(2025,1,1), Предпоссылки!$C118,IF(MOD(MONTH(T$1),Предпоссылки!$C120)=Предпоссылки!$C121,S73+Предпоссылки!$C119,S73))</f>
        <v>43000</v>
      </c>
      <c r="U73" s="75">
        <f>IF(U$1=DATE(2025,1,1), Предпоссылки!$C118,IF(MOD(MONTH(U$1),Предпоссылки!$C120)=Предпоссылки!$C121,T73+Предпоссылки!$C119,T73))</f>
        <v>43000</v>
      </c>
      <c r="V73" s="75">
        <f>IF(V$1=DATE(2025,1,1), Предпоссылки!$C118,IF(MOD(MONTH(V$1),Предпоссылки!$C120)=Предпоссылки!$C121,U73+Предпоссылки!$C119,U73))</f>
        <v>43000</v>
      </c>
      <c r="W73" s="75">
        <f>IF(W$1=DATE(2025,1,1), Предпоссылки!$C118,IF(MOD(MONTH(W$1),Предпоссылки!$C120)=Предпоссылки!$C121,V73+Предпоссылки!$C119,V73))</f>
        <v>43000</v>
      </c>
      <c r="X73" s="75">
        <f>IF(X$1=DATE(2025,1,1), Предпоссылки!$C118,IF(MOD(MONTH(X$1),Предпоссылки!$C120)=Предпоссылки!$C121,W73+Предпоссылки!$C119,W73))</f>
        <v>43000</v>
      </c>
      <c r="Y73" s="75">
        <f>IF(Y$1=DATE(2025,1,1), Предпоссылки!$C118,IF(MOD(MONTH(Y$1),Предпоссылки!$C120)=Предпоссылки!$C121,X73+Предпоссылки!$C119,X73))</f>
        <v>43000</v>
      </c>
      <c r="Z73" s="75">
        <f>IF(Z$1=DATE(2025,1,1), Предпоссылки!$C118,IF(MOD(MONTH(Z$1),Предпоссылки!$C120)=Предпоссылки!$C121,Y73+Предпоссылки!$C119,Y73))</f>
        <v>43000</v>
      </c>
      <c r="AA73" s="75">
        <f>IF(AA$1=DATE(2025,1,1), Предпоссылки!$C118,IF(MOD(MONTH(AA$1),Предпоссылки!$C120)=Предпоссылки!$C121,Z73+Предпоссылки!$C119,Z73))</f>
        <v>43000</v>
      </c>
      <c r="AB73" s="75">
        <f>IF(AB$1=DATE(2025,1,1), Предпоссылки!$C118,IF(MOD(MONTH(AB$1),Предпоссылки!$C120)=Предпоссылки!$C121,AA73+Предпоссылки!$C119,AA73))</f>
        <v>46000</v>
      </c>
      <c r="AC73" s="75">
        <f>IF(AC$1=DATE(2025,1,1), Предпоссылки!$C118,IF(MOD(MONTH(AC$1),Предпоссылки!$C120)=Предпоссылки!$C121,AB73+Предпоссылки!$C119,AB73))</f>
        <v>46000</v>
      </c>
      <c r="AD73" s="75">
        <f>IF(AD$1=DATE(2025,1,1), Предпоссылки!$C118,IF(MOD(MONTH(AD$1),Предпоссылки!$C120)=Предпоссылки!$C121,AC73+Предпоссылки!$C119,AC73))</f>
        <v>46000</v>
      </c>
      <c r="AE73" s="75">
        <f>IF(AE$1=DATE(2025,1,1), Предпоссылки!$C118,IF(MOD(MONTH(AE$1),Предпоссылки!$C120)=Предпоссылки!$C121,AD73+Предпоссылки!$C119,AD73))</f>
        <v>46000</v>
      </c>
      <c r="AF73" s="75">
        <f>IF(AF$1=DATE(2025,1,1), Предпоссылки!$C118,IF(MOD(MONTH(AF$1),Предпоссылки!$C120)=Предпоссылки!$C121,AE73+Предпоссылки!$C119,AE73))</f>
        <v>46000</v>
      </c>
      <c r="AG73" s="75">
        <f>IF(AG$1=DATE(2025,1,1), Предпоссылки!$C118,IF(MOD(MONTH(AG$1),Предпоссылки!$C120)=Предпоссылки!$C121,AF73+Предпоссылки!$C119,AF73))</f>
        <v>46000</v>
      </c>
      <c r="AH73" s="75">
        <f>IF(AH$1=DATE(2025,1,1), Предпоссылки!$C118,IF(MOD(MONTH(AH$1),Предпоссылки!$C120)=Предпоссылки!$C121,AG73+Предпоссылки!$C119,AG73))</f>
        <v>46000</v>
      </c>
      <c r="AI73" s="75">
        <f>IF(AI$1=DATE(2025,1,1), Предпоссылки!$C118,IF(MOD(MONTH(AI$1),Предпоссылки!$C120)=Предпоссылки!$C121,AH73+Предпоссылки!$C119,AH73))</f>
        <v>46000</v>
      </c>
      <c r="AJ73" s="75">
        <f>IF(AJ$1=DATE(2025,1,1), Предпоссылки!$C118,IF(MOD(MONTH(AJ$1),Предпоссылки!$C120)=Предпоссылки!$C121,AI73+Предпоссылки!$C119,AI73))</f>
        <v>46000</v>
      </c>
      <c r="AK73" s="75">
        <f>IF(AK$1=DATE(2025,1,1), Предпоссылки!$C118,IF(MOD(MONTH(AK$1),Предпоссылки!$C120)=Предпоссылки!$C121,AJ73+Предпоссылки!$C119,AJ73))</f>
        <v>46000</v>
      </c>
      <c r="AL73" s="75">
        <f>IF(AL$1=DATE(2025,1,1), Предпоссылки!$C118,IF(MOD(MONTH(AL$1),Предпоссылки!$C120)=Предпоссылки!$C121,AK73+Предпоссылки!$C119,AK73))</f>
        <v>46000</v>
      </c>
      <c r="AM73" s="75">
        <f>IF(AM$1=DATE(2025,1,1), Предпоссылки!$C118,IF(MOD(MONTH(AM$1),Предпоссылки!$C120)=Предпоссылки!$C121,AL73+Предпоссылки!$C119,AL73))</f>
        <v>46000</v>
      </c>
      <c r="AN73" s="75">
        <f>IF(AN$1=DATE(2025,1,1), Предпоссылки!$C118,IF(MOD(MONTH(AN$1),Предпоссылки!$C120)=Предпоссылки!$C121,AM73+Предпоссылки!$C119,AM73))</f>
        <v>49000</v>
      </c>
      <c r="AO73" s="75">
        <f>IF(AO$1=DATE(2025,1,1), Предпоссылки!$C118,IF(MOD(MONTH(AO$1),Предпоссылки!$C120)=Предпоссылки!$C121,AN73+Предпоссылки!$C119,AN73))</f>
        <v>49000</v>
      </c>
      <c r="AP73" s="75">
        <f>IF(AP$1=DATE(2025,1,1), Предпоссылки!$C118,IF(MOD(MONTH(AP$1),Предпоссылки!$C120)=Предпоссылки!$C121,AO73+Предпоссылки!$C119,AO73))</f>
        <v>49000</v>
      </c>
      <c r="AQ73" s="75">
        <f>IF(AQ$1=DATE(2025,1,1), Предпоссылки!$C118,IF(MOD(MONTH(AQ$1),Предпоссылки!$C120)=Предпоссылки!$C121,AP73+Предпоссылки!$C119,AP73))</f>
        <v>49000</v>
      </c>
      <c r="AR73" s="75">
        <f>IF(AR$1=DATE(2025,1,1), Предпоссылки!$C118,IF(MOD(MONTH(AR$1),Предпоссылки!$C120)=Предпоссылки!$C121,AQ73+Предпоссылки!$C119,AQ73))</f>
        <v>49000</v>
      </c>
      <c r="AS73" s="75">
        <f>IF(AS$1=DATE(2025,1,1), Предпоссылки!$C118,IF(MOD(MONTH(AS$1),Предпоссылки!$C120)=Предпоссылки!$C121,AR73+Предпоссылки!$C119,AR73))</f>
        <v>49000</v>
      </c>
      <c r="AT73" s="75">
        <f>IF(AT$1=DATE(2025,1,1), Предпоссылки!$C118,IF(MOD(MONTH(AT$1),Предпоссылки!$C120)=Предпоссылки!$C121,AS73+Предпоссылки!$C119,AS73))</f>
        <v>49000</v>
      </c>
      <c r="AU73" s="75">
        <f>IF(AU$1=DATE(2025,1,1), Предпоссылки!$C118,IF(MOD(MONTH(AU$1),Предпоссылки!$C120)=Предпоссылки!$C121,AT73+Предпоссылки!$C119,AT73))</f>
        <v>49000</v>
      </c>
      <c r="AV73" s="75">
        <f>IF(AV$1=DATE(2025,1,1), Предпоссылки!$C118,IF(MOD(MONTH(AV$1),Предпоссылки!$C120)=Предпоссылки!$C121,AU73+Предпоссылки!$C119,AU73))</f>
        <v>49000</v>
      </c>
      <c r="AW73" s="75">
        <f>IF(AW$1=DATE(2025,1,1), Предпоссылки!$C118,IF(MOD(MONTH(AW$1),Предпоссылки!$C120)=Предпоссылки!$C121,AV73+Предпоссылки!$C119,AV73))</f>
        <v>49000</v>
      </c>
      <c r="AX73" s="75">
        <f>IF(AX$1=DATE(2025,1,1), Предпоссылки!$C118,IF(MOD(MONTH(AX$1),Предпоссылки!$C120)=Предпоссылки!$C121,AW73+Предпоссылки!$C119,AW73))</f>
        <v>49000</v>
      </c>
      <c r="AY73" s="75">
        <f>IF(AY$1=DATE(2025,1,1), Предпоссылки!$C118,IF(MOD(MONTH(AY$1),Предпоссылки!$C120)=Предпоссылки!$C121,AX73+Предпоссылки!$C119,AX73))</f>
        <v>49000</v>
      </c>
      <c r="AZ73" s="75">
        <f>IF(AZ$1=DATE(2025,1,1), Предпоссылки!$C118,IF(MOD(MONTH(AZ$1),Предпоссылки!$C120)=Предпоссылки!$C121,AY73+Предпоссылки!$C119,AY73))</f>
        <v>52000</v>
      </c>
      <c r="BA73" s="75">
        <f>IF(BA$1=DATE(2025,1,1), Предпоссылки!$C118,IF(MOD(MONTH(BA$1),Предпоссылки!$C120)=Предпоссылки!$C121,AZ73+Предпоссылки!$C119,AZ73))</f>
        <v>52000</v>
      </c>
      <c r="BB73" s="75">
        <f>IF(BB$1=DATE(2025,1,1), Предпоссылки!$C118,IF(MOD(MONTH(BB$1),Предпоссылки!$C120)=Предпоссылки!$C121,BA73+Предпоссылки!$C119,BA73))</f>
        <v>52000</v>
      </c>
      <c r="BC73" s="75">
        <f>IF(BC$1=DATE(2025,1,1), Предпоссылки!$C118,IF(MOD(MONTH(BC$1),Предпоссылки!$C120)=Предпоссылки!$C121,BB73+Предпоссылки!$C119,BB73))</f>
        <v>52000</v>
      </c>
      <c r="BD73" s="75">
        <f>IF(BD$1=DATE(2025,1,1), Предпоссылки!$C118,IF(MOD(MONTH(BD$1),Предпоссылки!$C120)=Предпоссылки!$C121,BC73+Предпоссылки!$C119,BC73))</f>
        <v>52000</v>
      </c>
      <c r="BE73" s="75">
        <f>IF(BE$1=DATE(2025,1,1), Предпоссылки!$C118,IF(MOD(MONTH(BE$1),Предпоссылки!$C120)=Предпоссылки!$C121,BD73+Предпоссылки!$C119,BD73))</f>
        <v>52000</v>
      </c>
      <c r="BF73" s="75">
        <f>IF(BF$1=DATE(2025,1,1), Предпоссылки!$C118,IF(MOD(MONTH(BF$1),Предпоссылки!$C120)=Предпоссылки!$C121,BE73+Предпоссылки!$C119,BE73))</f>
        <v>52000</v>
      </c>
      <c r="BG73" s="75">
        <f>IF(BG$1=DATE(2025,1,1), Предпоссылки!$C118,IF(MOD(MONTH(BG$1),Предпоссылки!$C120)=Предпоссылки!$C121,BF73+Предпоссылки!$C119,BF73))</f>
        <v>52000</v>
      </c>
      <c r="BH73" s="75">
        <f>IF(BH$1=DATE(2025,1,1), Предпоссылки!$C118,IF(MOD(MONTH(BH$1),Предпоссылки!$C120)=Предпоссылки!$C121,BG73+Предпоссылки!$C119,BG73))</f>
        <v>52000</v>
      </c>
      <c r="BI73" s="75">
        <f>IF(BI$1=DATE(2025,1,1), Предпоссылки!$C118,IF(MOD(MONTH(BI$1),Предпоссылки!$C120)=Предпоссылки!$C121,BH73+Предпоссылки!$C119,BH73))</f>
        <v>52000</v>
      </c>
      <c r="BJ73" s="75">
        <f>IF(BJ$1=DATE(2025,1,1), Предпоссылки!$C118,IF(MOD(MONTH(BJ$1),Предпоссылки!$C120)=Предпоссылки!$C121,BI73+Предпоссылки!$C119,BI73))</f>
        <v>52000</v>
      </c>
      <c r="BK73" s="75">
        <f>IF(BK$1=DATE(2025,1,1), Предпоссылки!$C118,IF(MOD(MONTH(BK$1),Предпоссылки!$C120)=Предпоссылки!$C121,BJ73+Предпоссылки!$C119,BJ73))</f>
        <v>52000</v>
      </c>
      <c r="BL73" s="75">
        <f>IF(BL$1=DATE(2025,1,1), Предпоссылки!$C118,IF(MOD(MONTH(BL$1),Предпоссылки!$C120)=Предпоссылки!$C121,BK73+Предпоссылки!$C119,BK73))</f>
        <v>55000</v>
      </c>
      <c r="BM73" s="75">
        <f>IF(BM$1=DATE(2025,1,1), Предпоссылки!$C118,IF(MOD(MONTH(BM$1),Предпоссылки!$C120)=Предпоссылки!$C121,BL73+Предпоссылки!$C119,BL73))</f>
        <v>55000</v>
      </c>
      <c r="BN73" s="75">
        <f>IF(BN$1=DATE(2025,1,1), Предпоссылки!$C118,IF(MOD(MONTH(BN$1),Предпоссылки!$C120)=Предпоссылки!$C121,BM73+Предпоссылки!$C119,BM73))</f>
        <v>55000</v>
      </c>
      <c r="BO73" s="75">
        <f>IF(BO$1=DATE(2025,1,1), Предпоссылки!$C118,IF(MOD(MONTH(BO$1),Предпоссылки!$C120)=Предпоссылки!$C121,BN73+Предпоссылки!$C119,BN73))</f>
        <v>55000</v>
      </c>
      <c r="BP73" s="75">
        <f>IF(BP$1=DATE(2025,1,1), Предпоссылки!$C118,IF(MOD(MONTH(BP$1),Предпоссылки!$C120)=Предпоссылки!$C121,BO73+Предпоссылки!$C119,BO73))</f>
        <v>55000</v>
      </c>
      <c r="BQ73" s="75">
        <f>IF(BQ$1=DATE(2025,1,1), Предпоссылки!$C118,IF(MOD(MONTH(BQ$1),Предпоссылки!$C120)=Предпоссылки!$C121,BP73+Предпоссылки!$C119,BP73))</f>
        <v>55000</v>
      </c>
      <c r="BR73" s="75">
        <f>IF(BR$1=DATE(2025,1,1), Предпоссылки!$C118,IF(MOD(MONTH(BR$1),Предпоссылки!$C120)=Предпоссылки!$C121,BQ73+Предпоссылки!$C119,BQ73))</f>
        <v>55000</v>
      </c>
      <c r="BS73" s="75">
        <f>IF(BS$1=DATE(2025,1,1), Предпоссылки!$C118,IF(MOD(MONTH(BS$1),Предпоссылки!$C120)=Предпоссылки!$C121,BR73+Предпоссылки!$C119,BR73))</f>
        <v>55000</v>
      </c>
      <c r="BT73" s="75">
        <f>IF(BT$1=DATE(2025,1,1), Предпоссылки!$C118,IF(MOD(MONTH(BT$1),Предпоссылки!$C120)=Предпоссылки!$C121,BS73+Предпоссылки!$C119,BS73))</f>
        <v>55000</v>
      </c>
      <c r="BU73" s="75">
        <f>IF(BU$1=DATE(2025,1,1), Предпоссылки!$C118,IF(MOD(MONTH(BU$1),Предпоссылки!$C120)=Предпоссылки!$C121,BT73+Предпоссылки!$C119,BT73))</f>
        <v>55000</v>
      </c>
      <c r="BV73" s="75">
        <f>IF(BV$1=DATE(2025,1,1), Предпоссылки!$C118,IF(MOD(MONTH(BV$1),Предпоссылки!$C120)=Предпоссылки!$C121,BU73+Предпоссылки!$C119,BU73))</f>
        <v>55000</v>
      </c>
      <c r="BW73" s="75">
        <f>IF(BW$1=DATE(2025,1,1), Предпоссылки!$C118,IF(MOD(MONTH(BW$1),Предпоссылки!$C120)=Предпоссылки!$C121,BV73+Предпоссылки!$C119,BV73))</f>
        <v>55000</v>
      </c>
    </row>
    <row r="74" spans="1:75" s="12" customFormat="1" outlineLevel="1" x14ac:dyDescent="0.25">
      <c r="A74" s="56" t="s">
        <v>23</v>
      </c>
      <c r="C74" s="55"/>
      <c r="D74" s="75">
        <f>IF(D$1=DATE(2025,1,1), Предпоссылки!$C122,IF(MOD(MONTH(D$1),Предпоссылки!$C124)=Предпоссылки!$C125,#REF!+Предпоссылки!$C123,#REF!))</f>
        <v>50000</v>
      </c>
      <c r="E74" s="75">
        <f>IF(E$1=DATE(2025,1,1), Предпоссылки!$C122,IF(MOD(MONTH(E$1),Предпоссылки!$C124)=Предпоссылки!$C125,D74+Предпоссылки!$C123,D74))</f>
        <v>50000</v>
      </c>
      <c r="F74" s="75">
        <f>IF(F$1=DATE(2025,1,1), Предпоссылки!$C122,IF(MOD(MONTH(F$1),Предпоссылки!$C124)=Предпоссылки!$C125,E74+Предпоссылки!$C123,E74))</f>
        <v>50000</v>
      </c>
      <c r="G74" s="75">
        <f>IF(G$1=DATE(2025,1,1), Предпоссылки!$C122,IF(MOD(MONTH(G$1),Предпоссылки!$C124)=Предпоссылки!$C125,F74+Предпоссылки!$C123,F74))</f>
        <v>50000</v>
      </c>
      <c r="H74" s="75">
        <f>IF(H$1=DATE(2025,1,1), Предпоссылки!$C122,IF(MOD(MONTH(H$1),Предпоссылки!$C124)=Предпоссылки!$C125,G74+Предпоссылки!$C123,G74))</f>
        <v>50000</v>
      </c>
      <c r="I74" s="75">
        <f>IF(I$1=DATE(2025,1,1), Предпоссылки!$C122,IF(MOD(MONTH(I$1),Предпоссылки!$C124)=Предпоссылки!$C125,H74+Предпоссылки!$C123,H74))</f>
        <v>50000</v>
      </c>
      <c r="J74" s="75">
        <f>IF(J$1=DATE(2025,1,1), Предпоссылки!$C122,IF(MOD(MONTH(J$1),Предпоссылки!$C124)=Предпоссылки!$C125,I74+Предпоссылки!$C123,I74))</f>
        <v>50000</v>
      </c>
      <c r="K74" s="75">
        <f>IF(K$1=DATE(2025,1,1), Предпоссылки!$C122,IF(MOD(MONTH(K$1),Предпоссылки!$C124)=Предпоссылки!$C125,J74+Предпоссылки!$C123,J74))</f>
        <v>50000</v>
      </c>
      <c r="L74" s="75">
        <f>IF(L$1=DATE(2025,1,1), Предпоссылки!$C122,IF(MOD(MONTH(L$1),Предпоссылки!$C124)=Предпоссылки!$C125,K74+Предпоссылки!$C123,K74))</f>
        <v>50000</v>
      </c>
      <c r="M74" s="75">
        <f>IF(M$1=DATE(2025,1,1), Предпоссылки!$C122,IF(MOD(MONTH(M$1),Предпоссылки!$C124)=Предпоссылки!$C125,L74+Предпоссылки!$C123,L74))</f>
        <v>50000</v>
      </c>
      <c r="N74" s="75">
        <f>IF(N$1=DATE(2025,1,1), Предпоссылки!$C122,IF(MOD(MONTH(N$1),Предпоссылки!$C124)=Предпоссылки!$C125,M74+Предпоссылки!$C123,M74))</f>
        <v>50000</v>
      </c>
      <c r="O74" s="75">
        <f>IF(O$1=DATE(2025,1,1), Предпоссылки!$C122,IF(MOD(MONTH(O$1),Предпоссылки!$C124)=Предпоссылки!$C125,N74+Предпоссылки!$C123,N74))</f>
        <v>50000</v>
      </c>
      <c r="P74" s="75">
        <f>IF(P$1=DATE(2025,1,1), Предпоссылки!$C122,IF(MOD(MONTH(P$1),Предпоссылки!$C124)=Предпоссылки!$C125,O74+Предпоссылки!$C123,O74))</f>
        <v>60000</v>
      </c>
      <c r="Q74" s="75">
        <f>IF(Q$1=DATE(2025,1,1), Предпоссылки!$C122,IF(MOD(MONTH(Q$1),Предпоссылки!$C124)=Предпоссылки!$C125,P74+Предпоссылки!$C123,P74))</f>
        <v>60000</v>
      </c>
      <c r="R74" s="75">
        <f>IF(R$1=DATE(2025,1,1), Предпоссылки!$C122,IF(MOD(MONTH(R$1),Предпоссылки!$C124)=Предпоссылки!$C125,Q74+Предпоссылки!$C123,Q74))</f>
        <v>60000</v>
      </c>
      <c r="S74" s="75">
        <f>IF(S$1=DATE(2025,1,1), Предпоссылки!$C122,IF(MOD(MONTH(S$1),Предпоссылки!$C124)=Предпоссылки!$C125,R74+Предпоссылки!$C123,R74))</f>
        <v>60000</v>
      </c>
      <c r="T74" s="75">
        <f>IF(T$1=DATE(2025,1,1), Предпоссылки!$C122,IF(MOD(MONTH(T$1),Предпоссылки!$C124)=Предпоссылки!$C125,S74+Предпоссылки!$C123,S74))</f>
        <v>60000</v>
      </c>
      <c r="U74" s="75">
        <f>IF(U$1=DATE(2025,1,1), Предпоссылки!$C122,IF(MOD(MONTH(U$1),Предпоссылки!$C124)=Предпоссылки!$C125,T74+Предпоссылки!$C123,T74))</f>
        <v>60000</v>
      </c>
      <c r="V74" s="75">
        <f>IF(V$1=DATE(2025,1,1), Предпоссылки!$C122,IF(MOD(MONTH(V$1),Предпоссылки!$C124)=Предпоссылки!$C125,U74+Предпоссылки!$C123,U74))</f>
        <v>60000</v>
      </c>
      <c r="W74" s="75">
        <f>IF(W$1=DATE(2025,1,1), Предпоссылки!$C122,IF(MOD(MONTH(W$1),Предпоссылки!$C124)=Предпоссылки!$C125,V74+Предпоссылки!$C123,V74))</f>
        <v>60000</v>
      </c>
      <c r="X74" s="75">
        <f>IF(X$1=DATE(2025,1,1), Предпоссылки!$C122,IF(MOD(MONTH(X$1),Предпоссылки!$C124)=Предпоссылки!$C125,W74+Предпоссылки!$C123,W74))</f>
        <v>60000</v>
      </c>
      <c r="Y74" s="75">
        <f>IF(Y$1=DATE(2025,1,1), Предпоссылки!$C122,IF(MOD(MONTH(Y$1),Предпоссылки!$C124)=Предпоссылки!$C125,X74+Предпоссылки!$C123,X74))</f>
        <v>60000</v>
      </c>
      <c r="Z74" s="75">
        <f>IF(Z$1=DATE(2025,1,1), Предпоссылки!$C122,IF(MOD(MONTH(Z$1),Предпоссылки!$C124)=Предпоссылки!$C125,Y74+Предпоссылки!$C123,Y74))</f>
        <v>60000</v>
      </c>
      <c r="AA74" s="75">
        <f>IF(AA$1=DATE(2025,1,1), Предпоссылки!$C122,IF(MOD(MONTH(AA$1),Предпоссылки!$C124)=Предпоссылки!$C125,Z74+Предпоссылки!$C123,Z74))</f>
        <v>60000</v>
      </c>
      <c r="AB74" s="75">
        <f>IF(AB$1=DATE(2025,1,1), Предпоссылки!$C122,IF(MOD(MONTH(AB$1),Предпоссылки!$C124)=Предпоссылки!$C125,AA74+Предпоссылки!$C123,AA74))</f>
        <v>70000</v>
      </c>
      <c r="AC74" s="75">
        <f>IF(AC$1=DATE(2025,1,1), Предпоссылки!$C122,IF(MOD(MONTH(AC$1),Предпоссылки!$C124)=Предпоссылки!$C125,AB74+Предпоссылки!$C123,AB74))</f>
        <v>70000</v>
      </c>
      <c r="AD74" s="75">
        <f>IF(AD$1=DATE(2025,1,1), Предпоссылки!$C122,IF(MOD(MONTH(AD$1),Предпоссылки!$C124)=Предпоссылки!$C125,AC74+Предпоссылки!$C123,AC74))</f>
        <v>70000</v>
      </c>
      <c r="AE74" s="75">
        <f>IF(AE$1=DATE(2025,1,1), Предпоссылки!$C122,IF(MOD(MONTH(AE$1),Предпоссылки!$C124)=Предпоссылки!$C125,AD74+Предпоссылки!$C123,AD74))</f>
        <v>70000</v>
      </c>
      <c r="AF74" s="75">
        <f>IF(AF$1=DATE(2025,1,1), Предпоссылки!$C122,IF(MOD(MONTH(AF$1),Предпоссылки!$C124)=Предпоссылки!$C125,AE74+Предпоссылки!$C123,AE74))</f>
        <v>70000</v>
      </c>
      <c r="AG74" s="75">
        <f>IF(AG$1=DATE(2025,1,1), Предпоссылки!$C122,IF(MOD(MONTH(AG$1),Предпоссылки!$C124)=Предпоссылки!$C125,AF74+Предпоссылки!$C123,AF74))</f>
        <v>70000</v>
      </c>
      <c r="AH74" s="75">
        <f>IF(AH$1=DATE(2025,1,1), Предпоссылки!$C122,IF(MOD(MONTH(AH$1),Предпоссылки!$C124)=Предпоссылки!$C125,AG74+Предпоссылки!$C123,AG74))</f>
        <v>70000</v>
      </c>
      <c r="AI74" s="75">
        <f>IF(AI$1=DATE(2025,1,1), Предпоссылки!$C122,IF(MOD(MONTH(AI$1),Предпоссылки!$C124)=Предпоссылки!$C125,AH74+Предпоссылки!$C123,AH74))</f>
        <v>70000</v>
      </c>
      <c r="AJ74" s="75">
        <f>IF(AJ$1=DATE(2025,1,1), Предпоссылки!$C122,IF(MOD(MONTH(AJ$1),Предпоссылки!$C124)=Предпоссылки!$C125,AI74+Предпоссылки!$C123,AI74))</f>
        <v>70000</v>
      </c>
      <c r="AK74" s="75">
        <f>IF(AK$1=DATE(2025,1,1), Предпоссылки!$C122,IF(MOD(MONTH(AK$1),Предпоссылки!$C124)=Предпоссылки!$C125,AJ74+Предпоссылки!$C123,AJ74))</f>
        <v>70000</v>
      </c>
      <c r="AL74" s="75">
        <f>IF(AL$1=DATE(2025,1,1), Предпоссылки!$C122,IF(MOD(MONTH(AL$1),Предпоссылки!$C124)=Предпоссылки!$C125,AK74+Предпоссылки!$C123,AK74))</f>
        <v>70000</v>
      </c>
      <c r="AM74" s="75">
        <f>IF(AM$1=DATE(2025,1,1), Предпоссылки!$C122,IF(MOD(MONTH(AM$1),Предпоссылки!$C124)=Предпоссылки!$C125,AL74+Предпоссылки!$C123,AL74))</f>
        <v>70000</v>
      </c>
      <c r="AN74" s="75">
        <f>IF(AN$1=DATE(2025,1,1), Предпоссылки!$C122,IF(MOD(MONTH(AN$1),Предпоссылки!$C124)=Предпоссылки!$C125,AM74+Предпоссылки!$C123,AM74))</f>
        <v>80000</v>
      </c>
      <c r="AO74" s="75">
        <f>IF(AO$1=DATE(2025,1,1), Предпоссылки!$C122,IF(MOD(MONTH(AO$1),Предпоссылки!$C124)=Предпоссылки!$C125,AN74+Предпоссылки!$C123,AN74))</f>
        <v>80000</v>
      </c>
      <c r="AP74" s="75">
        <f>IF(AP$1=DATE(2025,1,1), Предпоссылки!$C122,IF(MOD(MONTH(AP$1),Предпоссылки!$C124)=Предпоссылки!$C125,AO74+Предпоссылки!$C123,AO74))</f>
        <v>80000</v>
      </c>
      <c r="AQ74" s="75">
        <f>IF(AQ$1=DATE(2025,1,1), Предпоссылки!$C122,IF(MOD(MONTH(AQ$1),Предпоссылки!$C124)=Предпоссылки!$C125,AP74+Предпоссылки!$C123,AP74))</f>
        <v>80000</v>
      </c>
      <c r="AR74" s="75">
        <f>IF(AR$1=DATE(2025,1,1), Предпоссылки!$C122,IF(MOD(MONTH(AR$1),Предпоссылки!$C124)=Предпоссылки!$C125,AQ74+Предпоссылки!$C123,AQ74))</f>
        <v>80000</v>
      </c>
      <c r="AS74" s="75">
        <f>IF(AS$1=DATE(2025,1,1), Предпоссылки!$C122,IF(MOD(MONTH(AS$1),Предпоссылки!$C124)=Предпоссылки!$C125,AR74+Предпоссылки!$C123,AR74))</f>
        <v>80000</v>
      </c>
      <c r="AT74" s="75">
        <f>IF(AT$1=DATE(2025,1,1), Предпоссылки!$C122,IF(MOD(MONTH(AT$1),Предпоссылки!$C124)=Предпоссылки!$C125,AS74+Предпоссылки!$C123,AS74))</f>
        <v>80000</v>
      </c>
      <c r="AU74" s="75">
        <f>IF(AU$1=DATE(2025,1,1), Предпоссылки!$C122,IF(MOD(MONTH(AU$1),Предпоссылки!$C124)=Предпоссылки!$C125,AT74+Предпоссылки!$C123,AT74))</f>
        <v>80000</v>
      </c>
      <c r="AV74" s="75">
        <f>IF(AV$1=DATE(2025,1,1), Предпоссылки!$C122,IF(MOD(MONTH(AV$1),Предпоссылки!$C124)=Предпоссылки!$C125,AU74+Предпоссылки!$C123,AU74))</f>
        <v>80000</v>
      </c>
      <c r="AW74" s="75">
        <f>IF(AW$1=DATE(2025,1,1), Предпоссылки!$C122,IF(MOD(MONTH(AW$1),Предпоссылки!$C124)=Предпоссылки!$C125,AV74+Предпоссылки!$C123,AV74))</f>
        <v>80000</v>
      </c>
      <c r="AX74" s="75">
        <f>IF(AX$1=DATE(2025,1,1), Предпоссылки!$C122,IF(MOD(MONTH(AX$1),Предпоссылки!$C124)=Предпоссылки!$C125,AW74+Предпоссылки!$C123,AW74))</f>
        <v>80000</v>
      </c>
      <c r="AY74" s="75">
        <f>IF(AY$1=DATE(2025,1,1), Предпоссылки!$C122,IF(MOD(MONTH(AY$1),Предпоссылки!$C124)=Предпоссылки!$C125,AX74+Предпоссылки!$C123,AX74))</f>
        <v>80000</v>
      </c>
      <c r="AZ74" s="75">
        <f>IF(AZ$1=DATE(2025,1,1), Предпоссылки!$C122,IF(MOD(MONTH(AZ$1),Предпоссылки!$C124)=Предпоссылки!$C125,AY74+Предпоссылки!$C123,AY74))</f>
        <v>90000</v>
      </c>
      <c r="BA74" s="75">
        <f>IF(BA$1=DATE(2025,1,1), Предпоссылки!$C122,IF(MOD(MONTH(BA$1),Предпоссылки!$C124)=Предпоссылки!$C125,AZ74+Предпоссылки!$C123,AZ74))</f>
        <v>90000</v>
      </c>
      <c r="BB74" s="75">
        <f>IF(BB$1=DATE(2025,1,1), Предпоссылки!$C122,IF(MOD(MONTH(BB$1),Предпоссылки!$C124)=Предпоссылки!$C125,BA74+Предпоссылки!$C123,BA74))</f>
        <v>90000</v>
      </c>
      <c r="BC74" s="75">
        <f>IF(BC$1=DATE(2025,1,1), Предпоссылки!$C122,IF(MOD(MONTH(BC$1),Предпоссылки!$C124)=Предпоссылки!$C125,BB74+Предпоссылки!$C123,BB74))</f>
        <v>90000</v>
      </c>
      <c r="BD74" s="75">
        <f>IF(BD$1=DATE(2025,1,1), Предпоссылки!$C122,IF(MOD(MONTH(BD$1),Предпоссылки!$C124)=Предпоссылки!$C125,BC74+Предпоссылки!$C123,BC74))</f>
        <v>90000</v>
      </c>
      <c r="BE74" s="75">
        <f>IF(BE$1=DATE(2025,1,1), Предпоссылки!$C122,IF(MOD(MONTH(BE$1),Предпоссылки!$C124)=Предпоссылки!$C125,BD74+Предпоссылки!$C123,BD74))</f>
        <v>90000</v>
      </c>
      <c r="BF74" s="75">
        <f>IF(BF$1=DATE(2025,1,1), Предпоссылки!$C122,IF(MOD(MONTH(BF$1),Предпоссылки!$C124)=Предпоссылки!$C125,BE74+Предпоссылки!$C123,BE74))</f>
        <v>90000</v>
      </c>
      <c r="BG74" s="75">
        <f>IF(BG$1=DATE(2025,1,1), Предпоссылки!$C122,IF(MOD(MONTH(BG$1),Предпоссылки!$C124)=Предпоссылки!$C125,BF74+Предпоссылки!$C123,BF74))</f>
        <v>90000</v>
      </c>
      <c r="BH74" s="75">
        <f>IF(BH$1=DATE(2025,1,1), Предпоссылки!$C122,IF(MOD(MONTH(BH$1),Предпоссылки!$C124)=Предпоссылки!$C125,BG74+Предпоссылки!$C123,BG74))</f>
        <v>90000</v>
      </c>
      <c r="BI74" s="75">
        <f>IF(BI$1=DATE(2025,1,1), Предпоссылки!$C122,IF(MOD(MONTH(BI$1),Предпоссылки!$C124)=Предпоссылки!$C125,BH74+Предпоссылки!$C123,BH74))</f>
        <v>90000</v>
      </c>
      <c r="BJ74" s="75">
        <f>IF(BJ$1=DATE(2025,1,1), Предпоссылки!$C122,IF(MOD(MONTH(BJ$1),Предпоссылки!$C124)=Предпоссылки!$C125,BI74+Предпоссылки!$C123,BI74))</f>
        <v>90000</v>
      </c>
      <c r="BK74" s="75">
        <f>IF(BK$1=DATE(2025,1,1), Предпоссылки!$C122,IF(MOD(MONTH(BK$1),Предпоссылки!$C124)=Предпоссылки!$C125,BJ74+Предпоссылки!$C123,BJ74))</f>
        <v>90000</v>
      </c>
      <c r="BL74" s="75">
        <f>IF(BL$1=DATE(2025,1,1), Предпоссылки!$C122,IF(MOD(MONTH(BL$1),Предпоссылки!$C124)=Предпоссылки!$C125,BK74+Предпоссылки!$C123,BK74))</f>
        <v>100000</v>
      </c>
      <c r="BM74" s="75">
        <f>IF(BM$1=DATE(2025,1,1), Предпоссылки!$C122,IF(MOD(MONTH(BM$1),Предпоссылки!$C124)=Предпоссылки!$C125,BL74+Предпоссылки!$C123,BL74))</f>
        <v>100000</v>
      </c>
      <c r="BN74" s="75">
        <f>IF(BN$1=DATE(2025,1,1), Предпоссылки!$C122,IF(MOD(MONTH(BN$1),Предпоссылки!$C124)=Предпоссылки!$C125,BM74+Предпоссылки!$C123,BM74))</f>
        <v>100000</v>
      </c>
      <c r="BO74" s="75">
        <f>IF(BO$1=DATE(2025,1,1), Предпоссылки!$C122,IF(MOD(MONTH(BO$1),Предпоссылки!$C124)=Предпоссылки!$C125,BN74+Предпоссылки!$C123,BN74))</f>
        <v>100000</v>
      </c>
      <c r="BP74" s="75">
        <f>IF(BP$1=DATE(2025,1,1), Предпоссылки!$C122,IF(MOD(MONTH(BP$1),Предпоссылки!$C124)=Предпоссылки!$C125,BO74+Предпоссылки!$C123,BO74))</f>
        <v>100000</v>
      </c>
      <c r="BQ74" s="75">
        <f>IF(BQ$1=DATE(2025,1,1), Предпоссылки!$C122,IF(MOD(MONTH(BQ$1),Предпоссылки!$C124)=Предпоссылки!$C125,BP74+Предпоссылки!$C123,BP74))</f>
        <v>100000</v>
      </c>
      <c r="BR74" s="75">
        <f>IF(BR$1=DATE(2025,1,1), Предпоссылки!$C122,IF(MOD(MONTH(BR$1),Предпоссылки!$C124)=Предпоссылки!$C125,BQ74+Предпоссылки!$C123,BQ74))</f>
        <v>100000</v>
      </c>
      <c r="BS74" s="75">
        <f>IF(BS$1=DATE(2025,1,1), Предпоссылки!$C122,IF(MOD(MONTH(BS$1),Предпоссылки!$C124)=Предпоссылки!$C125,BR74+Предпоссылки!$C123,BR74))</f>
        <v>100000</v>
      </c>
      <c r="BT74" s="75">
        <f>IF(BT$1=DATE(2025,1,1), Предпоссылки!$C122,IF(MOD(MONTH(BT$1),Предпоссылки!$C124)=Предпоссылки!$C125,BS74+Предпоссылки!$C123,BS74))</f>
        <v>100000</v>
      </c>
      <c r="BU74" s="75">
        <f>IF(BU$1=DATE(2025,1,1), Предпоссылки!$C122,IF(MOD(MONTH(BU$1),Предпоссылки!$C124)=Предпоссылки!$C125,BT74+Предпоссылки!$C123,BT74))</f>
        <v>100000</v>
      </c>
      <c r="BV74" s="75">
        <f>IF(BV$1=DATE(2025,1,1), Предпоссылки!$C122,IF(MOD(MONTH(BV$1),Предпоссылки!$C124)=Предпоссылки!$C125,BU74+Предпоссылки!$C123,BU74))</f>
        <v>100000</v>
      </c>
      <c r="BW74" s="75">
        <f>IF(BW$1=DATE(2025,1,1), Предпоссылки!$C122,IF(MOD(MONTH(BW$1),Предпоссылки!$C124)=Предпоссылки!$C125,BV74+Предпоссылки!$C123,BV74))</f>
        <v>100000</v>
      </c>
    </row>
    <row r="75" spans="1:75" s="12" customFormat="1" outlineLevel="1" x14ac:dyDescent="0.25">
      <c r="A75" s="56" t="s">
        <v>47</v>
      </c>
      <c r="C75" s="55"/>
      <c r="D75" s="75">
        <f>IF(D$1=DATE(2025,1,1), Предпоссылки!$C126,IF(MOD(MONTH(D$1),Предпоссылки!$C128)=Предпоссылки!$C129,#REF!+Предпоссылки!$C127,#REF!))</f>
        <v>15000</v>
      </c>
      <c r="E75" s="75">
        <f>IF(E$1=DATE(2025,1,1), Предпоссылки!$C126,IF(MOD(MONTH(E$1),Предпоссылки!$C128)=Предпоссылки!$C129,D75+Предпоссылки!$C127,D75))</f>
        <v>15000</v>
      </c>
      <c r="F75" s="75">
        <f>IF(F$1=DATE(2025,1,1), Предпоссылки!$C126,IF(MOD(MONTH(F$1),Предпоссылки!$C128)=Предпоссылки!$C129,E75+Предпоссылки!$C127,E75))</f>
        <v>15000</v>
      </c>
      <c r="G75" s="75">
        <f>IF(G$1=DATE(2025,1,1), Предпоссылки!$C126,IF(MOD(MONTH(G$1),Предпоссылки!$C128)=Предпоссылки!$C129,F75+Предпоссылки!$C127,F75))</f>
        <v>15000</v>
      </c>
      <c r="H75" s="75">
        <f>IF(H$1=DATE(2025,1,1), Предпоссылки!$C126,IF(MOD(MONTH(H$1),Предпоссылки!$C128)=Предпоссылки!$C129,G75+Предпоссылки!$C127,G75))</f>
        <v>15000</v>
      </c>
      <c r="I75" s="75">
        <f>IF(I$1=DATE(2025,1,1), Предпоссылки!$C126,IF(MOD(MONTH(I$1),Предпоссылки!$C128)=Предпоссылки!$C129,H75+Предпоссылки!$C127,H75))</f>
        <v>15000</v>
      </c>
      <c r="J75" s="75">
        <f>IF(J$1=DATE(2025,1,1), Предпоссылки!$C126,IF(MOD(MONTH(J$1),Предпоссылки!$C128)=Предпоссылки!$C129,I75+Предпоссылки!$C127,I75))</f>
        <v>15000</v>
      </c>
      <c r="K75" s="75">
        <f>IF(K$1=DATE(2025,1,1), Предпоссылки!$C126,IF(MOD(MONTH(K$1),Предпоссылки!$C128)=Предпоссылки!$C129,J75+Предпоссылки!$C127,J75))</f>
        <v>15000</v>
      </c>
      <c r="L75" s="75">
        <f>IF(L$1=DATE(2025,1,1), Предпоссылки!$C126,IF(MOD(MONTH(L$1),Предпоссылки!$C128)=Предпоссылки!$C129,K75+Предпоссылки!$C127,K75))</f>
        <v>15000</v>
      </c>
      <c r="M75" s="75">
        <f>IF(M$1=DATE(2025,1,1), Предпоссылки!$C126,IF(MOD(MONTH(M$1),Предпоссылки!$C128)=Предпоссылки!$C129,L75+Предпоссылки!$C127,L75))</f>
        <v>15000</v>
      </c>
      <c r="N75" s="75">
        <f>IF(N$1=DATE(2025,1,1), Предпоссылки!$C126,IF(MOD(MONTH(N$1),Предпоссылки!$C128)=Предпоссылки!$C129,M75+Предпоссылки!$C127,M75))</f>
        <v>15000</v>
      </c>
      <c r="O75" s="75">
        <f>IF(O$1=DATE(2025,1,1), Предпоссылки!$C126,IF(MOD(MONTH(O$1),Предпоссылки!$C128)=Предпоссылки!$C129,N75+Предпоссылки!$C127,N75))</f>
        <v>15000</v>
      </c>
      <c r="P75" s="75">
        <f>IF(P$1=DATE(2025,1,1), Предпоссылки!$C126,IF(MOD(MONTH(P$1),Предпоссылки!$C128)=Предпоссылки!$C129,O75+Предпоссылки!$C127,O75))</f>
        <v>17000</v>
      </c>
      <c r="Q75" s="75">
        <f>IF(Q$1=DATE(2025,1,1), Предпоссылки!$C126,IF(MOD(MONTH(Q$1),Предпоссылки!$C128)=Предпоссылки!$C129,P75+Предпоссылки!$C127,P75))</f>
        <v>17000</v>
      </c>
      <c r="R75" s="75">
        <f>IF(R$1=DATE(2025,1,1), Предпоссылки!$C126,IF(MOD(MONTH(R$1),Предпоссылки!$C128)=Предпоссылки!$C129,Q75+Предпоссылки!$C127,Q75))</f>
        <v>17000</v>
      </c>
      <c r="S75" s="75">
        <f>IF(S$1=DATE(2025,1,1), Предпоссылки!$C126,IF(MOD(MONTH(S$1),Предпоссылки!$C128)=Предпоссылки!$C129,R75+Предпоссылки!$C127,R75))</f>
        <v>17000</v>
      </c>
      <c r="T75" s="75">
        <f>IF(T$1=DATE(2025,1,1), Предпоссылки!$C126,IF(MOD(MONTH(T$1),Предпоссылки!$C128)=Предпоссылки!$C129,S75+Предпоссылки!$C127,S75))</f>
        <v>17000</v>
      </c>
      <c r="U75" s="75">
        <f>IF(U$1=DATE(2025,1,1), Предпоссылки!$C126,IF(MOD(MONTH(U$1),Предпоссылки!$C128)=Предпоссылки!$C129,T75+Предпоссылки!$C127,T75))</f>
        <v>17000</v>
      </c>
      <c r="V75" s="75">
        <f>IF(V$1=DATE(2025,1,1), Предпоссылки!$C126,IF(MOD(MONTH(V$1),Предпоссылки!$C128)=Предпоссылки!$C129,U75+Предпоссылки!$C127,U75))</f>
        <v>17000</v>
      </c>
      <c r="W75" s="75">
        <f>IF(W$1=DATE(2025,1,1), Предпоссылки!$C126,IF(MOD(MONTH(W$1),Предпоссылки!$C128)=Предпоссылки!$C129,V75+Предпоссылки!$C127,V75))</f>
        <v>17000</v>
      </c>
      <c r="X75" s="75">
        <f>IF(X$1=DATE(2025,1,1), Предпоссылки!$C126,IF(MOD(MONTH(X$1),Предпоссылки!$C128)=Предпоссылки!$C129,W75+Предпоссылки!$C127,W75))</f>
        <v>17000</v>
      </c>
      <c r="Y75" s="75">
        <f>IF(Y$1=DATE(2025,1,1), Предпоссылки!$C126,IF(MOD(MONTH(Y$1),Предпоссылки!$C128)=Предпоссылки!$C129,X75+Предпоссылки!$C127,X75))</f>
        <v>17000</v>
      </c>
      <c r="Z75" s="75">
        <f>IF(Z$1=DATE(2025,1,1), Предпоссылки!$C126,IF(MOD(MONTH(Z$1),Предпоссылки!$C128)=Предпоссылки!$C129,Y75+Предпоссылки!$C127,Y75))</f>
        <v>17000</v>
      </c>
      <c r="AA75" s="75">
        <f>IF(AA$1=DATE(2025,1,1), Предпоссылки!$C126,IF(MOD(MONTH(AA$1),Предпоссылки!$C128)=Предпоссылки!$C129,Z75+Предпоссылки!$C127,Z75))</f>
        <v>17000</v>
      </c>
      <c r="AB75" s="75">
        <f>IF(AB$1=DATE(2025,1,1), Предпоссылки!$C126,IF(MOD(MONTH(AB$1),Предпоссылки!$C128)=Предпоссылки!$C129,AA75+Предпоссылки!$C127,AA75))</f>
        <v>19000</v>
      </c>
      <c r="AC75" s="75">
        <f>IF(AC$1=DATE(2025,1,1), Предпоссылки!$C126,IF(MOD(MONTH(AC$1),Предпоссылки!$C128)=Предпоссылки!$C129,AB75+Предпоссылки!$C127,AB75))</f>
        <v>19000</v>
      </c>
      <c r="AD75" s="75">
        <f>IF(AD$1=DATE(2025,1,1), Предпоссылки!$C126,IF(MOD(MONTH(AD$1),Предпоссылки!$C128)=Предпоссылки!$C129,AC75+Предпоссылки!$C127,AC75))</f>
        <v>19000</v>
      </c>
      <c r="AE75" s="75">
        <f>IF(AE$1=DATE(2025,1,1), Предпоссылки!$C126,IF(MOD(MONTH(AE$1),Предпоссылки!$C128)=Предпоссылки!$C129,AD75+Предпоссылки!$C127,AD75))</f>
        <v>19000</v>
      </c>
      <c r="AF75" s="75">
        <f>IF(AF$1=DATE(2025,1,1), Предпоссылки!$C126,IF(MOD(MONTH(AF$1),Предпоссылки!$C128)=Предпоссылки!$C129,AE75+Предпоссылки!$C127,AE75))</f>
        <v>19000</v>
      </c>
      <c r="AG75" s="75">
        <f>IF(AG$1=DATE(2025,1,1), Предпоссылки!$C126,IF(MOD(MONTH(AG$1),Предпоссылки!$C128)=Предпоссылки!$C129,AF75+Предпоссылки!$C127,AF75))</f>
        <v>19000</v>
      </c>
      <c r="AH75" s="75">
        <f>IF(AH$1=DATE(2025,1,1), Предпоссылки!$C126,IF(MOD(MONTH(AH$1),Предпоссылки!$C128)=Предпоссылки!$C129,AG75+Предпоссылки!$C127,AG75))</f>
        <v>19000</v>
      </c>
      <c r="AI75" s="75">
        <f>IF(AI$1=DATE(2025,1,1), Предпоссылки!$C126,IF(MOD(MONTH(AI$1),Предпоссылки!$C128)=Предпоссылки!$C129,AH75+Предпоссылки!$C127,AH75))</f>
        <v>19000</v>
      </c>
      <c r="AJ75" s="75">
        <f>IF(AJ$1=DATE(2025,1,1), Предпоссылки!$C126,IF(MOD(MONTH(AJ$1),Предпоссылки!$C128)=Предпоссылки!$C129,AI75+Предпоссылки!$C127,AI75))</f>
        <v>19000</v>
      </c>
      <c r="AK75" s="75">
        <f>IF(AK$1=DATE(2025,1,1), Предпоссылки!$C126,IF(MOD(MONTH(AK$1),Предпоссылки!$C128)=Предпоссылки!$C129,AJ75+Предпоссылки!$C127,AJ75))</f>
        <v>19000</v>
      </c>
      <c r="AL75" s="75">
        <f>IF(AL$1=DATE(2025,1,1), Предпоссылки!$C126,IF(MOD(MONTH(AL$1),Предпоссылки!$C128)=Предпоссылки!$C129,AK75+Предпоссылки!$C127,AK75))</f>
        <v>19000</v>
      </c>
      <c r="AM75" s="75">
        <f>IF(AM$1=DATE(2025,1,1), Предпоссылки!$C126,IF(MOD(MONTH(AM$1),Предпоссылки!$C128)=Предпоссылки!$C129,AL75+Предпоссылки!$C127,AL75))</f>
        <v>19000</v>
      </c>
      <c r="AN75" s="75">
        <f>IF(AN$1=DATE(2025,1,1), Предпоссылки!$C126,IF(MOD(MONTH(AN$1),Предпоссылки!$C128)=Предпоссылки!$C129,AM75+Предпоссылки!$C127,AM75))</f>
        <v>21000</v>
      </c>
      <c r="AO75" s="75">
        <f>IF(AO$1=DATE(2025,1,1), Предпоссылки!$C126,IF(MOD(MONTH(AO$1),Предпоссылки!$C128)=Предпоссылки!$C129,AN75+Предпоссылки!$C127,AN75))</f>
        <v>21000</v>
      </c>
      <c r="AP75" s="75">
        <f>IF(AP$1=DATE(2025,1,1), Предпоссылки!$C126,IF(MOD(MONTH(AP$1),Предпоссылки!$C128)=Предпоссылки!$C129,AO75+Предпоссылки!$C127,AO75))</f>
        <v>21000</v>
      </c>
      <c r="AQ75" s="75">
        <f>IF(AQ$1=DATE(2025,1,1), Предпоссылки!$C126,IF(MOD(MONTH(AQ$1),Предпоссылки!$C128)=Предпоссылки!$C129,AP75+Предпоссылки!$C127,AP75))</f>
        <v>21000</v>
      </c>
      <c r="AR75" s="75">
        <f>IF(AR$1=DATE(2025,1,1), Предпоссылки!$C126,IF(MOD(MONTH(AR$1),Предпоссылки!$C128)=Предпоссылки!$C129,AQ75+Предпоссылки!$C127,AQ75))</f>
        <v>21000</v>
      </c>
      <c r="AS75" s="75">
        <f>IF(AS$1=DATE(2025,1,1), Предпоссылки!$C126,IF(MOD(MONTH(AS$1),Предпоссылки!$C128)=Предпоссылки!$C129,AR75+Предпоссылки!$C127,AR75))</f>
        <v>21000</v>
      </c>
      <c r="AT75" s="75">
        <f>IF(AT$1=DATE(2025,1,1), Предпоссылки!$C126,IF(MOD(MONTH(AT$1),Предпоссылки!$C128)=Предпоссылки!$C129,AS75+Предпоссылки!$C127,AS75))</f>
        <v>21000</v>
      </c>
      <c r="AU75" s="75">
        <f>IF(AU$1=DATE(2025,1,1), Предпоссылки!$C126,IF(MOD(MONTH(AU$1),Предпоссылки!$C128)=Предпоссылки!$C129,AT75+Предпоссылки!$C127,AT75))</f>
        <v>21000</v>
      </c>
      <c r="AV75" s="75">
        <f>IF(AV$1=DATE(2025,1,1), Предпоссылки!$C126,IF(MOD(MONTH(AV$1),Предпоссылки!$C128)=Предпоссылки!$C129,AU75+Предпоссылки!$C127,AU75))</f>
        <v>21000</v>
      </c>
      <c r="AW75" s="75">
        <f>IF(AW$1=DATE(2025,1,1), Предпоссылки!$C126,IF(MOD(MONTH(AW$1),Предпоссылки!$C128)=Предпоссылки!$C129,AV75+Предпоссылки!$C127,AV75))</f>
        <v>21000</v>
      </c>
      <c r="AX75" s="75">
        <f>IF(AX$1=DATE(2025,1,1), Предпоссылки!$C126,IF(MOD(MONTH(AX$1),Предпоссылки!$C128)=Предпоссылки!$C129,AW75+Предпоссылки!$C127,AW75))</f>
        <v>21000</v>
      </c>
      <c r="AY75" s="75">
        <f>IF(AY$1=DATE(2025,1,1), Предпоссылки!$C126,IF(MOD(MONTH(AY$1),Предпоссылки!$C128)=Предпоссылки!$C129,AX75+Предпоссылки!$C127,AX75))</f>
        <v>21000</v>
      </c>
      <c r="AZ75" s="75">
        <f>IF(AZ$1=DATE(2025,1,1), Предпоссылки!$C126,IF(MOD(MONTH(AZ$1),Предпоссылки!$C128)=Предпоссылки!$C129,AY75+Предпоссылки!$C127,AY75))</f>
        <v>23000</v>
      </c>
      <c r="BA75" s="75">
        <f>IF(BA$1=DATE(2025,1,1), Предпоссылки!$C126,IF(MOD(MONTH(BA$1),Предпоссылки!$C128)=Предпоссылки!$C129,AZ75+Предпоссылки!$C127,AZ75))</f>
        <v>23000</v>
      </c>
      <c r="BB75" s="75">
        <f>IF(BB$1=DATE(2025,1,1), Предпоссылки!$C126,IF(MOD(MONTH(BB$1),Предпоссылки!$C128)=Предпоссылки!$C129,BA75+Предпоссылки!$C127,BA75))</f>
        <v>23000</v>
      </c>
      <c r="BC75" s="75">
        <f>IF(BC$1=DATE(2025,1,1), Предпоссылки!$C126,IF(MOD(MONTH(BC$1),Предпоссылки!$C128)=Предпоссылки!$C129,BB75+Предпоссылки!$C127,BB75))</f>
        <v>23000</v>
      </c>
      <c r="BD75" s="75">
        <f>IF(BD$1=DATE(2025,1,1), Предпоссылки!$C126,IF(MOD(MONTH(BD$1),Предпоссылки!$C128)=Предпоссылки!$C129,BC75+Предпоссылки!$C127,BC75))</f>
        <v>23000</v>
      </c>
      <c r="BE75" s="75">
        <f>IF(BE$1=DATE(2025,1,1), Предпоссылки!$C126,IF(MOD(MONTH(BE$1),Предпоссылки!$C128)=Предпоссылки!$C129,BD75+Предпоссылки!$C127,BD75))</f>
        <v>23000</v>
      </c>
      <c r="BF75" s="75">
        <f>IF(BF$1=DATE(2025,1,1), Предпоссылки!$C126,IF(MOD(MONTH(BF$1),Предпоссылки!$C128)=Предпоссылки!$C129,BE75+Предпоссылки!$C127,BE75))</f>
        <v>23000</v>
      </c>
      <c r="BG75" s="75">
        <f>IF(BG$1=DATE(2025,1,1), Предпоссылки!$C126,IF(MOD(MONTH(BG$1),Предпоссылки!$C128)=Предпоссылки!$C129,BF75+Предпоссылки!$C127,BF75))</f>
        <v>23000</v>
      </c>
      <c r="BH75" s="75">
        <f>IF(BH$1=DATE(2025,1,1), Предпоссылки!$C126,IF(MOD(MONTH(BH$1),Предпоссылки!$C128)=Предпоссылки!$C129,BG75+Предпоссылки!$C127,BG75))</f>
        <v>23000</v>
      </c>
      <c r="BI75" s="75">
        <f>IF(BI$1=DATE(2025,1,1), Предпоссылки!$C126,IF(MOD(MONTH(BI$1),Предпоссылки!$C128)=Предпоссылки!$C129,BH75+Предпоссылки!$C127,BH75))</f>
        <v>23000</v>
      </c>
      <c r="BJ75" s="75">
        <f>IF(BJ$1=DATE(2025,1,1), Предпоссылки!$C126,IF(MOD(MONTH(BJ$1),Предпоссылки!$C128)=Предпоссылки!$C129,BI75+Предпоссылки!$C127,BI75))</f>
        <v>23000</v>
      </c>
      <c r="BK75" s="75">
        <f>IF(BK$1=DATE(2025,1,1), Предпоссылки!$C126,IF(MOD(MONTH(BK$1),Предпоссылки!$C128)=Предпоссылки!$C129,BJ75+Предпоссылки!$C127,BJ75))</f>
        <v>23000</v>
      </c>
      <c r="BL75" s="75">
        <f>IF(BL$1=DATE(2025,1,1), Предпоссылки!$C126,IF(MOD(MONTH(BL$1),Предпоссылки!$C128)=Предпоссылки!$C129,BK75+Предпоссылки!$C127,BK75))</f>
        <v>25000</v>
      </c>
      <c r="BM75" s="75">
        <f>IF(BM$1=DATE(2025,1,1), Предпоссылки!$C126,IF(MOD(MONTH(BM$1),Предпоссылки!$C128)=Предпоссылки!$C129,BL75+Предпоссылки!$C127,BL75))</f>
        <v>25000</v>
      </c>
      <c r="BN75" s="75">
        <f>IF(BN$1=DATE(2025,1,1), Предпоссылки!$C126,IF(MOD(MONTH(BN$1),Предпоссылки!$C128)=Предпоссылки!$C129,BM75+Предпоссылки!$C127,BM75))</f>
        <v>25000</v>
      </c>
      <c r="BO75" s="75">
        <f>IF(BO$1=DATE(2025,1,1), Предпоссылки!$C126,IF(MOD(MONTH(BO$1),Предпоссылки!$C128)=Предпоссылки!$C129,BN75+Предпоссылки!$C127,BN75))</f>
        <v>25000</v>
      </c>
      <c r="BP75" s="75">
        <f>IF(BP$1=DATE(2025,1,1), Предпоссылки!$C126,IF(MOD(MONTH(BP$1),Предпоссылки!$C128)=Предпоссылки!$C129,BO75+Предпоссылки!$C127,BO75))</f>
        <v>25000</v>
      </c>
      <c r="BQ75" s="75">
        <f>IF(BQ$1=DATE(2025,1,1), Предпоссылки!$C126,IF(MOD(MONTH(BQ$1),Предпоссылки!$C128)=Предпоссылки!$C129,BP75+Предпоссылки!$C127,BP75))</f>
        <v>25000</v>
      </c>
      <c r="BR75" s="75">
        <f>IF(BR$1=DATE(2025,1,1), Предпоссылки!$C126,IF(MOD(MONTH(BR$1),Предпоссылки!$C128)=Предпоссылки!$C129,BQ75+Предпоссылки!$C127,BQ75))</f>
        <v>25000</v>
      </c>
      <c r="BS75" s="75">
        <f>IF(BS$1=DATE(2025,1,1), Предпоссылки!$C126,IF(MOD(MONTH(BS$1),Предпоссылки!$C128)=Предпоссылки!$C129,BR75+Предпоссылки!$C127,BR75))</f>
        <v>25000</v>
      </c>
      <c r="BT75" s="75">
        <f>IF(BT$1=DATE(2025,1,1), Предпоссылки!$C126,IF(MOD(MONTH(BT$1),Предпоссылки!$C128)=Предпоссылки!$C129,BS75+Предпоссылки!$C127,BS75))</f>
        <v>25000</v>
      </c>
      <c r="BU75" s="75">
        <f>IF(BU$1=DATE(2025,1,1), Предпоссылки!$C126,IF(MOD(MONTH(BU$1),Предпоссылки!$C128)=Предпоссылки!$C129,BT75+Предпоссылки!$C127,BT75))</f>
        <v>25000</v>
      </c>
      <c r="BV75" s="75">
        <f>IF(BV$1=DATE(2025,1,1), Предпоссылки!$C126,IF(MOD(MONTH(BV$1),Предпоссылки!$C128)=Предпоссылки!$C129,BU75+Предпоссылки!$C127,BU75))</f>
        <v>25000</v>
      </c>
      <c r="BW75" s="75">
        <f>IF(BW$1=DATE(2025,1,1), Предпоссылки!$C126,IF(MOD(MONTH(BW$1),Предпоссылки!$C128)=Предпоссылки!$C129,BV75+Предпоссылки!$C127,BV75))</f>
        <v>25000</v>
      </c>
    </row>
    <row r="76" spans="1:75" s="12" customFormat="1" outlineLevel="1" x14ac:dyDescent="0.25">
      <c r="A76" s="56"/>
      <c r="C76" s="55"/>
    </row>
    <row r="77" spans="1:75" s="78" customFormat="1" outlineLevel="1" x14ac:dyDescent="0.25">
      <c r="A77" s="78" t="s">
        <v>7</v>
      </c>
      <c r="B77" s="51"/>
      <c r="D77" s="78">
        <v>0</v>
      </c>
      <c r="E77" s="78">
        <v>0</v>
      </c>
      <c r="F77" s="78">
        <v>0</v>
      </c>
      <c r="G77" s="78">
        <f t="shared" ref="G77:AM77" si="96">G78*G79</f>
        <v>32000</v>
      </c>
      <c r="H77" s="78">
        <f t="shared" si="96"/>
        <v>32000</v>
      </c>
      <c r="I77" s="78">
        <f t="shared" si="96"/>
        <v>32000</v>
      </c>
      <c r="J77" s="78">
        <f t="shared" si="96"/>
        <v>32000</v>
      </c>
      <c r="K77" s="78">
        <f t="shared" si="96"/>
        <v>32000</v>
      </c>
      <c r="L77" s="78">
        <f t="shared" si="96"/>
        <v>32000</v>
      </c>
      <c r="M77" s="78">
        <f t="shared" si="96"/>
        <v>32000</v>
      </c>
      <c r="N77" s="78">
        <f t="shared" si="96"/>
        <v>32000</v>
      </c>
      <c r="O77" s="78">
        <f t="shared" si="96"/>
        <v>32000</v>
      </c>
      <c r="P77" s="78">
        <f t="shared" si="96"/>
        <v>36000</v>
      </c>
      <c r="Q77" s="78">
        <f t="shared" si="96"/>
        <v>36000</v>
      </c>
      <c r="R77" s="78">
        <f t="shared" si="96"/>
        <v>36000</v>
      </c>
      <c r="S77" s="78">
        <f t="shared" si="96"/>
        <v>36000</v>
      </c>
      <c r="T77" s="78">
        <f t="shared" si="96"/>
        <v>36000</v>
      </c>
      <c r="U77" s="78">
        <f t="shared" si="96"/>
        <v>36000</v>
      </c>
      <c r="V77" s="78">
        <f t="shared" si="96"/>
        <v>36000</v>
      </c>
      <c r="W77" s="78">
        <f t="shared" si="96"/>
        <v>36000</v>
      </c>
      <c r="X77" s="78">
        <f t="shared" si="96"/>
        <v>36000</v>
      </c>
      <c r="Y77" s="78">
        <f t="shared" si="96"/>
        <v>36000</v>
      </c>
      <c r="Z77" s="78">
        <f t="shared" si="96"/>
        <v>36000</v>
      </c>
      <c r="AA77" s="78">
        <f t="shared" si="96"/>
        <v>36000</v>
      </c>
      <c r="AB77" s="78">
        <f t="shared" si="96"/>
        <v>40000</v>
      </c>
      <c r="AC77" s="78">
        <f t="shared" si="96"/>
        <v>40000</v>
      </c>
      <c r="AD77" s="78">
        <f t="shared" si="96"/>
        <v>40000</v>
      </c>
      <c r="AE77" s="78">
        <f t="shared" si="96"/>
        <v>40000</v>
      </c>
      <c r="AF77" s="78">
        <f t="shared" si="96"/>
        <v>40000</v>
      </c>
      <c r="AG77" s="78">
        <f t="shared" si="96"/>
        <v>40000</v>
      </c>
      <c r="AH77" s="78">
        <f t="shared" si="96"/>
        <v>40000</v>
      </c>
      <c r="AI77" s="78">
        <f t="shared" si="96"/>
        <v>40000</v>
      </c>
      <c r="AJ77" s="78">
        <f t="shared" si="96"/>
        <v>40000</v>
      </c>
      <c r="AK77" s="78">
        <f t="shared" si="96"/>
        <v>40000</v>
      </c>
      <c r="AL77" s="78">
        <f t="shared" si="96"/>
        <v>40000</v>
      </c>
      <c r="AM77" s="78">
        <f t="shared" si="96"/>
        <v>40000</v>
      </c>
      <c r="AN77" s="78">
        <f t="shared" ref="AN77:BW77" si="97">AN78*AN79</f>
        <v>44000</v>
      </c>
      <c r="AO77" s="78">
        <f t="shared" si="97"/>
        <v>44000</v>
      </c>
      <c r="AP77" s="78">
        <f t="shared" si="97"/>
        <v>44000</v>
      </c>
      <c r="AQ77" s="78">
        <f t="shared" si="97"/>
        <v>44000</v>
      </c>
      <c r="AR77" s="78">
        <f t="shared" si="97"/>
        <v>44000</v>
      </c>
      <c r="AS77" s="78">
        <f t="shared" si="97"/>
        <v>44000</v>
      </c>
      <c r="AT77" s="78">
        <f t="shared" si="97"/>
        <v>44000</v>
      </c>
      <c r="AU77" s="78">
        <f t="shared" si="97"/>
        <v>44000</v>
      </c>
      <c r="AV77" s="78">
        <f t="shared" si="97"/>
        <v>44000</v>
      </c>
      <c r="AW77" s="78">
        <f t="shared" si="97"/>
        <v>44000</v>
      </c>
      <c r="AX77" s="78">
        <f t="shared" si="97"/>
        <v>44000</v>
      </c>
      <c r="AY77" s="78">
        <f t="shared" si="97"/>
        <v>44000</v>
      </c>
      <c r="AZ77" s="78">
        <f t="shared" si="97"/>
        <v>48000</v>
      </c>
      <c r="BA77" s="78">
        <f t="shared" si="97"/>
        <v>48000</v>
      </c>
      <c r="BB77" s="78">
        <f t="shared" si="97"/>
        <v>48000</v>
      </c>
      <c r="BC77" s="78">
        <f t="shared" si="97"/>
        <v>48000</v>
      </c>
      <c r="BD77" s="78">
        <f t="shared" si="97"/>
        <v>48000</v>
      </c>
      <c r="BE77" s="78">
        <f t="shared" si="97"/>
        <v>48000</v>
      </c>
      <c r="BF77" s="78">
        <f t="shared" si="97"/>
        <v>48000</v>
      </c>
      <c r="BG77" s="78">
        <f t="shared" si="97"/>
        <v>48000</v>
      </c>
      <c r="BH77" s="78">
        <f t="shared" si="97"/>
        <v>48000</v>
      </c>
      <c r="BI77" s="78">
        <f t="shared" si="97"/>
        <v>48000</v>
      </c>
      <c r="BJ77" s="78">
        <f t="shared" si="97"/>
        <v>48000</v>
      </c>
      <c r="BK77" s="78">
        <f t="shared" si="97"/>
        <v>48000</v>
      </c>
      <c r="BL77" s="78">
        <f t="shared" si="97"/>
        <v>52000</v>
      </c>
      <c r="BM77" s="78">
        <f t="shared" si="97"/>
        <v>52000</v>
      </c>
      <c r="BN77" s="78">
        <f t="shared" si="97"/>
        <v>52000</v>
      </c>
      <c r="BO77" s="78">
        <f t="shared" si="97"/>
        <v>52000</v>
      </c>
      <c r="BP77" s="78">
        <f t="shared" si="97"/>
        <v>52000</v>
      </c>
      <c r="BQ77" s="78">
        <f t="shared" si="97"/>
        <v>52000</v>
      </c>
      <c r="BR77" s="78">
        <f t="shared" si="97"/>
        <v>52000</v>
      </c>
      <c r="BS77" s="78">
        <f t="shared" si="97"/>
        <v>52000</v>
      </c>
      <c r="BT77" s="78">
        <f t="shared" si="97"/>
        <v>52000</v>
      </c>
      <c r="BU77" s="78">
        <f t="shared" si="97"/>
        <v>52000</v>
      </c>
      <c r="BV77" s="78">
        <f t="shared" si="97"/>
        <v>52000</v>
      </c>
      <c r="BW77" s="78">
        <f t="shared" si="97"/>
        <v>52000</v>
      </c>
    </row>
    <row r="78" spans="1:75" s="12" customFormat="1" outlineLevel="1" x14ac:dyDescent="0.25">
      <c r="A78" s="58" t="s">
        <v>22</v>
      </c>
      <c r="D78" s="76">
        <f>Предпоссылки!$C$132</f>
        <v>4</v>
      </c>
      <c r="E78" s="76">
        <f>Предпоссылки!$C$132</f>
        <v>4</v>
      </c>
      <c r="F78" s="76">
        <f>Предпоссылки!$C$132</f>
        <v>4</v>
      </c>
      <c r="G78" s="76">
        <f>Предпоссылки!$C$132</f>
        <v>4</v>
      </c>
      <c r="H78" s="76">
        <f>Предпоссылки!$C$132</f>
        <v>4</v>
      </c>
      <c r="I78" s="76">
        <f>Предпоссылки!$C$132</f>
        <v>4</v>
      </c>
      <c r="J78" s="76">
        <f>Предпоссылки!$C$132</f>
        <v>4</v>
      </c>
      <c r="K78" s="76">
        <f>Предпоссылки!$C$132</f>
        <v>4</v>
      </c>
      <c r="L78" s="76">
        <f>Предпоссылки!$C$132</f>
        <v>4</v>
      </c>
      <c r="M78" s="76">
        <f>Предпоссылки!$C$132</f>
        <v>4</v>
      </c>
      <c r="N78" s="76">
        <f>Предпоссылки!$C$132</f>
        <v>4</v>
      </c>
      <c r="O78" s="76">
        <f>Предпоссылки!$C$132</f>
        <v>4</v>
      </c>
      <c r="P78" s="76">
        <f>Предпоссылки!$C$132</f>
        <v>4</v>
      </c>
      <c r="Q78" s="76">
        <f>Предпоссылки!$C$132</f>
        <v>4</v>
      </c>
      <c r="R78" s="76">
        <f>Предпоссылки!$C$132</f>
        <v>4</v>
      </c>
      <c r="S78" s="76">
        <f>Предпоссылки!$C$132</f>
        <v>4</v>
      </c>
      <c r="T78" s="76">
        <f>Предпоссылки!$C$132</f>
        <v>4</v>
      </c>
      <c r="U78" s="76">
        <f>Предпоссылки!$C$132</f>
        <v>4</v>
      </c>
      <c r="V78" s="76">
        <f>Предпоссылки!$C$132</f>
        <v>4</v>
      </c>
      <c r="W78" s="76">
        <f>Предпоссылки!$C$132</f>
        <v>4</v>
      </c>
      <c r="X78" s="76">
        <f>Предпоссылки!$C$132</f>
        <v>4</v>
      </c>
      <c r="Y78" s="76">
        <f>Предпоссылки!$C$132</f>
        <v>4</v>
      </c>
      <c r="Z78" s="76">
        <f>Предпоссылки!$C$132</f>
        <v>4</v>
      </c>
      <c r="AA78" s="76">
        <f>Предпоссылки!$C$132</f>
        <v>4</v>
      </c>
      <c r="AB78" s="76">
        <f>Предпоссылки!$C$132</f>
        <v>4</v>
      </c>
      <c r="AC78" s="76">
        <f>Предпоссылки!$C$132</f>
        <v>4</v>
      </c>
      <c r="AD78" s="76">
        <f>Предпоссылки!$C$132</f>
        <v>4</v>
      </c>
      <c r="AE78" s="76">
        <f>Предпоссылки!$C$132</f>
        <v>4</v>
      </c>
      <c r="AF78" s="76">
        <f>Предпоссылки!$C$132</f>
        <v>4</v>
      </c>
      <c r="AG78" s="76">
        <f>Предпоссылки!$C$132</f>
        <v>4</v>
      </c>
      <c r="AH78" s="76">
        <f>Предпоссылки!$C$132</f>
        <v>4</v>
      </c>
      <c r="AI78" s="76">
        <f>Предпоссылки!$C$132</f>
        <v>4</v>
      </c>
      <c r="AJ78" s="76">
        <f>Предпоссылки!$C$132</f>
        <v>4</v>
      </c>
      <c r="AK78" s="76">
        <f>Предпоссылки!$C$132</f>
        <v>4</v>
      </c>
      <c r="AL78" s="76">
        <f>Предпоссылки!$C$132</f>
        <v>4</v>
      </c>
      <c r="AM78" s="76">
        <f>Предпоссылки!$C$132</f>
        <v>4</v>
      </c>
      <c r="AN78" s="76">
        <f>Предпоссылки!$C$132</f>
        <v>4</v>
      </c>
      <c r="AO78" s="76">
        <f>Предпоссылки!$C$132</f>
        <v>4</v>
      </c>
      <c r="AP78" s="76">
        <f>Предпоссылки!$C$132</f>
        <v>4</v>
      </c>
      <c r="AQ78" s="76">
        <f>Предпоссылки!$C$132</f>
        <v>4</v>
      </c>
      <c r="AR78" s="76">
        <f>Предпоссылки!$C$132</f>
        <v>4</v>
      </c>
      <c r="AS78" s="76">
        <f>Предпоссылки!$C$132</f>
        <v>4</v>
      </c>
      <c r="AT78" s="76">
        <f>Предпоссылки!$C$132</f>
        <v>4</v>
      </c>
      <c r="AU78" s="76">
        <f>Предпоссылки!$C$132</f>
        <v>4</v>
      </c>
      <c r="AV78" s="76">
        <f>Предпоссылки!$C$132</f>
        <v>4</v>
      </c>
      <c r="AW78" s="76">
        <f>Предпоссылки!$C$132</f>
        <v>4</v>
      </c>
      <c r="AX78" s="76">
        <f>Предпоссылки!$C$132</f>
        <v>4</v>
      </c>
      <c r="AY78" s="76">
        <f>Предпоссылки!$C$132</f>
        <v>4</v>
      </c>
      <c r="AZ78" s="76">
        <f>Предпоссылки!$C$132</f>
        <v>4</v>
      </c>
      <c r="BA78" s="76">
        <f>Предпоссылки!$C$132</f>
        <v>4</v>
      </c>
      <c r="BB78" s="76">
        <f>Предпоссылки!$C$132</f>
        <v>4</v>
      </c>
      <c r="BC78" s="76">
        <f>Предпоссылки!$C$132</f>
        <v>4</v>
      </c>
      <c r="BD78" s="76">
        <f>Предпоссылки!$C$132</f>
        <v>4</v>
      </c>
      <c r="BE78" s="76">
        <f>Предпоссылки!$C$132</f>
        <v>4</v>
      </c>
      <c r="BF78" s="76">
        <f>Предпоссылки!$C$132</f>
        <v>4</v>
      </c>
      <c r="BG78" s="76">
        <f>Предпоссылки!$C$132</f>
        <v>4</v>
      </c>
      <c r="BH78" s="76">
        <f>Предпоссылки!$C$132</f>
        <v>4</v>
      </c>
      <c r="BI78" s="76">
        <f>Предпоссылки!$C$132</f>
        <v>4</v>
      </c>
      <c r="BJ78" s="76">
        <f>Предпоссылки!$C$132</f>
        <v>4</v>
      </c>
      <c r="BK78" s="76">
        <f>Предпоссылки!$C$132</f>
        <v>4</v>
      </c>
      <c r="BL78" s="76">
        <f>Предпоссылки!$C$132</f>
        <v>4</v>
      </c>
      <c r="BM78" s="76">
        <f>Предпоссылки!$C$132</f>
        <v>4</v>
      </c>
      <c r="BN78" s="76">
        <f>Предпоссылки!$C$132</f>
        <v>4</v>
      </c>
      <c r="BO78" s="76">
        <f>Предпоссылки!$C$132</f>
        <v>4</v>
      </c>
      <c r="BP78" s="76">
        <f>Предпоссылки!$C$132</f>
        <v>4</v>
      </c>
      <c r="BQ78" s="76">
        <f>Предпоссылки!$C$132</f>
        <v>4</v>
      </c>
      <c r="BR78" s="76">
        <f>Предпоссылки!$C$132</f>
        <v>4</v>
      </c>
      <c r="BS78" s="76">
        <f>Предпоссылки!$C$132</f>
        <v>4</v>
      </c>
      <c r="BT78" s="76">
        <f>Предпоссылки!$C$132</f>
        <v>4</v>
      </c>
      <c r="BU78" s="76">
        <f>Предпоссылки!$C$132</f>
        <v>4</v>
      </c>
      <c r="BV78" s="76">
        <f>Предпоссылки!$C$132</f>
        <v>4</v>
      </c>
      <c r="BW78" s="76">
        <f>Предпоссылки!$C$132</f>
        <v>4</v>
      </c>
    </row>
    <row r="79" spans="1:75" s="12" customFormat="1" outlineLevel="1" x14ac:dyDescent="0.25">
      <c r="A79" s="58" t="s">
        <v>70</v>
      </c>
      <c r="D79" s="75">
        <f>IF(D$1=DATE(2025,1,1), Предпоссылки!$C133,IF(MOD(MONTH(D$1),Предпоссылки!$C135)=Предпоссылки!$C136,#REF!+Предпоссылки!$C134,#REF!))</f>
        <v>8000</v>
      </c>
      <c r="E79" s="75">
        <f>IF(E$1=DATE(2025,1,1), Предпоссылки!$C133,IF(MOD(MONTH(E$1),Предпоссылки!$C135)=Предпоссылки!$C136,D79+Предпоссылки!$C134,D79))</f>
        <v>8000</v>
      </c>
      <c r="F79" s="75">
        <f>IF(F$1=DATE(2025,1,1), Предпоссылки!$C133,IF(MOD(MONTH(F$1),Предпоссылки!$C135)=Предпоссылки!$C136,E79+Предпоссылки!$C134,E79))</f>
        <v>8000</v>
      </c>
      <c r="G79" s="75">
        <f>IF(G$1=DATE(2025,1,1), Предпоссылки!$C133,IF(MOD(MONTH(G$1),Предпоссылки!$C135)=Предпоссылки!$C136,F79+Предпоссылки!$C134,F79))</f>
        <v>8000</v>
      </c>
      <c r="H79" s="75">
        <f>IF(H$1=DATE(2025,1,1), Предпоссылки!$C133,IF(MOD(MONTH(H$1),Предпоссылки!$C135)=Предпоссылки!$C136,G79+Предпоссылки!$C134,G79))</f>
        <v>8000</v>
      </c>
      <c r="I79" s="75">
        <f>IF(I$1=DATE(2025,1,1), Предпоссылки!$C133,IF(MOD(MONTH(I$1),Предпоссылки!$C135)=Предпоссылки!$C136,H79+Предпоссылки!$C134,H79))</f>
        <v>8000</v>
      </c>
      <c r="J79" s="75">
        <f>IF(J$1=DATE(2025,1,1), Предпоссылки!$C133,IF(MOD(MONTH(J$1),Предпоссылки!$C135)=Предпоссылки!$C136,I79+Предпоссылки!$C134,I79))</f>
        <v>8000</v>
      </c>
      <c r="K79" s="75">
        <f>IF(K$1=DATE(2025,1,1), Предпоссылки!$C133,IF(MOD(MONTH(K$1),Предпоссылки!$C135)=Предпоссылки!$C136,J79+Предпоссылки!$C134,J79))</f>
        <v>8000</v>
      </c>
      <c r="L79" s="75">
        <f>IF(L$1=DATE(2025,1,1), Предпоссылки!$C133,IF(MOD(MONTH(L$1),Предпоссылки!$C135)=Предпоссылки!$C136,K79+Предпоссылки!$C134,K79))</f>
        <v>8000</v>
      </c>
      <c r="M79" s="75">
        <f>IF(M$1=DATE(2025,1,1), Предпоссылки!$C133,IF(MOD(MONTH(M$1),Предпоссылки!$C135)=Предпоссылки!$C136,L79+Предпоссылки!$C134,L79))</f>
        <v>8000</v>
      </c>
      <c r="N79" s="75">
        <f>IF(N$1=DATE(2025,1,1), Предпоссылки!$C133,IF(MOD(MONTH(N$1),Предпоссылки!$C135)=Предпоссылки!$C136,M79+Предпоссылки!$C134,M79))</f>
        <v>8000</v>
      </c>
      <c r="O79" s="75">
        <f>IF(O$1=DATE(2025,1,1), Предпоссылки!$C133,IF(MOD(MONTH(O$1),Предпоссылки!$C135)=Предпоссылки!$C136,N79+Предпоссылки!$C134,N79))</f>
        <v>8000</v>
      </c>
      <c r="P79" s="75">
        <f>IF(P$1=DATE(2025,1,1), Предпоссылки!$C133,IF(MOD(MONTH(P$1),Предпоссылки!$C135)=Предпоссылки!$C136,O79+Предпоссылки!$C134,O79))</f>
        <v>9000</v>
      </c>
      <c r="Q79" s="75">
        <f>IF(Q$1=DATE(2025,1,1), Предпоссылки!$C133,IF(MOD(MONTH(Q$1),Предпоссылки!$C135)=Предпоссылки!$C136,P79+Предпоссылки!$C134,P79))</f>
        <v>9000</v>
      </c>
      <c r="R79" s="75">
        <f>IF(R$1=DATE(2025,1,1), Предпоссылки!$C133,IF(MOD(MONTH(R$1),Предпоссылки!$C135)=Предпоссылки!$C136,Q79+Предпоссылки!$C134,Q79))</f>
        <v>9000</v>
      </c>
      <c r="S79" s="75">
        <f>IF(S$1=DATE(2025,1,1), Предпоссылки!$C133,IF(MOD(MONTH(S$1),Предпоссылки!$C135)=Предпоссылки!$C136,R79+Предпоссылки!$C134,R79))</f>
        <v>9000</v>
      </c>
      <c r="T79" s="75">
        <f>IF(T$1=DATE(2025,1,1), Предпоссылки!$C133,IF(MOD(MONTH(T$1),Предпоссылки!$C135)=Предпоссылки!$C136,S79+Предпоссылки!$C134,S79))</f>
        <v>9000</v>
      </c>
      <c r="U79" s="75">
        <f>IF(U$1=DATE(2025,1,1), Предпоссылки!$C133,IF(MOD(MONTH(U$1),Предпоссылки!$C135)=Предпоссылки!$C136,T79+Предпоссылки!$C134,T79))</f>
        <v>9000</v>
      </c>
      <c r="V79" s="75">
        <f>IF(V$1=DATE(2025,1,1), Предпоссылки!$C133,IF(MOD(MONTH(V$1),Предпоссылки!$C135)=Предпоссылки!$C136,U79+Предпоссылки!$C134,U79))</f>
        <v>9000</v>
      </c>
      <c r="W79" s="75">
        <f>IF(W$1=DATE(2025,1,1), Предпоссылки!$C133,IF(MOD(MONTH(W$1),Предпоссылки!$C135)=Предпоссылки!$C136,V79+Предпоссылки!$C134,V79))</f>
        <v>9000</v>
      </c>
      <c r="X79" s="75">
        <f>IF(X$1=DATE(2025,1,1), Предпоссылки!$C133,IF(MOD(MONTH(X$1),Предпоссылки!$C135)=Предпоссылки!$C136,W79+Предпоссылки!$C134,W79))</f>
        <v>9000</v>
      </c>
      <c r="Y79" s="75">
        <f>IF(Y$1=DATE(2025,1,1), Предпоссылки!$C133,IF(MOD(MONTH(Y$1),Предпоссылки!$C135)=Предпоссылки!$C136,X79+Предпоссылки!$C134,X79))</f>
        <v>9000</v>
      </c>
      <c r="Z79" s="75">
        <f>IF(Z$1=DATE(2025,1,1), Предпоссылки!$C133,IF(MOD(MONTH(Z$1),Предпоссылки!$C135)=Предпоссылки!$C136,Y79+Предпоссылки!$C134,Y79))</f>
        <v>9000</v>
      </c>
      <c r="AA79" s="75">
        <f>IF(AA$1=DATE(2025,1,1), Предпоссылки!$C133,IF(MOD(MONTH(AA$1),Предпоссылки!$C135)=Предпоссылки!$C136,Z79+Предпоссылки!$C134,Z79))</f>
        <v>9000</v>
      </c>
      <c r="AB79" s="75">
        <f>IF(AB$1=DATE(2025,1,1), Предпоссылки!$C133,IF(MOD(MONTH(AB$1),Предпоссылки!$C135)=Предпоссылки!$C136,AA79+Предпоссылки!$C134,AA79))</f>
        <v>10000</v>
      </c>
      <c r="AC79" s="75">
        <f>IF(AC$1=DATE(2025,1,1), Предпоссылки!$C133,IF(MOD(MONTH(AC$1),Предпоссылки!$C135)=Предпоссылки!$C136,AB79+Предпоссылки!$C134,AB79))</f>
        <v>10000</v>
      </c>
      <c r="AD79" s="75">
        <f>IF(AD$1=DATE(2025,1,1), Предпоссылки!$C133,IF(MOD(MONTH(AD$1),Предпоссылки!$C135)=Предпоссылки!$C136,AC79+Предпоссылки!$C134,AC79))</f>
        <v>10000</v>
      </c>
      <c r="AE79" s="75">
        <f>IF(AE$1=DATE(2025,1,1), Предпоссылки!$C133,IF(MOD(MONTH(AE$1),Предпоссылки!$C135)=Предпоссылки!$C136,AD79+Предпоссылки!$C134,AD79))</f>
        <v>10000</v>
      </c>
      <c r="AF79" s="75">
        <f>IF(AF$1=DATE(2025,1,1), Предпоссылки!$C133,IF(MOD(MONTH(AF$1),Предпоссылки!$C135)=Предпоссылки!$C136,AE79+Предпоссылки!$C134,AE79))</f>
        <v>10000</v>
      </c>
      <c r="AG79" s="75">
        <f>IF(AG$1=DATE(2025,1,1), Предпоссылки!$C133,IF(MOD(MONTH(AG$1),Предпоссылки!$C135)=Предпоссылки!$C136,AF79+Предпоссылки!$C134,AF79))</f>
        <v>10000</v>
      </c>
      <c r="AH79" s="75">
        <f>IF(AH$1=DATE(2025,1,1), Предпоссылки!$C133,IF(MOD(MONTH(AH$1),Предпоссылки!$C135)=Предпоссылки!$C136,AG79+Предпоссылки!$C134,AG79))</f>
        <v>10000</v>
      </c>
      <c r="AI79" s="75">
        <f>IF(AI$1=DATE(2025,1,1), Предпоссылки!$C133,IF(MOD(MONTH(AI$1),Предпоссылки!$C135)=Предпоссылки!$C136,AH79+Предпоссылки!$C134,AH79))</f>
        <v>10000</v>
      </c>
      <c r="AJ79" s="75">
        <f>IF(AJ$1=DATE(2025,1,1), Предпоссылки!$C133,IF(MOD(MONTH(AJ$1),Предпоссылки!$C135)=Предпоссылки!$C136,AI79+Предпоссылки!$C134,AI79))</f>
        <v>10000</v>
      </c>
      <c r="AK79" s="75">
        <f>IF(AK$1=DATE(2025,1,1), Предпоссылки!$C133,IF(MOD(MONTH(AK$1),Предпоссылки!$C135)=Предпоссылки!$C136,AJ79+Предпоссылки!$C134,AJ79))</f>
        <v>10000</v>
      </c>
      <c r="AL79" s="75">
        <f>IF(AL$1=DATE(2025,1,1), Предпоссылки!$C133,IF(MOD(MONTH(AL$1),Предпоссылки!$C135)=Предпоссылки!$C136,AK79+Предпоссылки!$C134,AK79))</f>
        <v>10000</v>
      </c>
      <c r="AM79" s="75">
        <f>IF(AM$1=DATE(2025,1,1), Предпоссылки!$C133,IF(MOD(MONTH(AM$1),Предпоссылки!$C135)=Предпоссылки!$C136,AL79+Предпоссылки!$C134,AL79))</f>
        <v>10000</v>
      </c>
      <c r="AN79" s="75">
        <f>IF(AN$1=DATE(2025,1,1), Предпоссылки!$C133,IF(MOD(MONTH(AN$1),Предпоссылки!$C135)=Предпоссылки!$C136,AM79+Предпоссылки!$C134,AM79))</f>
        <v>11000</v>
      </c>
      <c r="AO79" s="75">
        <f>IF(AO$1=DATE(2025,1,1), Предпоссылки!$C133,IF(MOD(MONTH(AO$1),Предпоссылки!$C135)=Предпоссылки!$C136,AN79+Предпоссылки!$C134,AN79))</f>
        <v>11000</v>
      </c>
      <c r="AP79" s="75">
        <f>IF(AP$1=DATE(2025,1,1), Предпоссылки!$C133,IF(MOD(MONTH(AP$1),Предпоссылки!$C135)=Предпоссылки!$C136,AO79+Предпоссылки!$C134,AO79))</f>
        <v>11000</v>
      </c>
      <c r="AQ79" s="75">
        <f>IF(AQ$1=DATE(2025,1,1), Предпоссылки!$C133,IF(MOD(MONTH(AQ$1),Предпоссылки!$C135)=Предпоссылки!$C136,AP79+Предпоссылки!$C134,AP79))</f>
        <v>11000</v>
      </c>
      <c r="AR79" s="75">
        <f>IF(AR$1=DATE(2025,1,1), Предпоссылки!$C133,IF(MOD(MONTH(AR$1),Предпоссылки!$C135)=Предпоссылки!$C136,AQ79+Предпоссылки!$C134,AQ79))</f>
        <v>11000</v>
      </c>
      <c r="AS79" s="75">
        <f>IF(AS$1=DATE(2025,1,1), Предпоссылки!$C133,IF(MOD(MONTH(AS$1),Предпоссылки!$C135)=Предпоссылки!$C136,AR79+Предпоссылки!$C134,AR79))</f>
        <v>11000</v>
      </c>
      <c r="AT79" s="75">
        <f>IF(AT$1=DATE(2025,1,1), Предпоссылки!$C133,IF(MOD(MONTH(AT$1),Предпоссылки!$C135)=Предпоссылки!$C136,AS79+Предпоссылки!$C134,AS79))</f>
        <v>11000</v>
      </c>
      <c r="AU79" s="75">
        <f>IF(AU$1=DATE(2025,1,1), Предпоссылки!$C133,IF(MOD(MONTH(AU$1),Предпоссылки!$C135)=Предпоссылки!$C136,AT79+Предпоссылки!$C134,AT79))</f>
        <v>11000</v>
      </c>
      <c r="AV79" s="75">
        <f>IF(AV$1=DATE(2025,1,1), Предпоссылки!$C133,IF(MOD(MONTH(AV$1),Предпоссылки!$C135)=Предпоссылки!$C136,AU79+Предпоссылки!$C134,AU79))</f>
        <v>11000</v>
      </c>
      <c r="AW79" s="75">
        <f>IF(AW$1=DATE(2025,1,1), Предпоссылки!$C133,IF(MOD(MONTH(AW$1),Предпоссылки!$C135)=Предпоссылки!$C136,AV79+Предпоссылки!$C134,AV79))</f>
        <v>11000</v>
      </c>
      <c r="AX79" s="75">
        <f>IF(AX$1=DATE(2025,1,1), Предпоссылки!$C133,IF(MOD(MONTH(AX$1),Предпоссылки!$C135)=Предпоссылки!$C136,AW79+Предпоссылки!$C134,AW79))</f>
        <v>11000</v>
      </c>
      <c r="AY79" s="75">
        <f>IF(AY$1=DATE(2025,1,1), Предпоссылки!$C133,IF(MOD(MONTH(AY$1),Предпоссылки!$C135)=Предпоссылки!$C136,AX79+Предпоссылки!$C134,AX79))</f>
        <v>11000</v>
      </c>
      <c r="AZ79" s="75">
        <f>IF(AZ$1=DATE(2025,1,1), Предпоссылки!$C133,IF(MOD(MONTH(AZ$1),Предпоссылки!$C135)=Предпоссылки!$C136,AY79+Предпоссылки!$C134,AY79))</f>
        <v>12000</v>
      </c>
      <c r="BA79" s="75">
        <f>IF(BA$1=DATE(2025,1,1), Предпоссылки!$C133,IF(MOD(MONTH(BA$1),Предпоссылки!$C135)=Предпоссылки!$C136,AZ79+Предпоссылки!$C134,AZ79))</f>
        <v>12000</v>
      </c>
      <c r="BB79" s="75">
        <f>IF(BB$1=DATE(2025,1,1), Предпоссылки!$C133,IF(MOD(MONTH(BB$1),Предпоссылки!$C135)=Предпоссылки!$C136,BA79+Предпоссылки!$C134,BA79))</f>
        <v>12000</v>
      </c>
      <c r="BC79" s="75">
        <f>IF(BC$1=DATE(2025,1,1), Предпоссылки!$C133,IF(MOD(MONTH(BC$1),Предпоссылки!$C135)=Предпоссылки!$C136,BB79+Предпоссылки!$C134,BB79))</f>
        <v>12000</v>
      </c>
      <c r="BD79" s="75">
        <f>IF(BD$1=DATE(2025,1,1), Предпоссылки!$C133,IF(MOD(MONTH(BD$1),Предпоссылки!$C135)=Предпоссылки!$C136,BC79+Предпоссылки!$C134,BC79))</f>
        <v>12000</v>
      </c>
      <c r="BE79" s="75">
        <f>IF(BE$1=DATE(2025,1,1), Предпоссылки!$C133,IF(MOD(MONTH(BE$1),Предпоссылки!$C135)=Предпоссылки!$C136,BD79+Предпоссылки!$C134,BD79))</f>
        <v>12000</v>
      </c>
      <c r="BF79" s="75">
        <f>IF(BF$1=DATE(2025,1,1), Предпоссылки!$C133,IF(MOD(MONTH(BF$1),Предпоссылки!$C135)=Предпоссылки!$C136,BE79+Предпоссылки!$C134,BE79))</f>
        <v>12000</v>
      </c>
      <c r="BG79" s="75">
        <f>IF(BG$1=DATE(2025,1,1), Предпоссылки!$C133,IF(MOD(MONTH(BG$1),Предпоссылки!$C135)=Предпоссылки!$C136,BF79+Предпоссылки!$C134,BF79))</f>
        <v>12000</v>
      </c>
      <c r="BH79" s="75">
        <f>IF(BH$1=DATE(2025,1,1), Предпоссылки!$C133,IF(MOD(MONTH(BH$1),Предпоссылки!$C135)=Предпоссылки!$C136,BG79+Предпоссылки!$C134,BG79))</f>
        <v>12000</v>
      </c>
      <c r="BI79" s="75">
        <f>IF(BI$1=DATE(2025,1,1), Предпоссылки!$C133,IF(MOD(MONTH(BI$1),Предпоссылки!$C135)=Предпоссылки!$C136,BH79+Предпоссылки!$C134,BH79))</f>
        <v>12000</v>
      </c>
      <c r="BJ79" s="75">
        <f>IF(BJ$1=DATE(2025,1,1), Предпоссылки!$C133,IF(MOD(MONTH(BJ$1),Предпоссылки!$C135)=Предпоссылки!$C136,BI79+Предпоссылки!$C134,BI79))</f>
        <v>12000</v>
      </c>
      <c r="BK79" s="75">
        <f>IF(BK$1=DATE(2025,1,1), Предпоссылки!$C133,IF(MOD(MONTH(BK$1),Предпоссылки!$C135)=Предпоссылки!$C136,BJ79+Предпоссылки!$C134,BJ79))</f>
        <v>12000</v>
      </c>
      <c r="BL79" s="75">
        <f>IF(BL$1=DATE(2025,1,1), Предпоссылки!$C133,IF(MOD(MONTH(BL$1),Предпоссылки!$C135)=Предпоссылки!$C136,BK79+Предпоссылки!$C134,BK79))</f>
        <v>13000</v>
      </c>
      <c r="BM79" s="75">
        <f>IF(BM$1=DATE(2025,1,1), Предпоссылки!$C133,IF(MOD(MONTH(BM$1),Предпоссылки!$C135)=Предпоссылки!$C136,BL79+Предпоссылки!$C134,BL79))</f>
        <v>13000</v>
      </c>
      <c r="BN79" s="75">
        <f>IF(BN$1=DATE(2025,1,1), Предпоссылки!$C133,IF(MOD(MONTH(BN$1),Предпоссылки!$C135)=Предпоссылки!$C136,BM79+Предпоссылки!$C134,BM79))</f>
        <v>13000</v>
      </c>
      <c r="BO79" s="75">
        <f>IF(BO$1=DATE(2025,1,1), Предпоссылки!$C133,IF(MOD(MONTH(BO$1),Предпоссылки!$C135)=Предпоссылки!$C136,BN79+Предпоссылки!$C134,BN79))</f>
        <v>13000</v>
      </c>
      <c r="BP79" s="75">
        <f>IF(BP$1=DATE(2025,1,1), Предпоссылки!$C133,IF(MOD(MONTH(BP$1),Предпоссылки!$C135)=Предпоссылки!$C136,BO79+Предпоссылки!$C134,BO79))</f>
        <v>13000</v>
      </c>
      <c r="BQ79" s="75">
        <f>IF(BQ$1=DATE(2025,1,1), Предпоссылки!$C133,IF(MOD(MONTH(BQ$1),Предпоссылки!$C135)=Предпоссылки!$C136,BP79+Предпоссылки!$C134,BP79))</f>
        <v>13000</v>
      </c>
      <c r="BR79" s="75">
        <f>IF(BR$1=DATE(2025,1,1), Предпоссылки!$C133,IF(MOD(MONTH(BR$1),Предпоссылки!$C135)=Предпоссылки!$C136,BQ79+Предпоссылки!$C134,BQ79))</f>
        <v>13000</v>
      </c>
      <c r="BS79" s="75">
        <f>IF(BS$1=DATE(2025,1,1), Предпоссылки!$C133,IF(MOD(MONTH(BS$1),Предпоссылки!$C135)=Предпоссылки!$C136,BR79+Предпоссылки!$C134,BR79))</f>
        <v>13000</v>
      </c>
      <c r="BT79" s="75">
        <f>IF(BT$1=DATE(2025,1,1), Предпоссылки!$C133,IF(MOD(MONTH(BT$1),Предпоссылки!$C135)=Предпоссылки!$C136,BS79+Предпоссылки!$C134,BS79))</f>
        <v>13000</v>
      </c>
      <c r="BU79" s="75">
        <f>IF(BU$1=DATE(2025,1,1), Предпоссылки!$C133,IF(MOD(MONTH(BU$1),Предпоссылки!$C135)=Предпоссылки!$C136,BT79+Предпоссылки!$C134,BT79))</f>
        <v>13000</v>
      </c>
      <c r="BV79" s="75">
        <f>IF(BV$1=DATE(2025,1,1), Предпоссылки!$C133,IF(MOD(MONTH(BV$1),Предпоссылки!$C135)=Предпоссылки!$C136,BU79+Предпоссылки!$C134,BU79))</f>
        <v>13000</v>
      </c>
      <c r="BW79" s="75">
        <f>IF(BW$1=DATE(2025,1,1), Предпоссылки!$C133,IF(MOD(MONTH(BW$1),Предпоссылки!$C135)=Предпоссылки!$C136,BV79+Предпоссылки!$C134,BV79))</f>
        <v>13000</v>
      </c>
    </row>
    <row r="80" spans="1:75" s="12" customFormat="1" outlineLevel="1" x14ac:dyDescent="0.25">
      <c r="A80" s="5"/>
      <c r="C80" s="55"/>
    </row>
    <row r="81" spans="1:75" s="51" customFormat="1" outlineLevel="1" x14ac:dyDescent="0.25">
      <c r="A81" s="78" t="s">
        <v>2</v>
      </c>
      <c r="C81" s="77"/>
      <c r="D81" s="78">
        <v>0</v>
      </c>
      <c r="E81" s="78">
        <v>0</v>
      </c>
      <c r="F81" s="78">
        <v>0</v>
      </c>
      <c r="G81" s="78">
        <f t="shared" ref="G81:AM81" si="98">SUM(G82:G85)</f>
        <v>28000</v>
      </c>
      <c r="H81" s="78">
        <f t="shared" si="98"/>
        <v>28000</v>
      </c>
      <c r="I81" s="78">
        <f t="shared" si="98"/>
        <v>28000</v>
      </c>
      <c r="J81" s="78">
        <f t="shared" si="98"/>
        <v>28000</v>
      </c>
      <c r="K81" s="78">
        <f t="shared" si="98"/>
        <v>28000</v>
      </c>
      <c r="L81" s="78">
        <f t="shared" si="98"/>
        <v>28000</v>
      </c>
      <c r="M81" s="78">
        <f t="shared" si="98"/>
        <v>28000</v>
      </c>
      <c r="N81" s="78">
        <f t="shared" si="98"/>
        <v>28000</v>
      </c>
      <c r="O81" s="78">
        <f t="shared" si="98"/>
        <v>28000</v>
      </c>
      <c r="P81" s="78">
        <f t="shared" si="98"/>
        <v>28000</v>
      </c>
      <c r="Q81" s="78">
        <f t="shared" si="98"/>
        <v>28000</v>
      </c>
      <c r="R81" s="78">
        <f t="shared" si="98"/>
        <v>28000</v>
      </c>
      <c r="S81" s="78">
        <f t="shared" si="98"/>
        <v>28000</v>
      </c>
      <c r="T81" s="78">
        <f t="shared" si="98"/>
        <v>28000</v>
      </c>
      <c r="U81" s="78">
        <f t="shared" si="98"/>
        <v>28000</v>
      </c>
      <c r="V81" s="78">
        <f t="shared" si="98"/>
        <v>28000</v>
      </c>
      <c r="W81" s="78">
        <f t="shared" si="98"/>
        <v>28000</v>
      </c>
      <c r="X81" s="78">
        <f t="shared" si="98"/>
        <v>28000</v>
      </c>
      <c r="Y81" s="78">
        <f t="shared" si="98"/>
        <v>28000</v>
      </c>
      <c r="Z81" s="78">
        <f t="shared" si="98"/>
        <v>28000</v>
      </c>
      <c r="AA81" s="78">
        <f t="shared" si="98"/>
        <v>28000</v>
      </c>
      <c r="AB81" s="78">
        <f t="shared" si="98"/>
        <v>28000</v>
      </c>
      <c r="AC81" s="78">
        <f t="shared" si="98"/>
        <v>28000</v>
      </c>
      <c r="AD81" s="78">
        <f t="shared" si="98"/>
        <v>28000</v>
      </c>
      <c r="AE81" s="78">
        <f t="shared" si="98"/>
        <v>28000</v>
      </c>
      <c r="AF81" s="78">
        <f t="shared" si="98"/>
        <v>28000</v>
      </c>
      <c r="AG81" s="78">
        <f t="shared" si="98"/>
        <v>28000</v>
      </c>
      <c r="AH81" s="78">
        <f t="shared" si="98"/>
        <v>28000</v>
      </c>
      <c r="AI81" s="78">
        <f t="shared" si="98"/>
        <v>28000</v>
      </c>
      <c r="AJ81" s="78">
        <f t="shared" si="98"/>
        <v>28000</v>
      </c>
      <c r="AK81" s="78">
        <f t="shared" si="98"/>
        <v>28000</v>
      </c>
      <c r="AL81" s="78">
        <f t="shared" si="98"/>
        <v>28000</v>
      </c>
      <c r="AM81" s="78">
        <f t="shared" si="98"/>
        <v>28000</v>
      </c>
      <c r="AN81" s="78">
        <f t="shared" ref="AN81:BW81" si="99">SUM(AN82:AN85)</f>
        <v>28000</v>
      </c>
      <c r="AO81" s="78">
        <f t="shared" si="99"/>
        <v>28000</v>
      </c>
      <c r="AP81" s="78">
        <f t="shared" si="99"/>
        <v>28000</v>
      </c>
      <c r="AQ81" s="78">
        <f t="shared" si="99"/>
        <v>28000</v>
      </c>
      <c r="AR81" s="78">
        <f t="shared" si="99"/>
        <v>28000</v>
      </c>
      <c r="AS81" s="78">
        <f t="shared" si="99"/>
        <v>28000</v>
      </c>
      <c r="AT81" s="78">
        <f t="shared" si="99"/>
        <v>28000</v>
      </c>
      <c r="AU81" s="78">
        <f t="shared" si="99"/>
        <v>28000</v>
      </c>
      <c r="AV81" s="78">
        <f t="shared" si="99"/>
        <v>28000</v>
      </c>
      <c r="AW81" s="78">
        <f t="shared" si="99"/>
        <v>28000</v>
      </c>
      <c r="AX81" s="78">
        <f t="shared" si="99"/>
        <v>28000</v>
      </c>
      <c r="AY81" s="78">
        <f t="shared" si="99"/>
        <v>28000</v>
      </c>
      <c r="AZ81" s="78">
        <f t="shared" si="99"/>
        <v>28000</v>
      </c>
      <c r="BA81" s="78">
        <f t="shared" si="99"/>
        <v>28000</v>
      </c>
      <c r="BB81" s="78">
        <f t="shared" si="99"/>
        <v>28000</v>
      </c>
      <c r="BC81" s="78">
        <f t="shared" si="99"/>
        <v>28000</v>
      </c>
      <c r="BD81" s="78">
        <f t="shared" si="99"/>
        <v>28000</v>
      </c>
      <c r="BE81" s="78">
        <f t="shared" si="99"/>
        <v>28000</v>
      </c>
      <c r="BF81" s="78">
        <f t="shared" si="99"/>
        <v>28000</v>
      </c>
      <c r="BG81" s="78">
        <f t="shared" si="99"/>
        <v>28000</v>
      </c>
      <c r="BH81" s="78">
        <f t="shared" si="99"/>
        <v>28000</v>
      </c>
      <c r="BI81" s="78">
        <f t="shared" si="99"/>
        <v>28000</v>
      </c>
      <c r="BJ81" s="78">
        <f t="shared" si="99"/>
        <v>28000</v>
      </c>
      <c r="BK81" s="78">
        <f t="shared" si="99"/>
        <v>28000</v>
      </c>
      <c r="BL81" s="78">
        <f t="shared" si="99"/>
        <v>28000</v>
      </c>
      <c r="BM81" s="78">
        <f t="shared" si="99"/>
        <v>28000</v>
      </c>
      <c r="BN81" s="78">
        <f t="shared" si="99"/>
        <v>28000</v>
      </c>
      <c r="BO81" s="78">
        <f t="shared" si="99"/>
        <v>28000</v>
      </c>
      <c r="BP81" s="78">
        <f t="shared" si="99"/>
        <v>28000</v>
      </c>
      <c r="BQ81" s="78">
        <f t="shared" si="99"/>
        <v>28000</v>
      </c>
      <c r="BR81" s="78">
        <f t="shared" si="99"/>
        <v>28000</v>
      </c>
      <c r="BS81" s="78">
        <f t="shared" si="99"/>
        <v>28000</v>
      </c>
      <c r="BT81" s="78">
        <f t="shared" si="99"/>
        <v>28000</v>
      </c>
      <c r="BU81" s="78">
        <f t="shared" si="99"/>
        <v>28000</v>
      </c>
      <c r="BV81" s="78">
        <f t="shared" si="99"/>
        <v>28000</v>
      </c>
      <c r="BW81" s="78">
        <f t="shared" si="99"/>
        <v>28000</v>
      </c>
    </row>
    <row r="82" spans="1:75" s="12" customFormat="1" outlineLevel="1" x14ac:dyDescent="0.25">
      <c r="A82" s="58" t="s">
        <v>16</v>
      </c>
      <c r="C82" s="55"/>
      <c r="D82" s="76">
        <f>Предпоссылки!$C$139</f>
        <v>3000</v>
      </c>
      <c r="E82" s="76">
        <f>Предпоссылки!$C$139</f>
        <v>3000</v>
      </c>
      <c r="F82" s="76">
        <f>Предпоссылки!$C$139</f>
        <v>3000</v>
      </c>
      <c r="G82" s="76">
        <f>Предпоссылки!$C$139</f>
        <v>3000</v>
      </c>
      <c r="H82" s="76">
        <f>Предпоссылки!$C$139</f>
        <v>3000</v>
      </c>
      <c r="I82" s="76">
        <f>Предпоссылки!$C$139</f>
        <v>3000</v>
      </c>
      <c r="J82" s="76">
        <f>Предпоссылки!$C$139</f>
        <v>3000</v>
      </c>
      <c r="K82" s="76">
        <f>Предпоссылки!$C$139</f>
        <v>3000</v>
      </c>
      <c r="L82" s="76">
        <f>Предпоссылки!$C$139</f>
        <v>3000</v>
      </c>
      <c r="M82" s="76">
        <f>Предпоссылки!$C$139</f>
        <v>3000</v>
      </c>
      <c r="N82" s="76">
        <f>Предпоссылки!$C$139</f>
        <v>3000</v>
      </c>
      <c r="O82" s="76">
        <f>Предпоссылки!$C$139</f>
        <v>3000</v>
      </c>
      <c r="P82" s="76">
        <f>Предпоссылки!$C$139</f>
        <v>3000</v>
      </c>
      <c r="Q82" s="76">
        <f>Предпоссылки!$C$139</f>
        <v>3000</v>
      </c>
      <c r="R82" s="76">
        <f>Предпоссылки!$C$139</f>
        <v>3000</v>
      </c>
      <c r="S82" s="76">
        <f>Предпоссылки!$C$139</f>
        <v>3000</v>
      </c>
      <c r="T82" s="76">
        <f>Предпоссылки!$C$139</f>
        <v>3000</v>
      </c>
      <c r="U82" s="76">
        <f>Предпоссылки!$C$139</f>
        <v>3000</v>
      </c>
      <c r="V82" s="76">
        <f>Предпоссылки!$C$139</f>
        <v>3000</v>
      </c>
      <c r="W82" s="76">
        <f>Предпоссылки!$C$139</f>
        <v>3000</v>
      </c>
      <c r="X82" s="76">
        <f>Предпоссылки!$C$139</f>
        <v>3000</v>
      </c>
      <c r="Y82" s="76">
        <f>Предпоссылки!$C$139</f>
        <v>3000</v>
      </c>
      <c r="Z82" s="76">
        <f>Предпоссылки!$C$139</f>
        <v>3000</v>
      </c>
      <c r="AA82" s="76">
        <f>Предпоссылки!$C$139</f>
        <v>3000</v>
      </c>
      <c r="AB82" s="76">
        <f>Предпоссылки!$C$139</f>
        <v>3000</v>
      </c>
      <c r="AC82" s="76">
        <f>Предпоссылки!$C$139</f>
        <v>3000</v>
      </c>
      <c r="AD82" s="76">
        <f>Предпоссылки!$C$139</f>
        <v>3000</v>
      </c>
      <c r="AE82" s="76">
        <f>Предпоссылки!$C$139</f>
        <v>3000</v>
      </c>
      <c r="AF82" s="76">
        <f>Предпоссылки!$C$139</f>
        <v>3000</v>
      </c>
      <c r="AG82" s="76">
        <f>Предпоссылки!$C$139</f>
        <v>3000</v>
      </c>
      <c r="AH82" s="76">
        <f>Предпоссылки!$C$139</f>
        <v>3000</v>
      </c>
      <c r="AI82" s="76">
        <f>Предпоссылки!$C$139</f>
        <v>3000</v>
      </c>
      <c r="AJ82" s="76">
        <f>Предпоссылки!$C$139</f>
        <v>3000</v>
      </c>
      <c r="AK82" s="76">
        <f>Предпоссылки!$C$139</f>
        <v>3000</v>
      </c>
      <c r="AL82" s="76">
        <f>Предпоссылки!$C$139</f>
        <v>3000</v>
      </c>
      <c r="AM82" s="76">
        <f>Предпоссылки!$C$139</f>
        <v>3000</v>
      </c>
      <c r="AN82" s="76">
        <f>Предпоссылки!$C$139</f>
        <v>3000</v>
      </c>
      <c r="AO82" s="76">
        <f>Предпоссылки!$C$139</f>
        <v>3000</v>
      </c>
      <c r="AP82" s="76">
        <f>Предпоссылки!$C$139</f>
        <v>3000</v>
      </c>
      <c r="AQ82" s="76">
        <f>Предпоссылки!$C$139</f>
        <v>3000</v>
      </c>
      <c r="AR82" s="76">
        <f>Предпоссылки!$C$139</f>
        <v>3000</v>
      </c>
      <c r="AS82" s="76">
        <f>Предпоссылки!$C$139</f>
        <v>3000</v>
      </c>
      <c r="AT82" s="76">
        <f>Предпоссылки!$C$139</f>
        <v>3000</v>
      </c>
      <c r="AU82" s="76">
        <f>Предпоссылки!$C$139</f>
        <v>3000</v>
      </c>
      <c r="AV82" s="76">
        <f>Предпоссылки!$C$139</f>
        <v>3000</v>
      </c>
      <c r="AW82" s="76">
        <f>Предпоссылки!$C$139</f>
        <v>3000</v>
      </c>
      <c r="AX82" s="76">
        <f>Предпоссылки!$C$139</f>
        <v>3000</v>
      </c>
      <c r="AY82" s="76">
        <f>Предпоссылки!$C$139</f>
        <v>3000</v>
      </c>
      <c r="AZ82" s="76">
        <f>Предпоссылки!$C$139</f>
        <v>3000</v>
      </c>
      <c r="BA82" s="76">
        <f>Предпоссылки!$C$139</f>
        <v>3000</v>
      </c>
      <c r="BB82" s="76">
        <f>Предпоссылки!$C$139</f>
        <v>3000</v>
      </c>
      <c r="BC82" s="76">
        <f>Предпоссылки!$C$139</f>
        <v>3000</v>
      </c>
      <c r="BD82" s="76">
        <f>Предпоссылки!$C$139</f>
        <v>3000</v>
      </c>
      <c r="BE82" s="76">
        <f>Предпоссылки!$C$139</f>
        <v>3000</v>
      </c>
      <c r="BF82" s="76">
        <f>Предпоссылки!$C$139</f>
        <v>3000</v>
      </c>
      <c r="BG82" s="76">
        <f>Предпоссылки!$C$139</f>
        <v>3000</v>
      </c>
      <c r="BH82" s="76">
        <f>Предпоссылки!$C$139</f>
        <v>3000</v>
      </c>
      <c r="BI82" s="76">
        <f>Предпоссылки!$C$139</f>
        <v>3000</v>
      </c>
      <c r="BJ82" s="76">
        <f>Предпоссылки!$C$139</f>
        <v>3000</v>
      </c>
      <c r="BK82" s="76">
        <f>Предпоссылки!$C$139</f>
        <v>3000</v>
      </c>
      <c r="BL82" s="76">
        <f>Предпоссылки!$C$139</f>
        <v>3000</v>
      </c>
      <c r="BM82" s="76">
        <f>Предпоссылки!$C$139</f>
        <v>3000</v>
      </c>
      <c r="BN82" s="76">
        <f>Предпоссылки!$C$139</f>
        <v>3000</v>
      </c>
      <c r="BO82" s="76">
        <f>Предпоссылки!$C$139</f>
        <v>3000</v>
      </c>
      <c r="BP82" s="76">
        <f>Предпоссылки!$C$139</f>
        <v>3000</v>
      </c>
      <c r="BQ82" s="76">
        <f>Предпоссылки!$C$139</f>
        <v>3000</v>
      </c>
      <c r="BR82" s="76">
        <f>Предпоссылки!$C$139</f>
        <v>3000</v>
      </c>
      <c r="BS82" s="76">
        <f>Предпоссылки!$C$139</f>
        <v>3000</v>
      </c>
      <c r="BT82" s="76">
        <f>Предпоссылки!$C$139</f>
        <v>3000</v>
      </c>
      <c r="BU82" s="76">
        <f>Предпоссылки!$C$139</f>
        <v>3000</v>
      </c>
      <c r="BV82" s="76">
        <f>Предпоссылки!$C$139</f>
        <v>3000</v>
      </c>
      <c r="BW82" s="76">
        <f>Предпоссылки!$C$139</f>
        <v>3000</v>
      </c>
    </row>
    <row r="83" spans="1:75" s="12" customFormat="1" outlineLevel="1" x14ac:dyDescent="0.25">
      <c r="A83" s="58" t="s">
        <v>17</v>
      </c>
      <c r="C83" s="55"/>
      <c r="D83" s="76">
        <f>Предпоссылки!$C$140</f>
        <v>5000</v>
      </c>
      <c r="E83" s="76">
        <f>Предпоссылки!$C$140</f>
        <v>5000</v>
      </c>
      <c r="F83" s="76">
        <f>Предпоссылки!$C$140</f>
        <v>5000</v>
      </c>
      <c r="G83" s="76">
        <f>Предпоссылки!$C$140</f>
        <v>5000</v>
      </c>
      <c r="H83" s="76">
        <f>Предпоссылки!$C$140</f>
        <v>5000</v>
      </c>
      <c r="I83" s="76">
        <f>Предпоссылки!$C$140</f>
        <v>5000</v>
      </c>
      <c r="J83" s="76">
        <f>Предпоссылки!$C$140</f>
        <v>5000</v>
      </c>
      <c r="K83" s="76">
        <f>Предпоссылки!$C$140</f>
        <v>5000</v>
      </c>
      <c r="L83" s="76">
        <f>Предпоссылки!$C$140</f>
        <v>5000</v>
      </c>
      <c r="M83" s="76">
        <f>Предпоссылки!$C$140</f>
        <v>5000</v>
      </c>
      <c r="N83" s="76">
        <f>Предпоссылки!$C$140</f>
        <v>5000</v>
      </c>
      <c r="O83" s="76">
        <f>Предпоссылки!$C$140</f>
        <v>5000</v>
      </c>
      <c r="P83" s="76">
        <f>Предпоссылки!$C$140</f>
        <v>5000</v>
      </c>
      <c r="Q83" s="76">
        <f>Предпоссылки!$C$140</f>
        <v>5000</v>
      </c>
      <c r="R83" s="76">
        <f>Предпоссылки!$C$140</f>
        <v>5000</v>
      </c>
      <c r="S83" s="76">
        <f>Предпоссылки!$C$140</f>
        <v>5000</v>
      </c>
      <c r="T83" s="76">
        <f>Предпоссылки!$C$140</f>
        <v>5000</v>
      </c>
      <c r="U83" s="76">
        <f>Предпоссылки!$C$140</f>
        <v>5000</v>
      </c>
      <c r="V83" s="76">
        <f>Предпоссылки!$C$140</f>
        <v>5000</v>
      </c>
      <c r="W83" s="76">
        <f>Предпоссылки!$C$140</f>
        <v>5000</v>
      </c>
      <c r="X83" s="76">
        <f>Предпоссылки!$C$140</f>
        <v>5000</v>
      </c>
      <c r="Y83" s="76">
        <f>Предпоссылки!$C$140</f>
        <v>5000</v>
      </c>
      <c r="Z83" s="76">
        <f>Предпоссылки!$C$140</f>
        <v>5000</v>
      </c>
      <c r="AA83" s="76">
        <f>Предпоссылки!$C$140</f>
        <v>5000</v>
      </c>
      <c r="AB83" s="76">
        <f>Предпоссылки!$C$140</f>
        <v>5000</v>
      </c>
      <c r="AC83" s="76">
        <f>Предпоссылки!$C$140</f>
        <v>5000</v>
      </c>
      <c r="AD83" s="76">
        <f>Предпоссылки!$C$140</f>
        <v>5000</v>
      </c>
      <c r="AE83" s="76">
        <f>Предпоссылки!$C$140</f>
        <v>5000</v>
      </c>
      <c r="AF83" s="76">
        <f>Предпоссылки!$C$140</f>
        <v>5000</v>
      </c>
      <c r="AG83" s="76">
        <f>Предпоссылки!$C$140</f>
        <v>5000</v>
      </c>
      <c r="AH83" s="76">
        <f>Предпоссылки!$C$140</f>
        <v>5000</v>
      </c>
      <c r="AI83" s="76">
        <f>Предпоссылки!$C$140</f>
        <v>5000</v>
      </c>
      <c r="AJ83" s="76">
        <f>Предпоссылки!$C$140</f>
        <v>5000</v>
      </c>
      <c r="AK83" s="76">
        <f>Предпоссылки!$C$140</f>
        <v>5000</v>
      </c>
      <c r="AL83" s="76">
        <f>Предпоссылки!$C$140</f>
        <v>5000</v>
      </c>
      <c r="AM83" s="76">
        <f>Предпоссылки!$C$140</f>
        <v>5000</v>
      </c>
      <c r="AN83" s="76">
        <f>Предпоссылки!$C$140</f>
        <v>5000</v>
      </c>
      <c r="AO83" s="76">
        <f>Предпоссылки!$C$140</f>
        <v>5000</v>
      </c>
      <c r="AP83" s="76">
        <f>Предпоссылки!$C$140</f>
        <v>5000</v>
      </c>
      <c r="AQ83" s="76">
        <f>Предпоссылки!$C$140</f>
        <v>5000</v>
      </c>
      <c r="AR83" s="76">
        <f>Предпоссылки!$C$140</f>
        <v>5000</v>
      </c>
      <c r="AS83" s="76">
        <f>Предпоссылки!$C$140</f>
        <v>5000</v>
      </c>
      <c r="AT83" s="76">
        <f>Предпоссылки!$C$140</f>
        <v>5000</v>
      </c>
      <c r="AU83" s="76">
        <f>Предпоссылки!$C$140</f>
        <v>5000</v>
      </c>
      <c r="AV83" s="76">
        <f>Предпоссылки!$C$140</f>
        <v>5000</v>
      </c>
      <c r="AW83" s="76">
        <f>Предпоссылки!$C$140</f>
        <v>5000</v>
      </c>
      <c r="AX83" s="76">
        <f>Предпоссылки!$C$140</f>
        <v>5000</v>
      </c>
      <c r="AY83" s="76">
        <f>Предпоссылки!$C$140</f>
        <v>5000</v>
      </c>
      <c r="AZ83" s="76">
        <f>Предпоссылки!$C$140</f>
        <v>5000</v>
      </c>
      <c r="BA83" s="76">
        <f>Предпоссылки!$C$140</f>
        <v>5000</v>
      </c>
      <c r="BB83" s="76">
        <f>Предпоссылки!$C$140</f>
        <v>5000</v>
      </c>
      <c r="BC83" s="76">
        <f>Предпоссылки!$C$140</f>
        <v>5000</v>
      </c>
      <c r="BD83" s="76">
        <f>Предпоссылки!$C$140</f>
        <v>5000</v>
      </c>
      <c r="BE83" s="76">
        <f>Предпоссылки!$C$140</f>
        <v>5000</v>
      </c>
      <c r="BF83" s="76">
        <f>Предпоссылки!$C$140</f>
        <v>5000</v>
      </c>
      <c r="BG83" s="76">
        <f>Предпоссылки!$C$140</f>
        <v>5000</v>
      </c>
      <c r="BH83" s="76">
        <f>Предпоссылки!$C$140</f>
        <v>5000</v>
      </c>
      <c r="BI83" s="76">
        <f>Предпоссылки!$C$140</f>
        <v>5000</v>
      </c>
      <c r="BJ83" s="76">
        <f>Предпоссылки!$C$140</f>
        <v>5000</v>
      </c>
      <c r="BK83" s="76">
        <f>Предпоссылки!$C$140</f>
        <v>5000</v>
      </c>
      <c r="BL83" s="76">
        <f>Предпоссылки!$C$140</f>
        <v>5000</v>
      </c>
      <c r="BM83" s="76">
        <f>Предпоссылки!$C$140</f>
        <v>5000</v>
      </c>
      <c r="BN83" s="76">
        <f>Предпоссылки!$C$140</f>
        <v>5000</v>
      </c>
      <c r="BO83" s="76">
        <f>Предпоссылки!$C$140</f>
        <v>5000</v>
      </c>
      <c r="BP83" s="76">
        <f>Предпоссылки!$C$140</f>
        <v>5000</v>
      </c>
      <c r="BQ83" s="76">
        <f>Предпоссылки!$C$140</f>
        <v>5000</v>
      </c>
      <c r="BR83" s="76">
        <f>Предпоссылки!$C$140</f>
        <v>5000</v>
      </c>
      <c r="BS83" s="76">
        <f>Предпоссылки!$C$140</f>
        <v>5000</v>
      </c>
      <c r="BT83" s="76">
        <f>Предпоссылки!$C$140</f>
        <v>5000</v>
      </c>
      <c r="BU83" s="76">
        <f>Предпоссылки!$C$140</f>
        <v>5000</v>
      </c>
      <c r="BV83" s="76">
        <f>Предпоссылки!$C$140</f>
        <v>5000</v>
      </c>
      <c r="BW83" s="76">
        <f>Предпоссылки!$C$140</f>
        <v>5000</v>
      </c>
    </row>
    <row r="84" spans="1:75" s="12" customFormat="1" outlineLevel="1" x14ac:dyDescent="0.25">
      <c r="A84" s="58" t="s">
        <v>18</v>
      </c>
      <c r="C84" s="55"/>
      <c r="D84" s="76">
        <f>Предпоссылки!$C$141</f>
        <v>10000</v>
      </c>
      <c r="E84" s="76">
        <f>Предпоссылки!$C$141</f>
        <v>10000</v>
      </c>
      <c r="F84" s="76">
        <f>Предпоссылки!$C$141</f>
        <v>10000</v>
      </c>
      <c r="G84" s="76">
        <f>Предпоссылки!$C$141</f>
        <v>10000</v>
      </c>
      <c r="H84" s="76">
        <f>Предпоссылки!$C$141</f>
        <v>10000</v>
      </c>
      <c r="I84" s="76">
        <f>Предпоссылки!$C$141</f>
        <v>10000</v>
      </c>
      <c r="J84" s="76">
        <f>Предпоссылки!$C$141</f>
        <v>10000</v>
      </c>
      <c r="K84" s="76">
        <f>Предпоссылки!$C$141</f>
        <v>10000</v>
      </c>
      <c r="L84" s="76">
        <f>Предпоссылки!$C$141</f>
        <v>10000</v>
      </c>
      <c r="M84" s="76">
        <f>Предпоссылки!$C$141</f>
        <v>10000</v>
      </c>
      <c r="N84" s="76">
        <f>Предпоссылки!$C$141</f>
        <v>10000</v>
      </c>
      <c r="O84" s="76">
        <f>Предпоссылки!$C$141</f>
        <v>10000</v>
      </c>
      <c r="P84" s="76">
        <f>Предпоссылки!$C$141</f>
        <v>10000</v>
      </c>
      <c r="Q84" s="76">
        <f>Предпоссылки!$C$141</f>
        <v>10000</v>
      </c>
      <c r="R84" s="76">
        <f>Предпоссылки!$C$141</f>
        <v>10000</v>
      </c>
      <c r="S84" s="76">
        <f>Предпоссылки!$C$141</f>
        <v>10000</v>
      </c>
      <c r="T84" s="76">
        <f>Предпоссылки!$C$141</f>
        <v>10000</v>
      </c>
      <c r="U84" s="76">
        <f>Предпоссылки!$C$141</f>
        <v>10000</v>
      </c>
      <c r="V84" s="76">
        <f>Предпоссылки!$C$141</f>
        <v>10000</v>
      </c>
      <c r="W84" s="76">
        <f>Предпоссылки!$C$141</f>
        <v>10000</v>
      </c>
      <c r="X84" s="76">
        <f>Предпоссылки!$C$141</f>
        <v>10000</v>
      </c>
      <c r="Y84" s="76">
        <f>Предпоссылки!$C$141</f>
        <v>10000</v>
      </c>
      <c r="Z84" s="76">
        <f>Предпоссылки!$C$141</f>
        <v>10000</v>
      </c>
      <c r="AA84" s="76">
        <f>Предпоссылки!$C$141</f>
        <v>10000</v>
      </c>
      <c r="AB84" s="76">
        <f>Предпоссылки!$C$141</f>
        <v>10000</v>
      </c>
      <c r="AC84" s="76">
        <f>Предпоссылки!$C$141</f>
        <v>10000</v>
      </c>
      <c r="AD84" s="76">
        <f>Предпоссылки!$C$141</f>
        <v>10000</v>
      </c>
      <c r="AE84" s="76">
        <f>Предпоссылки!$C$141</f>
        <v>10000</v>
      </c>
      <c r="AF84" s="76">
        <f>Предпоссылки!$C$141</f>
        <v>10000</v>
      </c>
      <c r="AG84" s="76">
        <f>Предпоссылки!$C$141</f>
        <v>10000</v>
      </c>
      <c r="AH84" s="76">
        <f>Предпоссылки!$C$141</f>
        <v>10000</v>
      </c>
      <c r="AI84" s="76">
        <f>Предпоссылки!$C$141</f>
        <v>10000</v>
      </c>
      <c r="AJ84" s="76">
        <f>Предпоссылки!$C$141</f>
        <v>10000</v>
      </c>
      <c r="AK84" s="76">
        <f>Предпоссылки!$C$141</f>
        <v>10000</v>
      </c>
      <c r="AL84" s="76">
        <f>Предпоссылки!$C$141</f>
        <v>10000</v>
      </c>
      <c r="AM84" s="76">
        <f>Предпоссылки!$C$141</f>
        <v>10000</v>
      </c>
      <c r="AN84" s="76">
        <f>Предпоссылки!$C$141</f>
        <v>10000</v>
      </c>
      <c r="AO84" s="76">
        <f>Предпоссылки!$C$141</f>
        <v>10000</v>
      </c>
      <c r="AP84" s="76">
        <f>Предпоссылки!$C$141</f>
        <v>10000</v>
      </c>
      <c r="AQ84" s="76">
        <f>Предпоссылки!$C$141</f>
        <v>10000</v>
      </c>
      <c r="AR84" s="76">
        <f>Предпоссылки!$C$141</f>
        <v>10000</v>
      </c>
      <c r="AS84" s="76">
        <f>Предпоссылки!$C$141</f>
        <v>10000</v>
      </c>
      <c r="AT84" s="76">
        <f>Предпоссылки!$C$141</f>
        <v>10000</v>
      </c>
      <c r="AU84" s="76">
        <f>Предпоссылки!$C$141</f>
        <v>10000</v>
      </c>
      <c r="AV84" s="76">
        <f>Предпоссылки!$C$141</f>
        <v>10000</v>
      </c>
      <c r="AW84" s="76">
        <f>Предпоссылки!$C$141</f>
        <v>10000</v>
      </c>
      <c r="AX84" s="76">
        <f>Предпоссылки!$C$141</f>
        <v>10000</v>
      </c>
      <c r="AY84" s="76">
        <f>Предпоссылки!$C$141</f>
        <v>10000</v>
      </c>
      <c r="AZ84" s="76">
        <f>Предпоссылки!$C$141</f>
        <v>10000</v>
      </c>
      <c r="BA84" s="76">
        <f>Предпоссылки!$C$141</f>
        <v>10000</v>
      </c>
      <c r="BB84" s="76">
        <f>Предпоссылки!$C$141</f>
        <v>10000</v>
      </c>
      <c r="BC84" s="76">
        <f>Предпоссылки!$C$141</f>
        <v>10000</v>
      </c>
      <c r="BD84" s="76">
        <f>Предпоссылки!$C$141</f>
        <v>10000</v>
      </c>
      <c r="BE84" s="76">
        <f>Предпоссылки!$C$141</f>
        <v>10000</v>
      </c>
      <c r="BF84" s="76">
        <f>Предпоссылки!$C$141</f>
        <v>10000</v>
      </c>
      <c r="BG84" s="76">
        <f>Предпоссылки!$C$141</f>
        <v>10000</v>
      </c>
      <c r="BH84" s="76">
        <f>Предпоссылки!$C$141</f>
        <v>10000</v>
      </c>
      <c r="BI84" s="76">
        <f>Предпоссылки!$C$141</f>
        <v>10000</v>
      </c>
      <c r="BJ84" s="76">
        <f>Предпоссылки!$C$141</f>
        <v>10000</v>
      </c>
      <c r="BK84" s="76">
        <f>Предпоссылки!$C$141</f>
        <v>10000</v>
      </c>
      <c r="BL84" s="76">
        <f>Предпоссылки!$C$141</f>
        <v>10000</v>
      </c>
      <c r="BM84" s="76">
        <f>Предпоссылки!$C$141</f>
        <v>10000</v>
      </c>
      <c r="BN84" s="76">
        <f>Предпоссылки!$C$141</f>
        <v>10000</v>
      </c>
      <c r="BO84" s="76">
        <f>Предпоссылки!$C$141</f>
        <v>10000</v>
      </c>
      <c r="BP84" s="76">
        <f>Предпоссылки!$C$141</f>
        <v>10000</v>
      </c>
      <c r="BQ84" s="76">
        <f>Предпоссылки!$C$141</f>
        <v>10000</v>
      </c>
      <c r="BR84" s="76">
        <f>Предпоссылки!$C$141</f>
        <v>10000</v>
      </c>
      <c r="BS84" s="76">
        <f>Предпоссылки!$C$141</f>
        <v>10000</v>
      </c>
      <c r="BT84" s="76">
        <f>Предпоссылки!$C$141</f>
        <v>10000</v>
      </c>
      <c r="BU84" s="76">
        <f>Предпоссылки!$C$141</f>
        <v>10000</v>
      </c>
      <c r="BV84" s="76">
        <f>Предпоссылки!$C$141</f>
        <v>10000</v>
      </c>
      <c r="BW84" s="76">
        <f>Предпоссылки!$C$141</f>
        <v>10000</v>
      </c>
    </row>
    <row r="85" spans="1:75" s="12" customFormat="1" outlineLevel="1" x14ac:dyDescent="0.25">
      <c r="A85" s="58" t="s">
        <v>19</v>
      </c>
      <c r="C85" s="55"/>
      <c r="D85" s="76">
        <f>Предпоссылки!$C$142</f>
        <v>10000</v>
      </c>
      <c r="E85" s="76">
        <f>Предпоссылки!$C$142</f>
        <v>10000</v>
      </c>
      <c r="F85" s="76">
        <f>Предпоссылки!$C$142</f>
        <v>10000</v>
      </c>
      <c r="G85" s="76">
        <f>Предпоссылки!$C$142</f>
        <v>10000</v>
      </c>
      <c r="H85" s="76">
        <f>Предпоссылки!$C$142</f>
        <v>10000</v>
      </c>
      <c r="I85" s="76">
        <f>Предпоссылки!$C$142</f>
        <v>10000</v>
      </c>
      <c r="J85" s="76">
        <f>Предпоссылки!$C$142</f>
        <v>10000</v>
      </c>
      <c r="K85" s="76">
        <f>Предпоссылки!$C$142</f>
        <v>10000</v>
      </c>
      <c r="L85" s="76">
        <f>Предпоссылки!$C$142</f>
        <v>10000</v>
      </c>
      <c r="M85" s="76">
        <f>Предпоссылки!$C$142</f>
        <v>10000</v>
      </c>
      <c r="N85" s="76">
        <f>Предпоссылки!$C$142</f>
        <v>10000</v>
      </c>
      <c r="O85" s="76">
        <f>Предпоссылки!$C$142</f>
        <v>10000</v>
      </c>
      <c r="P85" s="76">
        <f>Предпоссылки!$C$142</f>
        <v>10000</v>
      </c>
      <c r="Q85" s="76">
        <f>Предпоссылки!$C$142</f>
        <v>10000</v>
      </c>
      <c r="R85" s="76">
        <f>Предпоссылки!$C$142</f>
        <v>10000</v>
      </c>
      <c r="S85" s="76">
        <f>Предпоссылки!$C$142</f>
        <v>10000</v>
      </c>
      <c r="T85" s="76">
        <f>Предпоссылки!$C$142</f>
        <v>10000</v>
      </c>
      <c r="U85" s="76">
        <f>Предпоссылки!$C$142</f>
        <v>10000</v>
      </c>
      <c r="V85" s="76">
        <f>Предпоссылки!$C$142</f>
        <v>10000</v>
      </c>
      <c r="W85" s="76">
        <f>Предпоссылки!$C$142</f>
        <v>10000</v>
      </c>
      <c r="X85" s="76">
        <f>Предпоссылки!$C$142</f>
        <v>10000</v>
      </c>
      <c r="Y85" s="76">
        <f>Предпоссылки!$C$142</f>
        <v>10000</v>
      </c>
      <c r="Z85" s="76">
        <f>Предпоссылки!$C$142</f>
        <v>10000</v>
      </c>
      <c r="AA85" s="76">
        <f>Предпоссылки!$C$142</f>
        <v>10000</v>
      </c>
      <c r="AB85" s="76">
        <f>Предпоссылки!$C$142</f>
        <v>10000</v>
      </c>
      <c r="AC85" s="76">
        <f>Предпоссылки!$C$142</f>
        <v>10000</v>
      </c>
      <c r="AD85" s="76">
        <f>Предпоссылки!$C$142</f>
        <v>10000</v>
      </c>
      <c r="AE85" s="76">
        <f>Предпоссылки!$C$142</f>
        <v>10000</v>
      </c>
      <c r="AF85" s="76">
        <f>Предпоссылки!$C$142</f>
        <v>10000</v>
      </c>
      <c r="AG85" s="76">
        <f>Предпоссылки!$C$142</f>
        <v>10000</v>
      </c>
      <c r="AH85" s="76">
        <f>Предпоссылки!$C$142</f>
        <v>10000</v>
      </c>
      <c r="AI85" s="76">
        <f>Предпоссылки!$C$142</f>
        <v>10000</v>
      </c>
      <c r="AJ85" s="76">
        <f>Предпоссылки!$C$142</f>
        <v>10000</v>
      </c>
      <c r="AK85" s="76">
        <f>Предпоссылки!$C$142</f>
        <v>10000</v>
      </c>
      <c r="AL85" s="76">
        <f>Предпоссылки!$C$142</f>
        <v>10000</v>
      </c>
      <c r="AM85" s="76">
        <f>Предпоссылки!$C$142</f>
        <v>10000</v>
      </c>
      <c r="AN85" s="76">
        <f>Предпоссылки!$C$142</f>
        <v>10000</v>
      </c>
      <c r="AO85" s="76">
        <f>Предпоссылки!$C$142</f>
        <v>10000</v>
      </c>
      <c r="AP85" s="76">
        <f>Предпоссылки!$C$142</f>
        <v>10000</v>
      </c>
      <c r="AQ85" s="76">
        <f>Предпоссылки!$C$142</f>
        <v>10000</v>
      </c>
      <c r="AR85" s="76">
        <f>Предпоссылки!$C$142</f>
        <v>10000</v>
      </c>
      <c r="AS85" s="76">
        <f>Предпоссылки!$C$142</f>
        <v>10000</v>
      </c>
      <c r="AT85" s="76">
        <f>Предпоссылки!$C$142</f>
        <v>10000</v>
      </c>
      <c r="AU85" s="76">
        <f>Предпоссылки!$C$142</f>
        <v>10000</v>
      </c>
      <c r="AV85" s="76">
        <f>Предпоссылки!$C$142</f>
        <v>10000</v>
      </c>
      <c r="AW85" s="76">
        <f>Предпоссылки!$C$142</f>
        <v>10000</v>
      </c>
      <c r="AX85" s="76">
        <f>Предпоссылки!$C$142</f>
        <v>10000</v>
      </c>
      <c r="AY85" s="76">
        <f>Предпоссылки!$C$142</f>
        <v>10000</v>
      </c>
      <c r="AZ85" s="76">
        <f>Предпоссылки!$C$142</f>
        <v>10000</v>
      </c>
      <c r="BA85" s="76">
        <f>Предпоссылки!$C$142</f>
        <v>10000</v>
      </c>
      <c r="BB85" s="76">
        <f>Предпоссылки!$C$142</f>
        <v>10000</v>
      </c>
      <c r="BC85" s="76">
        <f>Предпоссылки!$C$142</f>
        <v>10000</v>
      </c>
      <c r="BD85" s="76">
        <f>Предпоссылки!$C$142</f>
        <v>10000</v>
      </c>
      <c r="BE85" s="76">
        <f>Предпоссылки!$C$142</f>
        <v>10000</v>
      </c>
      <c r="BF85" s="76">
        <f>Предпоссылки!$C$142</f>
        <v>10000</v>
      </c>
      <c r="BG85" s="76">
        <f>Предпоссылки!$C$142</f>
        <v>10000</v>
      </c>
      <c r="BH85" s="76">
        <f>Предпоссылки!$C$142</f>
        <v>10000</v>
      </c>
      <c r="BI85" s="76">
        <f>Предпоссылки!$C$142</f>
        <v>10000</v>
      </c>
      <c r="BJ85" s="76">
        <f>Предпоссылки!$C$142</f>
        <v>10000</v>
      </c>
      <c r="BK85" s="76">
        <f>Предпоссылки!$C$142</f>
        <v>10000</v>
      </c>
      <c r="BL85" s="76">
        <f>Предпоссылки!$C$142</f>
        <v>10000</v>
      </c>
      <c r="BM85" s="76">
        <f>Предпоссылки!$C$142</f>
        <v>10000</v>
      </c>
      <c r="BN85" s="76">
        <f>Предпоссылки!$C$142</f>
        <v>10000</v>
      </c>
      <c r="BO85" s="76">
        <f>Предпоссылки!$C$142</f>
        <v>10000</v>
      </c>
      <c r="BP85" s="76">
        <f>Предпоссылки!$C$142</f>
        <v>10000</v>
      </c>
      <c r="BQ85" s="76">
        <f>Предпоссылки!$C$142</f>
        <v>10000</v>
      </c>
      <c r="BR85" s="76">
        <f>Предпоссылки!$C$142</f>
        <v>10000</v>
      </c>
      <c r="BS85" s="76">
        <f>Предпоссылки!$C$142</f>
        <v>10000</v>
      </c>
      <c r="BT85" s="76">
        <f>Предпоссылки!$C$142</f>
        <v>10000</v>
      </c>
      <c r="BU85" s="76">
        <f>Предпоссылки!$C$142</f>
        <v>10000</v>
      </c>
      <c r="BV85" s="76">
        <f>Предпоссылки!$C$142</f>
        <v>10000</v>
      </c>
      <c r="BW85" s="76">
        <f>Предпоссылки!$C$142</f>
        <v>10000</v>
      </c>
    </row>
    <row r="86" spans="1:75" s="12" customFormat="1" outlineLevel="1" x14ac:dyDescent="0.25">
      <c r="A86" s="13"/>
      <c r="C86" s="55"/>
    </row>
    <row r="87" spans="1:75" s="78" customFormat="1" outlineLevel="1" x14ac:dyDescent="0.25">
      <c r="A87" s="78" t="s">
        <v>45</v>
      </c>
      <c r="B87" s="51"/>
      <c r="C87" s="77"/>
      <c r="D87" s="78">
        <f>D88*D89</f>
        <v>0</v>
      </c>
      <c r="E87" s="78">
        <f t="shared" ref="E87:AM87" si="100">E88*E89</f>
        <v>0</v>
      </c>
      <c r="F87" s="78">
        <f t="shared" si="100"/>
        <v>0</v>
      </c>
      <c r="G87" s="78">
        <f t="shared" si="100"/>
        <v>60000</v>
      </c>
      <c r="H87" s="78">
        <f t="shared" si="100"/>
        <v>0</v>
      </c>
      <c r="I87" s="78">
        <f t="shared" si="100"/>
        <v>60000</v>
      </c>
      <c r="J87" s="78">
        <f t="shared" si="100"/>
        <v>0</v>
      </c>
      <c r="K87" s="78">
        <f t="shared" si="100"/>
        <v>60000</v>
      </c>
      <c r="L87" s="78">
        <f t="shared" si="100"/>
        <v>0</v>
      </c>
      <c r="M87" s="78">
        <f t="shared" si="100"/>
        <v>0</v>
      </c>
      <c r="N87" s="78">
        <f t="shared" si="100"/>
        <v>60000</v>
      </c>
      <c r="O87" s="78">
        <f t="shared" si="100"/>
        <v>0</v>
      </c>
      <c r="P87" s="78">
        <f t="shared" si="100"/>
        <v>0</v>
      </c>
      <c r="Q87" s="78">
        <f t="shared" si="100"/>
        <v>0</v>
      </c>
      <c r="R87" s="78">
        <f t="shared" si="100"/>
        <v>0</v>
      </c>
      <c r="S87" s="78">
        <f t="shared" si="100"/>
        <v>60000</v>
      </c>
      <c r="T87" s="78">
        <f t="shared" si="100"/>
        <v>0</v>
      </c>
      <c r="U87" s="78">
        <f t="shared" si="100"/>
        <v>60000</v>
      </c>
      <c r="V87" s="78">
        <f t="shared" si="100"/>
        <v>0</v>
      </c>
      <c r="W87" s="78">
        <f t="shared" si="100"/>
        <v>60000</v>
      </c>
      <c r="X87" s="78">
        <f t="shared" si="100"/>
        <v>0</v>
      </c>
      <c r="Y87" s="78">
        <f t="shared" si="100"/>
        <v>0</v>
      </c>
      <c r="Z87" s="78">
        <f t="shared" si="100"/>
        <v>60000</v>
      </c>
      <c r="AA87" s="78">
        <f t="shared" si="100"/>
        <v>0</v>
      </c>
      <c r="AB87" s="78">
        <f t="shared" si="100"/>
        <v>0</v>
      </c>
      <c r="AC87" s="78">
        <f t="shared" si="100"/>
        <v>0</v>
      </c>
      <c r="AD87" s="78">
        <f t="shared" si="100"/>
        <v>0</v>
      </c>
      <c r="AE87" s="78">
        <f t="shared" si="100"/>
        <v>60000</v>
      </c>
      <c r="AF87" s="78">
        <f t="shared" si="100"/>
        <v>0</v>
      </c>
      <c r="AG87" s="78">
        <f t="shared" si="100"/>
        <v>60000</v>
      </c>
      <c r="AH87" s="78">
        <f t="shared" si="100"/>
        <v>0</v>
      </c>
      <c r="AI87" s="78">
        <f t="shared" si="100"/>
        <v>60000</v>
      </c>
      <c r="AJ87" s="78">
        <f t="shared" si="100"/>
        <v>0</v>
      </c>
      <c r="AK87" s="78">
        <f t="shared" si="100"/>
        <v>0</v>
      </c>
      <c r="AL87" s="78">
        <f t="shared" si="100"/>
        <v>60000</v>
      </c>
      <c r="AM87" s="78">
        <f t="shared" si="100"/>
        <v>0</v>
      </c>
      <c r="AN87" s="78">
        <f t="shared" ref="AN87:BW87" si="101">AN88*AN89</f>
        <v>0</v>
      </c>
      <c r="AO87" s="78">
        <f t="shared" si="101"/>
        <v>0</v>
      </c>
      <c r="AP87" s="78">
        <f t="shared" si="101"/>
        <v>0</v>
      </c>
      <c r="AQ87" s="78">
        <f t="shared" si="101"/>
        <v>60000</v>
      </c>
      <c r="AR87" s="78">
        <f t="shared" si="101"/>
        <v>0</v>
      </c>
      <c r="AS87" s="78">
        <f t="shared" si="101"/>
        <v>60000</v>
      </c>
      <c r="AT87" s="78">
        <f t="shared" si="101"/>
        <v>0</v>
      </c>
      <c r="AU87" s="78">
        <f t="shared" si="101"/>
        <v>60000</v>
      </c>
      <c r="AV87" s="78">
        <f t="shared" si="101"/>
        <v>0</v>
      </c>
      <c r="AW87" s="78">
        <f t="shared" si="101"/>
        <v>0</v>
      </c>
      <c r="AX87" s="78">
        <f t="shared" si="101"/>
        <v>60000</v>
      </c>
      <c r="AY87" s="78">
        <f t="shared" si="101"/>
        <v>0</v>
      </c>
      <c r="AZ87" s="78">
        <f t="shared" si="101"/>
        <v>0</v>
      </c>
      <c r="BA87" s="78">
        <f t="shared" si="101"/>
        <v>0</v>
      </c>
      <c r="BB87" s="78">
        <f t="shared" si="101"/>
        <v>0</v>
      </c>
      <c r="BC87" s="78">
        <f t="shared" si="101"/>
        <v>60000</v>
      </c>
      <c r="BD87" s="78">
        <f t="shared" si="101"/>
        <v>0</v>
      </c>
      <c r="BE87" s="78">
        <f t="shared" si="101"/>
        <v>60000</v>
      </c>
      <c r="BF87" s="78">
        <f t="shared" si="101"/>
        <v>0</v>
      </c>
      <c r="BG87" s="78">
        <f t="shared" si="101"/>
        <v>60000</v>
      </c>
      <c r="BH87" s="78">
        <f t="shared" si="101"/>
        <v>0</v>
      </c>
      <c r="BI87" s="78">
        <f t="shared" si="101"/>
        <v>0</v>
      </c>
      <c r="BJ87" s="78">
        <f t="shared" si="101"/>
        <v>60000</v>
      </c>
      <c r="BK87" s="78">
        <f t="shared" si="101"/>
        <v>0</v>
      </c>
      <c r="BL87" s="78">
        <f t="shared" si="101"/>
        <v>0</v>
      </c>
      <c r="BM87" s="78">
        <f t="shared" si="101"/>
        <v>0</v>
      </c>
      <c r="BN87" s="78">
        <f t="shared" si="101"/>
        <v>0</v>
      </c>
      <c r="BO87" s="78">
        <f t="shared" si="101"/>
        <v>60000</v>
      </c>
      <c r="BP87" s="78">
        <f t="shared" si="101"/>
        <v>0</v>
      </c>
      <c r="BQ87" s="78">
        <f t="shared" si="101"/>
        <v>60000</v>
      </c>
      <c r="BR87" s="78">
        <f t="shared" si="101"/>
        <v>0</v>
      </c>
      <c r="BS87" s="78">
        <f t="shared" si="101"/>
        <v>60000</v>
      </c>
      <c r="BT87" s="78">
        <f t="shared" si="101"/>
        <v>0</v>
      </c>
      <c r="BU87" s="78">
        <f t="shared" si="101"/>
        <v>0</v>
      </c>
      <c r="BV87" s="78">
        <f t="shared" si="101"/>
        <v>60000</v>
      </c>
      <c r="BW87" s="78">
        <f t="shared" si="101"/>
        <v>0</v>
      </c>
    </row>
    <row r="88" spans="1:75" s="5" customFormat="1" outlineLevel="1" x14ac:dyDescent="0.25">
      <c r="A88" s="58" t="s">
        <v>22</v>
      </c>
      <c r="B88" s="9" t="s">
        <v>53</v>
      </c>
      <c r="C88" s="32"/>
      <c r="D88" s="79">
        <v>0</v>
      </c>
      <c r="E88" s="79">
        <v>0</v>
      </c>
      <c r="F88" s="79">
        <v>0</v>
      </c>
      <c r="G88" s="79">
        <f>Предпоссылки!$C$145</f>
        <v>4</v>
      </c>
      <c r="H88" s="79">
        <v>0</v>
      </c>
      <c r="I88" s="79">
        <f>Предпоссылки!$C$145</f>
        <v>4</v>
      </c>
      <c r="J88" s="79">
        <v>0</v>
      </c>
      <c r="K88" s="79">
        <f>Предпоссылки!$C$145</f>
        <v>4</v>
      </c>
      <c r="L88" s="79">
        <v>0</v>
      </c>
      <c r="M88" s="79">
        <v>0</v>
      </c>
      <c r="N88" s="79">
        <f>Предпоссылки!$C$145</f>
        <v>4</v>
      </c>
      <c r="O88" s="79">
        <v>0</v>
      </c>
      <c r="P88" s="79">
        <v>0</v>
      </c>
      <c r="Q88" s="79">
        <v>0</v>
      </c>
      <c r="R88" s="79">
        <v>0</v>
      </c>
      <c r="S88" s="79">
        <f>Предпоссылки!$C$145</f>
        <v>4</v>
      </c>
      <c r="T88" s="79">
        <v>0</v>
      </c>
      <c r="U88" s="79">
        <f>Предпоссылки!$C$145</f>
        <v>4</v>
      </c>
      <c r="V88" s="79">
        <v>0</v>
      </c>
      <c r="W88" s="79">
        <f>Предпоссылки!$C$145</f>
        <v>4</v>
      </c>
      <c r="X88" s="79">
        <v>0</v>
      </c>
      <c r="Y88" s="79">
        <v>0</v>
      </c>
      <c r="Z88" s="79">
        <f>Предпоссылки!$C$145</f>
        <v>4</v>
      </c>
      <c r="AA88" s="79">
        <v>0</v>
      </c>
      <c r="AB88" s="79">
        <v>0</v>
      </c>
      <c r="AC88" s="79">
        <v>0</v>
      </c>
      <c r="AD88" s="79">
        <v>0</v>
      </c>
      <c r="AE88" s="79">
        <f>Предпоссылки!$C$145</f>
        <v>4</v>
      </c>
      <c r="AF88" s="79">
        <v>0</v>
      </c>
      <c r="AG88" s="79">
        <f>Предпоссылки!$C$145</f>
        <v>4</v>
      </c>
      <c r="AH88" s="79">
        <v>0</v>
      </c>
      <c r="AI88" s="79">
        <f>Предпоссылки!$C$145</f>
        <v>4</v>
      </c>
      <c r="AJ88" s="79">
        <v>0</v>
      </c>
      <c r="AK88" s="79">
        <v>0</v>
      </c>
      <c r="AL88" s="79">
        <f>Предпоссылки!$C$145</f>
        <v>4</v>
      </c>
      <c r="AM88" s="79">
        <v>0</v>
      </c>
      <c r="AN88" s="79">
        <v>0</v>
      </c>
      <c r="AO88" s="79">
        <v>0</v>
      </c>
      <c r="AP88" s="79">
        <v>0</v>
      </c>
      <c r="AQ88" s="79">
        <f>Предпоссылки!$C$145</f>
        <v>4</v>
      </c>
      <c r="AR88" s="79">
        <v>0</v>
      </c>
      <c r="AS88" s="79">
        <f>Предпоссылки!$C$145</f>
        <v>4</v>
      </c>
      <c r="AT88" s="79">
        <v>0</v>
      </c>
      <c r="AU88" s="79">
        <f>Предпоссылки!$C$145</f>
        <v>4</v>
      </c>
      <c r="AV88" s="79">
        <v>0</v>
      </c>
      <c r="AW88" s="79">
        <v>0</v>
      </c>
      <c r="AX88" s="79">
        <f>Предпоссылки!$C$145</f>
        <v>4</v>
      </c>
      <c r="AY88" s="79">
        <v>0</v>
      </c>
      <c r="AZ88" s="79">
        <v>0</v>
      </c>
      <c r="BA88" s="79">
        <v>0</v>
      </c>
      <c r="BB88" s="79">
        <v>0</v>
      </c>
      <c r="BC88" s="79">
        <f>Предпоссылки!$C$145</f>
        <v>4</v>
      </c>
      <c r="BD88" s="79">
        <v>0</v>
      </c>
      <c r="BE88" s="79">
        <f>Предпоссылки!$C$145</f>
        <v>4</v>
      </c>
      <c r="BF88" s="79">
        <v>0</v>
      </c>
      <c r="BG88" s="79">
        <f>Предпоссылки!$C$145</f>
        <v>4</v>
      </c>
      <c r="BH88" s="79">
        <v>0</v>
      </c>
      <c r="BI88" s="79">
        <v>0</v>
      </c>
      <c r="BJ88" s="79">
        <f>Предпоссылки!$C$145</f>
        <v>4</v>
      </c>
      <c r="BK88" s="79">
        <v>0</v>
      </c>
      <c r="BL88" s="79">
        <v>0</v>
      </c>
      <c r="BM88" s="79">
        <v>0</v>
      </c>
      <c r="BN88" s="79">
        <v>0</v>
      </c>
      <c r="BO88" s="79">
        <f>Предпоссылки!$C$145</f>
        <v>4</v>
      </c>
      <c r="BP88" s="79">
        <v>0</v>
      </c>
      <c r="BQ88" s="79">
        <f>Предпоссылки!$C$145</f>
        <v>4</v>
      </c>
      <c r="BR88" s="79">
        <v>0</v>
      </c>
      <c r="BS88" s="79">
        <f>Предпоссылки!$C$145</f>
        <v>4</v>
      </c>
      <c r="BT88" s="79">
        <v>0</v>
      </c>
      <c r="BU88" s="79">
        <v>0</v>
      </c>
      <c r="BV88" s="79">
        <f>Предпоссылки!$C$145</f>
        <v>4</v>
      </c>
      <c r="BW88" s="79">
        <v>0</v>
      </c>
    </row>
    <row r="89" spans="1:75" s="5" customFormat="1" outlineLevel="1" x14ac:dyDescent="0.25">
      <c r="A89" s="58" t="s">
        <v>102</v>
      </c>
      <c r="B89" s="9" t="s">
        <v>57</v>
      </c>
      <c r="C89" s="32"/>
      <c r="D89" s="79">
        <v>0</v>
      </c>
      <c r="E89" s="79">
        <v>0</v>
      </c>
      <c r="F89" s="79">
        <v>0</v>
      </c>
      <c r="G89" s="5">
        <v>15000</v>
      </c>
      <c r="H89" s="79">
        <v>0</v>
      </c>
      <c r="I89" s="5">
        <v>15000</v>
      </c>
      <c r="J89" s="79">
        <v>0</v>
      </c>
      <c r="K89" s="5">
        <v>15000</v>
      </c>
      <c r="L89" s="79">
        <v>0</v>
      </c>
      <c r="M89" s="79">
        <v>0</v>
      </c>
      <c r="N89" s="5">
        <v>15000</v>
      </c>
      <c r="O89" s="79">
        <v>0</v>
      </c>
      <c r="P89" s="79">
        <v>0</v>
      </c>
      <c r="Q89" s="79">
        <v>0</v>
      </c>
      <c r="R89" s="79">
        <v>0</v>
      </c>
      <c r="S89" s="5">
        <v>15000</v>
      </c>
      <c r="T89" s="79">
        <v>0</v>
      </c>
      <c r="U89" s="5">
        <v>15000</v>
      </c>
      <c r="V89" s="79">
        <v>0</v>
      </c>
      <c r="W89" s="5">
        <v>15000</v>
      </c>
      <c r="X89" s="79">
        <v>0</v>
      </c>
      <c r="Y89" s="79">
        <v>0</v>
      </c>
      <c r="Z89" s="5">
        <v>15000</v>
      </c>
      <c r="AA89" s="79">
        <v>0</v>
      </c>
      <c r="AB89" s="79">
        <v>0</v>
      </c>
      <c r="AC89" s="79">
        <v>0</v>
      </c>
      <c r="AD89" s="79">
        <v>0</v>
      </c>
      <c r="AE89" s="5">
        <v>15000</v>
      </c>
      <c r="AF89" s="79">
        <v>0</v>
      </c>
      <c r="AG89" s="5">
        <v>15000</v>
      </c>
      <c r="AH89" s="79">
        <v>0</v>
      </c>
      <c r="AI89" s="5">
        <v>15000</v>
      </c>
      <c r="AJ89" s="79">
        <v>0</v>
      </c>
      <c r="AK89" s="79">
        <v>0</v>
      </c>
      <c r="AL89" s="5">
        <v>15000</v>
      </c>
      <c r="AM89" s="79">
        <v>0</v>
      </c>
      <c r="AN89" s="79">
        <v>0</v>
      </c>
      <c r="AO89" s="79">
        <v>0</v>
      </c>
      <c r="AP89" s="79">
        <v>0</v>
      </c>
      <c r="AQ89" s="5">
        <v>15000</v>
      </c>
      <c r="AR89" s="79">
        <v>0</v>
      </c>
      <c r="AS89" s="5">
        <v>15000</v>
      </c>
      <c r="AT89" s="79">
        <v>0</v>
      </c>
      <c r="AU89" s="5">
        <v>15000</v>
      </c>
      <c r="AV89" s="79">
        <v>0</v>
      </c>
      <c r="AW89" s="79">
        <v>0</v>
      </c>
      <c r="AX89" s="5">
        <v>15000</v>
      </c>
      <c r="AY89" s="79">
        <v>0</v>
      </c>
      <c r="AZ89" s="79">
        <v>0</v>
      </c>
      <c r="BA89" s="79">
        <v>0</v>
      </c>
      <c r="BB89" s="79">
        <v>0</v>
      </c>
      <c r="BC89" s="5">
        <v>15000</v>
      </c>
      <c r="BD89" s="79">
        <v>0</v>
      </c>
      <c r="BE89" s="5">
        <v>15000</v>
      </c>
      <c r="BF89" s="79">
        <v>0</v>
      </c>
      <c r="BG89" s="5">
        <v>15000</v>
      </c>
      <c r="BH89" s="79">
        <v>0</v>
      </c>
      <c r="BI89" s="79">
        <v>0</v>
      </c>
      <c r="BJ89" s="5">
        <v>15000</v>
      </c>
      <c r="BK89" s="79">
        <v>0</v>
      </c>
      <c r="BL89" s="79">
        <v>0</v>
      </c>
      <c r="BM89" s="79">
        <v>0</v>
      </c>
      <c r="BN89" s="79">
        <v>0</v>
      </c>
      <c r="BO89" s="5">
        <v>15000</v>
      </c>
      <c r="BP89" s="79">
        <v>0</v>
      </c>
      <c r="BQ89" s="5">
        <v>15000</v>
      </c>
      <c r="BR89" s="79">
        <v>0</v>
      </c>
      <c r="BS89" s="5">
        <v>15000</v>
      </c>
      <c r="BT89" s="79">
        <v>0</v>
      </c>
      <c r="BU89" s="79">
        <v>0</v>
      </c>
      <c r="BV89" s="5">
        <v>15000</v>
      </c>
      <c r="BW89" s="79">
        <v>0</v>
      </c>
    </row>
    <row r="90" spans="1:75" s="12" customFormat="1" outlineLevel="1" x14ac:dyDescent="0.25">
      <c r="C90" s="55"/>
    </row>
    <row r="91" spans="1:75" s="78" customFormat="1" outlineLevel="1" x14ac:dyDescent="0.25">
      <c r="A91" s="78" t="s">
        <v>71</v>
      </c>
      <c r="B91" s="51"/>
      <c r="C91" s="77"/>
      <c r="D91" s="78">
        <v>0</v>
      </c>
      <c r="E91" s="78">
        <v>0</v>
      </c>
      <c r="F91" s="78">
        <v>0</v>
      </c>
      <c r="G91" s="78">
        <f t="shared" ref="G91:AM91" si="102">G92*G93*G94</f>
        <v>8000</v>
      </c>
      <c r="H91" s="78">
        <f t="shared" si="102"/>
        <v>8000</v>
      </c>
      <c r="I91" s="78">
        <f t="shared" si="102"/>
        <v>8000</v>
      </c>
      <c r="J91" s="78">
        <f t="shared" si="102"/>
        <v>8000</v>
      </c>
      <c r="K91" s="78">
        <f t="shared" si="102"/>
        <v>8000</v>
      </c>
      <c r="L91" s="78">
        <f t="shared" si="102"/>
        <v>8000</v>
      </c>
      <c r="M91" s="78">
        <f t="shared" si="102"/>
        <v>8000</v>
      </c>
      <c r="N91" s="78">
        <f t="shared" si="102"/>
        <v>8000</v>
      </c>
      <c r="O91" s="78">
        <f t="shared" si="102"/>
        <v>8000</v>
      </c>
      <c r="P91" s="78">
        <f t="shared" si="102"/>
        <v>9600</v>
      </c>
      <c r="Q91" s="78">
        <f t="shared" si="102"/>
        <v>9600</v>
      </c>
      <c r="R91" s="78">
        <f t="shared" si="102"/>
        <v>9600</v>
      </c>
      <c r="S91" s="78">
        <f t="shared" si="102"/>
        <v>9600</v>
      </c>
      <c r="T91" s="78">
        <f t="shared" si="102"/>
        <v>9600</v>
      </c>
      <c r="U91" s="78">
        <f t="shared" si="102"/>
        <v>9600</v>
      </c>
      <c r="V91" s="78">
        <f t="shared" si="102"/>
        <v>9600</v>
      </c>
      <c r="W91" s="78">
        <f t="shared" si="102"/>
        <v>9600</v>
      </c>
      <c r="X91" s="78">
        <f t="shared" si="102"/>
        <v>9600</v>
      </c>
      <c r="Y91" s="78">
        <f t="shared" si="102"/>
        <v>9600</v>
      </c>
      <c r="Z91" s="78">
        <f t="shared" si="102"/>
        <v>9600</v>
      </c>
      <c r="AA91" s="78">
        <f t="shared" si="102"/>
        <v>9600</v>
      </c>
      <c r="AB91" s="78">
        <f t="shared" si="102"/>
        <v>11200</v>
      </c>
      <c r="AC91" s="78">
        <f t="shared" si="102"/>
        <v>11200</v>
      </c>
      <c r="AD91" s="78">
        <f t="shared" si="102"/>
        <v>11200</v>
      </c>
      <c r="AE91" s="78">
        <f t="shared" si="102"/>
        <v>11200</v>
      </c>
      <c r="AF91" s="78">
        <f t="shared" si="102"/>
        <v>11200</v>
      </c>
      <c r="AG91" s="78">
        <f t="shared" si="102"/>
        <v>11200</v>
      </c>
      <c r="AH91" s="78">
        <f t="shared" si="102"/>
        <v>11200</v>
      </c>
      <c r="AI91" s="78">
        <f t="shared" si="102"/>
        <v>11200</v>
      </c>
      <c r="AJ91" s="78">
        <f t="shared" si="102"/>
        <v>11200</v>
      </c>
      <c r="AK91" s="78">
        <f t="shared" si="102"/>
        <v>11200</v>
      </c>
      <c r="AL91" s="78">
        <f t="shared" si="102"/>
        <v>11200</v>
      </c>
      <c r="AM91" s="78">
        <f t="shared" si="102"/>
        <v>11200</v>
      </c>
      <c r="AN91" s="78">
        <f t="shared" ref="AN91:BW91" si="103">AN92*AN93*AN94</f>
        <v>12800</v>
      </c>
      <c r="AO91" s="78">
        <f t="shared" si="103"/>
        <v>12800</v>
      </c>
      <c r="AP91" s="78">
        <f t="shared" si="103"/>
        <v>12800</v>
      </c>
      <c r="AQ91" s="78">
        <f t="shared" si="103"/>
        <v>12800</v>
      </c>
      <c r="AR91" s="78">
        <f t="shared" si="103"/>
        <v>12800</v>
      </c>
      <c r="AS91" s="78">
        <f t="shared" si="103"/>
        <v>12800</v>
      </c>
      <c r="AT91" s="78">
        <f t="shared" si="103"/>
        <v>12800</v>
      </c>
      <c r="AU91" s="78">
        <f t="shared" si="103"/>
        <v>12800</v>
      </c>
      <c r="AV91" s="78">
        <f t="shared" si="103"/>
        <v>12800</v>
      </c>
      <c r="AW91" s="78">
        <f t="shared" si="103"/>
        <v>12800</v>
      </c>
      <c r="AX91" s="78">
        <f t="shared" si="103"/>
        <v>12800</v>
      </c>
      <c r="AY91" s="78">
        <f t="shared" si="103"/>
        <v>12800</v>
      </c>
      <c r="AZ91" s="78">
        <f t="shared" si="103"/>
        <v>14400</v>
      </c>
      <c r="BA91" s="78">
        <f t="shared" si="103"/>
        <v>14400</v>
      </c>
      <c r="BB91" s="78">
        <f t="shared" si="103"/>
        <v>14400</v>
      </c>
      <c r="BC91" s="78">
        <f t="shared" si="103"/>
        <v>14400</v>
      </c>
      <c r="BD91" s="78">
        <f t="shared" si="103"/>
        <v>14400</v>
      </c>
      <c r="BE91" s="78">
        <f t="shared" si="103"/>
        <v>14400</v>
      </c>
      <c r="BF91" s="78">
        <f t="shared" si="103"/>
        <v>14400</v>
      </c>
      <c r="BG91" s="78">
        <f t="shared" si="103"/>
        <v>14400</v>
      </c>
      <c r="BH91" s="78">
        <f t="shared" si="103"/>
        <v>14400</v>
      </c>
      <c r="BI91" s="78">
        <f t="shared" si="103"/>
        <v>14400</v>
      </c>
      <c r="BJ91" s="78">
        <f t="shared" si="103"/>
        <v>14400</v>
      </c>
      <c r="BK91" s="78">
        <f t="shared" si="103"/>
        <v>14400</v>
      </c>
      <c r="BL91" s="78">
        <f t="shared" si="103"/>
        <v>16000</v>
      </c>
      <c r="BM91" s="78">
        <f t="shared" si="103"/>
        <v>16000</v>
      </c>
      <c r="BN91" s="78">
        <f t="shared" si="103"/>
        <v>16000</v>
      </c>
      <c r="BO91" s="78">
        <f t="shared" si="103"/>
        <v>16000</v>
      </c>
      <c r="BP91" s="78">
        <f t="shared" si="103"/>
        <v>16000</v>
      </c>
      <c r="BQ91" s="78">
        <f t="shared" si="103"/>
        <v>16000</v>
      </c>
      <c r="BR91" s="78">
        <f t="shared" si="103"/>
        <v>16000</v>
      </c>
      <c r="BS91" s="78">
        <f t="shared" si="103"/>
        <v>16000</v>
      </c>
      <c r="BT91" s="78">
        <f t="shared" si="103"/>
        <v>16000</v>
      </c>
      <c r="BU91" s="78">
        <f t="shared" si="103"/>
        <v>16000</v>
      </c>
      <c r="BV91" s="78">
        <f t="shared" si="103"/>
        <v>16000</v>
      </c>
      <c r="BW91" s="78">
        <f t="shared" si="103"/>
        <v>16000</v>
      </c>
    </row>
    <row r="92" spans="1:75" s="5" customFormat="1" outlineLevel="1" x14ac:dyDescent="0.25">
      <c r="A92" s="58" t="s">
        <v>22</v>
      </c>
      <c r="B92" s="9" t="s">
        <v>53</v>
      </c>
      <c r="C92" s="32"/>
      <c r="D92" s="79">
        <f>Предпоссылки!$C$149</f>
        <v>4</v>
      </c>
      <c r="E92" s="79">
        <f>Предпоссылки!$C$149</f>
        <v>4</v>
      </c>
      <c r="F92" s="79">
        <f>Предпоссылки!$C$149</f>
        <v>4</v>
      </c>
      <c r="G92" s="79">
        <f>Предпоссылки!$C$149</f>
        <v>4</v>
      </c>
      <c r="H92" s="79">
        <f>Предпоссылки!$C$149</f>
        <v>4</v>
      </c>
      <c r="I92" s="79">
        <f>Предпоссылки!$C$149</f>
        <v>4</v>
      </c>
      <c r="J92" s="79">
        <f>Предпоссылки!$C$149</f>
        <v>4</v>
      </c>
      <c r="K92" s="79">
        <f>Предпоссылки!$C$149</f>
        <v>4</v>
      </c>
      <c r="L92" s="79">
        <f>Предпоссылки!$C$149</f>
        <v>4</v>
      </c>
      <c r="M92" s="79">
        <f>Предпоссылки!$C$149</f>
        <v>4</v>
      </c>
      <c r="N92" s="79">
        <f>Предпоссылки!$C$149</f>
        <v>4</v>
      </c>
      <c r="O92" s="79">
        <f>Предпоссылки!$C$149</f>
        <v>4</v>
      </c>
      <c r="P92" s="79">
        <f>Предпоссылки!$C$149</f>
        <v>4</v>
      </c>
      <c r="Q92" s="79">
        <f>Предпоссылки!$C$149</f>
        <v>4</v>
      </c>
      <c r="R92" s="79">
        <f>Предпоссылки!$C$149</f>
        <v>4</v>
      </c>
      <c r="S92" s="79">
        <f>Предпоссылки!$C$149</f>
        <v>4</v>
      </c>
      <c r="T92" s="79">
        <f>Предпоссылки!$C$149</f>
        <v>4</v>
      </c>
      <c r="U92" s="79">
        <f>Предпоссылки!$C$149</f>
        <v>4</v>
      </c>
      <c r="V92" s="79">
        <f>Предпоссылки!$C$149</f>
        <v>4</v>
      </c>
      <c r="W92" s="79">
        <f>Предпоссылки!$C$149</f>
        <v>4</v>
      </c>
      <c r="X92" s="79">
        <f>Предпоссылки!$C$149</f>
        <v>4</v>
      </c>
      <c r="Y92" s="79">
        <f>Предпоссылки!$C$149</f>
        <v>4</v>
      </c>
      <c r="Z92" s="79">
        <f>Предпоссылки!$C$149</f>
        <v>4</v>
      </c>
      <c r="AA92" s="79">
        <f>Предпоссылки!$C$149</f>
        <v>4</v>
      </c>
      <c r="AB92" s="79">
        <f>Предпоссылки!$C$149</f>
        <v>4</v>
      </c>
      <c r="AC92" s="79">
        <f>Предпоссылки!$C$149</f>
        <v>4</v>
      </c>
      <c r="AD92" s="79">
        <f>Предпоссылки!$C$149</f>
        <v>4</v>
      </c>
      <c r="AE92" s="79">
        <f>Предпоссылки!$C$149</f>
        <v>4</v>
      </c>
      <c r="AF92" s="79">
        <f>Предпоссылки!$C$149</f>
        <v>4</v>
      </c>
      <c r="AG92" s="79">
        <f>Предпоссылки!$C$149</f>
        <v>4</v>
      </c>
      <c r="AH92" s="79">
        <f>Предпоссылки!$C$149</f>
        <v>4</v>
      </c>
      <c r="AI92" s="79">
        <f>Предпоссылки!$C$149</f>
        <v>4</v>
      </c>
      <c r="AJ92" s="79">
        <f>Предпоссылки!$C$149</f>
        <v>4</v>
      </c>
      <c r="AK92" s="79">
        <f>Предпоссылки!$C$149</f>
        <v>4</v>
      </c>
      <c r="AL92" s="79">
        <f>Предпоссылки!$C$149</f>
        <v>4</v>
      </c>
      <c r="AM92" s="79">
        <f>Предпоссылки!$C$149</f>
        <v>4</v>
      </c>
      <c r="AN92" s="79">
        <f>Предпоссылки!$C$149</f>
        <v>4</v>
      </c>
      <c r="AO92" s="79">
        <f>Предпоссылки!$C$149</f>
        <v>4</v>
      </c>
      <c r="AP92" s="79">
        <f>Предпоссылки!$C$149</f>
        <v>4</v>
      </c>
      <c r="AQ92" s="79">
        <f>Предпоссылки!$C$149</f>
        <v>4</v>
      </c>
      <c r="AR92" s="79">
        <f>Предпоссылки!$C$149</f>
        <v>4</v>
      </c>
      <c r="AS92" s="79">
        <f>Предпоссылки!$C$149</f>
        <v>4</v>
      </c>
      <c r="AT92" s="79">
        <f>Предпоссылки!$C$149</f>
        <v>4</v>
      </c>
      <c r="AU92" s="79">
        <f>Предпоссылки!$C$149</f>
        <v>4</v>
      </c>
      <c r="AV92" s="79">
        <f>Предпоссылки!$C$149</f>
        <v>4</v>
      </c>
      <c r="AW92" s="79">
        <f>Предпоссылки!$C$149</f>
        <v>4</v>
      </c>
      <c r="AX92" s="79">
        <f>Предпоссылки!$C$149</f>
        <v>4</v>
      </c>
      <c r="AY92" s="79">
        <f>Предпоссылки!$C$149</f>
        <v>4</v>
      </c>
      <c r="AZ92" s="79">
        <f>Предпоссылки!$C$149</f>
        <v>4</v>
      </c>
      <c r="BA92" s="79">
        <f>Предпоссылки!$C$149</f>
        <v>4</v>
      </c>
      <c r="BB92" s="79">
        <f>Предпоссылки!$C$149</f>
        <v>4</v>
      </c>
      <c r="BC92" s="79">
        <f>Предпоссылки!$C$149</f>
        <v>4</v>
      </c>
      <c r="BD92" s="79">
        <f>Предпоссылки!$C$149</f>
        <v>4</v>
      </c>
      <c r="BE92" s="79">
        <f>Предпоссылки!$C$149</f>
        <v>4</v>
      </c>
      <c r="BF92" s="79">
        <f>Предпоссылки!$C$149</f>
        <v>4</v>
      </c>
      <c r="BG92" s="79">
        <f>Предпоссылки!$C$149</f>
        <v>4</v>
      </c>
      <c r="BH92" s="79">
        <f>Предпоссылки!$C$149</f>
        <v>4</v>
      </c>
      <c r="BI92" s="79">
        <f>Предпоссылки!$C$149</f>
        <v>4</v>
      </c>
      <c r="BJ92" s="79">
        <f>Предпоссылки!$C$149</f>
        <v>4</v>
      </c>
      <c r="BK92" s="79">
        <f>Предпоссылки!$C$149</f>
        <v>4</v>
      </c>
      <c r="BL92" s="79">
        <f>Предпоссылки!$C$149</f>
        <v>4</v>
      </c>
      <c r="BM92" s="79">
        <f>Предпоссылки!$C$149</f>
        <v>4</v>
      </c>
      <c r="BN92" s="79">
        <f>Предпоссылки!$C$149</f>
        <v>4</v>
      </c>
      <c r="BO92" s="79">
        <f>Предпоссылки!$C$149</f>
        <v>4</v>
      </c>
      <c r="BP92" s="79">
        <f>Предпоссылки!$C$149</f>
        <v>4</v>
      </c>
      <c r="BQ92" s="79">
        <f>Предпоссылки!$C$149</f>
        <v>4</v>
      </c>
      <c r="BR92" s="79">
        <f>Предпоссылки!$C$149</f>
        <v>4</v>
      </c>
      <c r="BS92" s="79">
        <f>Предпоссылки!$C$149</f>
        <v>4</v>
      </c>
      <c r="BT92" s="79">
        <f>Предпоссылки!$C$149</f>
        <v>4</v>
      </c>
      <c r="BU92" s="79">
        <f>Предпоссылки!$C$149</f>
        <v>4</v>
      </c>
      <c r="BV92" s="79">
        <f>Предпоссылки!$C$149</f>
        <v>4</v>
      </c>
      <c r="BW92" s="79">
        <f>Предпоссылки!$C$149</f>
        <v>4</v>
      </c>
    </row>
    <row r="93" spans="1:75" s="5" customFormat="1" outlineLevel="1" x14ac:dyDescent="0.25">
      <c r="A93" s="58" t="s">
        <v>106</v>
      </c>
      <c r="B93" s="9" t="s">
        <v>53</v>
      </c>
      <c r="C93" s="32"/>
      <c r="D93" s="79">
        <f>Предпоссылки!$C$150</f>
        <v>4</v>
      </c>
      <c r="E93" s="79">
        <f>Предпоссылки!$C$150</f>
        <v>4</v>
      </c>
      <c r="F93" s="79">
        <f>Предпоссылки!$C$150</f>
        <v>4</v>
      </c>
      <c r="G93" s="79">
        <f>Предпоссылки!$C$150</f>
        <v>4</v>
      </c>
      <c r="H93" s="79">
        <f>Предпоссылки!$C$150</f>
        <v>4</v>
      </c>
      <c r="I93" s="79">
        <f>Предпоссылки!$C$150</f>
        <v>4</v>
      </c>
      <c r="J93" s="79">
        <f>Предпоссылки!$C$150</f>
        <v>4</v>
      </c>
      <c r="K93" s="79">
        <f>Предпоссылки!$C$150</f>
        <v>4</v>
      </c>
      <c r="L93" s="79">
        <f>Предпоссылки!$C$150</f>
        <v>4</v>
      </c>
      <c r="M93" s="79">
        <f>Предпоссылки!$C$150</f>
        <v>4</v>
      </c>
      <c r="N93" s="79">
        <f>Предпоссылки!$C$150</f>
        <v>4</v>
      </c>
      <c r="O93" s="79">
        <f>Предпоссылки!$C$150</f>
        <v>4</v>
      </c>
      <c r="P93" s="79">
        <f>Предпоссылки!$C$150</f>
        <v>4</v>
      </c>
      <c r="Q93" s="79">
        <f>Предпоссылки!$C$150</f>
        <v>4</v>
      </c>
      <c r="R93" s="79">
        <f>Предпоссылки!$C$150</f>
        <v>4</v>
      </c>
      <c r="S93" s="79">
        <f>Предпоссылки!$C$150</f>
        <v>4</v>
      </c>
      <c r="T93" s="79">
        <f>Предпоссылки!$C$150</f>
        <v>4</v>
      </c>
      <c r="U93" s="79">
        <f>Предпоссылки!$C$150</f>
        <v>4</v>
      </c>
      <c r="V93" s="79">
        <f>Предпоссылки!$C$150</f>
        <v>4</v>
      </c>
      <c r="W93" s="79">
        <f>Предпоссылки!$C$150</f>
        <v>4</v>
      </c>
      <c r="X93" s="79">
        <f>Предпоссылки!$C$150</f>
        <v>4</v>
      </c>
      <c r="Y93" s="79">
        <f>Предпоссылки!$C$150</f>
        <v>4</v>
      </c>
      <c r="Z93" s="79">
        <f>Предпоссылки!$C$150</f>
        <v>4</v>
      </c>
      <c r="AA93" s="79">
        <f>Предпоссылки!$C$150</f>
        <v>4</v>
      </c>
      <c r="AB93" s="79">
        <f>Предпоссылки!$C$150</f>
        <v>4</v>
      </c>
      <c r="AC93" s="79">
        <f>Предпоссылки!$C$150</f>
        <v>4</v>
      </c>
      <c r="AD93" s="79">
        <f>Предпоссылки!$C$150</f>
        <v>4</v>
      </c>
      <c r="AE93" s="79">
        <f>Предпоссылки!$C$150</f>
        <v>4</v>
      </c>
      <c r="AF93" s="79">
        <f>Предпоссылки!$C$150</f>
        <v>4</v>
      </c>
      <c r="AG93" s="79">
        <f>Предпоссылки!$C$150</f>
        <v>4</v>
      </c>
      <c r="AH93" s="79">
        <f>Предпоссылки!$C$150</f>
        <v>4</v>
      </c>
      <c r="AI93" s="79">
        <f>Предпоссылки!$C$150</f>
        <v>4</v>
      </c>
      <c r="AJ93" s="79">
        <f>Предпоссылки!$C$150</f>
        <v>4</v>
      </c>
      <c r="AK93" s="79">
        <f>Предпоссылки!$C$150</f>
        <v>4</v>
      </c>
      <c r="AL93" s="79">
        <f>Предпоссылки!$C$150</f>
        <v>4</v>
      </c>
      <c r="AM93" s="79">
        <f>Предпоссылки!$C$150</f>
        <v>4</v>
      </c>
      <c r="AN93" s="79">
        <f>Предпоссылки!$C$150</f>
        <v>4</v>
      </c>
      <c r="AO93" s="79">
        <f>Предпоссылки!$C$150</f>
        <v>4</v>
      </c>
      <c r="AP93" s="79">
        <f>Предпоссылки!$C$150</f>
        <v>4</v>
      </c>
      <c r="AQ93" s="79">
        <f>Предпоссылки!$C$150</f>
        <v>4</v>
      </c>
      <c r="AR93" s="79">
        <f>Предпоссылки!$C$150</f>
        <v>4</v>
      </c>
      <c r="AS93" s="79">
        <f>Предпоссылки!$C$150</f>
        <v>4</v>
      </c>
      <c r="AT93" s="79">
        <f>Предпоссылки!$C$150</f>
        <v>4</v>
      </c>
      <c r="AU93" s="79">
        <f>Предпоссылки!$C$150</f>
        <v>4</v>
      </c>
      <c r="AV93" s="79">
        <f>Предпоссылки!$C$150</f>
        <v>4</v>
      </c>
      <c r="AW93" s="79">
        <f>Предпоссылки!$C$150</f>
        <v>4</v>
      </c>
      <c r="AX93" s="79">
        <f>Предпоссылки!$C$150</f>
        <v>4</v>
      </c>
      <c r="AY93" s="79">
        <f>Предпоссылки!$C$150</f>
        <v>4</v>
      </c>
      <c r="AZ93" s="79">
        <f>Предпоссылки!$C$150</f>
        <v>4</v>
      </c>
      <c r="BA93" s="79">
        <f>Предпоссылки!$C$150</f>
        <v>4</v>
      </c>
      <c r="BB93" s="79">
        <f>Предпоссылки!$C$150</f>
        <v>4</v>
      </c>
      <c r="BC93" s="79">
        <f>Предпоссылки!$C$150</f>
        <v>4</v>
      </c>
      <c r="BD93" s="79">
        <f>Предпоссылки!$C$150</f>
        <v>4</v>
      </c>
      <c r="BE93" s="79">
        <f>Предпоссылки!$C$150</f>
        <v>4</v>
      </c>
      <c r="BF93" s="79">
        <f>Предпоссылки!$C$150</f>
        <v>4</v>
      </c>
      <c r="BG93" s="79">
        <f>Предпоссылки!$C$150</f>
        <v>4</v>
      </c>
      <c r="BH93" s="79">
        <f>Предпоссылки!$C$150</f>
        <v>4</v>
      </c>
      <c r="BI93" s="79">
        <f>Предпоссылки!$C$150</f>
        <v>4</v>
      </c>
      <c r="BJ93" s="79">
        <f>Предпоссылки!$C$150</f>
        <v>4</v>
      </c>
      <c r="BK93" s="79">
        <f>Предпоссылки!$C$150</f>
        <v>4</v>
      </c>
      <c r="BL93" s="79">
        <f>Предпоссылки!$C$150</f>
        <v>4</v>
      </c>
      <c r="BM93" s="79">
        <f>Предпоссылки!$C$150</f>
        <v>4</v>
      </c>
      <c r="BN93" s="79">
        <f>Предпоссылки!$C$150</f>
        <v>4</v>
      </c>
      <c r="BO93" s="79">
        <f>Предпоссылки!$C$150</f>
        <v>4</v>
      </c>
      <c r="BP93" s="79">
        <f>Предпоссылки!$C$150</f>
        <v>4</v>
      </c>
      <c r="BQ93" s="79">
        <f>Предпоссылки!$C$150</f>
        <v>4</v>
      </c>
      <c r="BR93" s="79">
        <f>Предпоссылки!$C$150</f>
        <v>4</v>
      </c>
      <c r="BS93" s="79">
        <f>Предпоссылки!$C$150</f>
        <v>4</v>
      </c>
      <c r="BT93" s="79">
        <f>Предпоссылки!$C$150</f>
        <v>4</v>
      </c>
      <c r="BU93" s="79">
        <f>Предпоссылки!$C$150</f>
        <v>4</v>
      </c>
      <c r="BV93" s="79">
        <f>Предпоссылки!$C$150</f>
        <v>4</v>
      </c>
      <c r="BW93" s="79">
        <f>Предпоссылки!$C$150</f>
        <v>4</v>
      </c>
    </row>
    <row r="94" spans="1:75" s="5" customFormat="1" outlineLevel="1" x14ac:dyDescent="0.25">
      <c r="A94" s="58" t="s">
        <v>103</v>
      </c>
      <c r="B94" s="9" t="s">
        <v>57</v>
      </c>
      <c r="C94" s="32"/>
      <c r="D94" s="75">
        <f>IF(D$1=DATE(2025,1,1), Предпоссылки!$C151,IF(MOD(MONTH(D$1),Предпоссылки!$C153)=Предпоссылки!$C154,#REF!+Предпоссылки!$C152,#REF!))</f>
        <v>500</v>
      </c>
      <c r="E94" s="75">
        <f>IF(E$1=DATE(2025,1,1), Предпоссылки!$C151,IF(MOD(MONTH(E$1),Предпоссылки!$C153)=Предпоссылки!$C154,D94+Предпоссылки!$C152,D94))</f>
        <v>500</v>
      </c>
      <c r="F94" s="75">
        <f>IF(F$1=DATE(2025,1,1), Предпоссылки!$C151,IF(MOD(MONTH(F$1),Предпоссылки!$C153)=Предпоссылки!$C154,E94+Предпоссылки!$C152,E94))</f>
        <v>500</v>
      </c>
      <c r="G94" s="75">
        <f>IF(G$1=DATE(2025,1,1), Предпоссылки!$C151,IF(MOD(MONTH(G$1),Предпоссылки!$C153)=Предпоссылки!$C154,F94+Предпоссылки!$C152,F94))</f>
        <v>500</v>
      </c>
      <c r="H94" s="75">
        <f>IF(H$1=DATE(2025,1,1), Предпоссылки!$C151,IF(MOD(MONTH(H$1),Предпоссылки!$C153)=Предпоссылки!$C154,G94+Предпоссылки!$C152,G94))</f>
        <v>500</v>
      </c>
      <c r="I94" s="75">
        <f>IF(I$1=DATE(2025,1,1), Предпоссылки!$C151,IF(MOD(MONTH(I$1),Предпоссылки!$C153)=Предпоссылки!$C154,H94+Предпоссылки!$C152,H94))</f>
        <v>500</v>
      </c>
      <c r="J94" s="75">
        <f>IF(J$1=DATE(2025,1,1), Предпоссылки!$C151,IF(MOD(MONTH(J$1),Предпоссылки!$C153)=Предпоссылки!$C154,I94+Предпоссылки!$C152,I94))</f>
        <v>500</v>
      </c>
      <c r="K94" s="75">
        <f>IF(K$1=DATE(2025,1,1), Предпоссылки!$C151,IF(MOD(MONTH(K$1),Предпоссылки!$C153)=Предпоссылки!$C154,J94+Предпоссылки!$C152,J94))</f>
        <v>500</v>
      </c>
      <c r="L94" s="75">
        <f>IF(L$1=DATE(2025,1,1), Предпоссылки!$C151,IF(MOD(MONTH(L$1),Предпоссылки!$C153)=Предпоссылки!$C154,K94+Предпоссылки!$C152,K94))</f>
        <v>500</v>
      </c>
      <c r="M94" s="75">
        <f>IF(M$1=DATE(2025,1,1), Предпоссылки!$C151,IF(MOD(MONTH(M$1),Предпоссылки!$C153)=Предпоссылки!$C154,L94+Предпоссылки!$C152,L94))</f>
        <v>500</v>
      </c>
      <c r="N94" s="75">
        <f>IF(N$1=DATE(2025,1,1), Предпоссылки!$C151,IF(MOD(MONTH(N$1),Предпоссылки!$C153)=Предпоссылки!$C154,M94+Предпоссылки!$C152,M94))</f>
        <v>500</v>
      </c>
      <c r="O94" s="75">
        <f>IF(O$1=DATE(2025,1,1), Предпоссылки!$C151,IF(MOD(MONTH(O$1),Предпоссылки!$C153)=Предпоссылки!$C154,N94+Предпоссылки!$C152,N94))</f>
        <v>500</v>
      </c>
      <c r="P94" s="75">
        <f>IF(P$1=DATE(2025,1,1), Предпоссылки!$C151,IF(MOD(MONTH(P$1),Предпоссылки!$C153)=Предпоссылки!$C154,O94+Предпоссылки!$C152,O94))</f>
        <v>600</v>
      </c>
      <c r="Q94" s="75">
        <f>IF(Q$1=DATE(2025,1,1), Предпоссылки!$C151,IF(MOD(MONTH(Q$1),Предпоссылки!$C153)=Предпоссылки!$C154,P94+Предпоссылки!$C152,P94))</f>
        <v>600</v>
      </c>
      <c r="R94" s="75">
        <f>IF(R$1=DATE(2025,1,1), Предпоссылки!$C151,IF(MOD(MONTH(R$1),Предпоссылки!$C153)=Предпоссылки!$C154,Q94+Предпоссылки!$C152,Q94))</f>
        <v>600</v>
      </c>
      <c r="S94" s="75">
        <f>IF(S$1=DATE(2025,1,1), Предпоссылки!$C151,IF(MOD(MONTH(S$1),Предпоссылки!$C153)=Предпоссылки!$C154,R94+Предпоссылки!$C152,R94))</f>
        <v>600</v>
      </c>
      <c r="T94" s="75">
        <f>IF(T$1=DATE(2025,1,1), Предпоссылки!$C151,IF(MOD(MONTH(T$1),Предпоссылки!$C153)=Предпоссылки!$C154,S94+Предпоссылки!$C152,S94))</f>
        <v>600</v>
      </c>
      <c r="U94" s="75">
        <f>IF(U$1=DATE(2025,1,1), Предпоссылки!$C151,IF(MOD(MONTH(U$1),Предпоссылки!$C153)=Предпоссылки!$C154,T94+Предпоссылки!$C152,T94))</f>
        <v>600</v>
      </c>
      <c r="V94" s="75">
        <f>IF(V$1=DATE(2025,1,1), Предпоссылки!$C151,IF(MOD(MONTH(V$1),Предпоссылки!$C153)=Предпоссылки!$C154,U94+Предпоссылки!$C152,U94))</f>
        <v>600</v>
      </c>
      <c r="W94" s="75">
        <f>IF(W$1=DATE(2025,1,1), Предпоссылки!$C151,IF(MOD(MONTH(W$1),Предпоссылки!$C153)=Предпоссылки!$C154,V94+Предпоссылки!$C152,V94))</f>
        <v>600</v>
      </c>
      <c r="X94" s="75">
        <f>IF(X$1=DATE(2025,1,1), Предпоссылки!$C151,IF(MOD(MONTH(X$1),Предпоссылки!$C153)=Предпоссылки!$C154,W94+Предпоссылки!$C152,W94))</f>
        <v>600</v>
      </c>
      <c r="Y94" s="75">
        <f>IF(Y$1=DATE(2025,1,1), Предпоссылки!$C151,IF(MOD(MONTH(Y$1),Предпоссылки!$C153)=Предпоссылки!$C154,X94+Предпоссылки!$C152,X94))</f>
        <v>600</v>
      </c>
      <c r="Z94" s="75">
        <f>IF(Z$1=DATE(2025,1,1), Предпоссылки!$C151,IF(MOD(MONTH(Z$1),Предпоссылки!$C153)=Предпоссылки!$C154,Y94+Предпоссылки!$C152,Y94))</f>
        <v>600</v>
      </c>
      <c r="AA94" s="75">
        <f>IF(AA$1=DATE(2025,1,1), Предпоссылки!$C151,IF(MOD(MONTH(AA$1),Предпоссылки!$C153)=Предпоссылки!$C154,Z94+Предпоссылки!$C152,Z94))</f>
        <v>600</v>
      </c>
      <c r="AB94" s="75">
        <f>IF(AB$1=DATE(2025,1,1), Предпоссылки!$C151,IF(MOD(MONTH(AB$1),Предпоссылки!$C153)=Предпоссылки!$C154,AA94+Предпоссылки!$C152,AA94))</f>
        <v>700</v>
      </c>
      <c r="AC94" s="75">
        <f>IF(AC$1=DATE(2025,1,1), Предпоссылки!$C151,IF(MOD(MONTH(AC$1),Предпоссылки!$C153)=Предпоссылки!$C154,AB94+Предпоссылки!$C152,AB94))</f>
        <v>700</v>
      </c>
      <c r="AD94" s="75">
        <f>IF(AD$1=DATE(2025,1,1), Предпоссылки!$C151,IF(MOD(MONTH(AD$1),Предпоссылки!$C153)=Предпоссылки!$C154,AC94+Предпоссылки!$C152,AC94))</f>
        <v>700</v>
      </c>
      <c r="AE94" s="75">
        <f>IF(AE$1=DATE(2025,1,1), Предпоссылки!$C151,IF(MOD(MONTH(AE$1),Предпоссылки!$C153)=Предпоссылки!$C154,AD94+Предпоссылки!$C152,AD94))</f>
        <v>700</v>
      </c>
      <c r="AF94" s="75">
        <f>IF(AF$1=DATE(2025,1,1), Предпоссылки!$C151,IF(MOD(MONTH(AF$1),Предпоссылки!$C153)=Предпоссылки!$C154,AE94+Предпоссылки!$C152,AE94))</f>
        <v>700</v>
      </c>
      <c r="AG94" s="75">
        <f>IF(AG$1=DATE(2025,1,1), Предпоссылки!$C151,IF(MOD(MONTH(AG$1),Предпоссылки!$C153)=Предпоссылки!$C154,AF94+Предпоссылки!$C152,AF94))</f>
        <v>700</v>
      </c>
      <c r="AH94" s="75">
        <f>IF(AH$1=DATE(2025,1,1), Предпоссылки!$C151,IF(MOD(MONTH(AH$1),Предпоссылки!$C153)=Предпоссылки!$C154,AG94+Предпоссылки!$C152,AG94))</f>
        <v>700</v>
      </c>
      <c r="AI94" s="75">
        <f>IF(AI$1=DATE(2025,1,1), Предпоссылки!$C151,IF(MOD(MONTH(AI$1),Предпоссылки!$C153)=Предпоссылки!$C154,AH94+Предпоссылки!$C152,AH94))</f>
        <v>700</v>
      </c>
      <c r="AJ94" s="75">
        <f>IF(AJ$1=DATE(2025,1,1), Предпоссылки!$C151,IF(MOD(MONTH(AJ$1),Предпоссылки!$C153)=Предпоссылки!$C154,AI94+Предпоссылки!$C152,AI94))</f>
        <v>700</v>
      </c>
      <c r="AK94" s="75">
        <f>IF(AK$1=DATE(2025,1,1), Предпоссылки!$C151,IF(MOD(MONTH(AK$1),Предпоссылки!$C153)=Предпоссылки!$C154,AJ94+Предпоссылки!$C152,AJ94))</f>
        <v>700</v>
      </c>
      <c r="AL94" s="75">
        <f>IF(AL$1=DATE(2025,1,1), Предпоссылки!$C151,IF(MOD(MONTH(AL$1),Предпоссылки!$C153)=Предпоссылки!$C154,AK94+Предпоссылки!$C152,AK94))</f>
        <v>700</v>
      </c>
      <c r="AM94" s="75">
        <f>IF(AM$1=DATE(2025,1,1), Предпоссылки!$C151,IF(MOD(MONTH(AM$1),Предпоссылки!$C153)=Предпоссылки!$C154,AL94+Предпоссылки!$C152,AL94))</f>
        <v>700</v>
      </c>
      <c r="AN94" s="75">
        <f>IF(AN$1=DATE(2025,1,1), Предпоссылки!$C151,IF(MOD(MONTH(AN$1),Предпоссылки!$C153)=Предпоссылки!$C154,AM94+Предпоссылки!$C152,AM94))</f>
        <v>800</v>
      </c>
      <c r="AO94" s="75">
        <f>IF(AO$1=DATE(2025,1,1), Предпоссылки!$C151,IF(MOD(MONTH(AO$1),Предпоссылки!$C153)=Предпоссылки!$C154,AN94+Предпоссылки!$C152,AN94))</f>
        <v>800</v>
      </c>
      <c r="AP94" s="75">
        <f>IF(AP$1=DATE(2025,1,1), Предпоссылки!$C151,IF(MOD(MONTH(AP$1),Предпоссылки!$C153)=Предпоссылки!$C154,AO94+Предпоссылки!$C152,AO94))</f>
        <v>800</v>
      </c>
      <c r="AQ94" s="75">
        <f>IF(AQ$1=DATE(2025,1,1), Предпоссылки!$C151,IF(MOD(MONTH(AQ$1),Предпоссылки!$C153)=Предпоссылки!$C154,AP94+Предпоссылки!$C152,AP94))</f>
        <v>800</v>
      </c>
      <c r="AR94" s="75">
        <f>IF(AR$1=DATE(2025,1,1), Предпоссылки!$C151,IF(MOD(MONTH(AR$1),Предпоссылки!$C153)=Предпоссылки!$C154,AQ94+Предпоссылки!$C152,AQ94))</f>
        <v>800</v>
      </c>
      <c r="AS94" s="75">
        <f>IF(AS$1=DATE(2025,1,1), Предпоссылки!$C151,IF(MOD(MONTH(AS$1),Предпоссылки!$C153)=Предпоссылки!$C154,AR94+Предпоссылки!$C152,AR94))</f>
        <v>800</v>
      </c>
      <c r="AT94" s="75">
        <f>IF(AT$1=DATE(2025,1,1), Предпоссылки!$C151,IF(MOD(MONTH(AT$1),Предпоссылки!$C153)=Предпоссылки!$C154,AS94+Предпоссылки!$C152,AS94))</f>
        <v>800</v>
      </c>
      <c r="AU94" s="75">
        <f>IF(AU$1=DATE(2025,1,1), Предпоссылки!$C151,IF(MOD(MONTH(AU$1),Предпоссылки!$C153)=Предпоссылки!$C154,AT94+Предпоссылки!$C152,AT94))</f>
        <v>800</v>
      </c>
      <c r="AV94" s="75">
        <f>IF(AV$1=DATE(2025,1,1), Предпоссылки!$C151,IF(MOD(MONTH(AV$1),Предпоссылки!$C153)=Предпоссылки!$C154,AU94+Предпоссылки!$C152,AU94))</f>
        <v>800</v>
      </c>
      <c r="AW94" s="75">
        <f>IF(AW$1=DATE(2025,1,1), Предпоссылки!$C151,IF(MOD(MONTH(AW$1),Предпоссылки!$C153)=Предпоссылки!$C154,AV94+Предпоссылки!$C152,AV94))</f>
        <v>800</v>
      </c>
      <c r="AX94" s="75">
        <f>IF(AX$1=DATE(2025,1,1), Предпоссылки!$C151,IF(MOD(MONTH(AX$1),Предпоссылки!$C153)=Предпоссылки!$C154,AW94+Предпоссылки!$C152,AW94))</f>
        <v>800</v>
      </c>
      <c r="AY94" s="75">
        <f>IF(AY$1=DATE(2025,1,1), Предпоссылки!$C151,IF(MOD(MONTH(AY$1),Предпоссылки!$C153)=Предпоссылки!$C154,AX94+Предпоссылки!$C152,AX94))</f>
        <v>800</v>
      </c>
      <c r="AZ94" s="75">
        <f>IF(AZ$1=DATE(2025,1,1), Предпоссылки!$C151,IF(MOD(MONTH(AZ$1),Предпоссылки!$C153)=Предпоссылки!$C154,AY94+Предпоссылки!$C152,AY94))</f>
        <v>900</v>
      </c>
      <c r="BA94" s="75">
        <f>IF(BA$1=DATE(2025,1,1), Предпоссылки!$C151,IF(MOD(MONTH(BA$1),Предпоссылки!$C153)=Предпоссылки!$C154,AZ94+Предпоссылки!$C152,AZ94))</f>
        <v>900</v>
      </c>
      <c r="BB94" s="75">
        <f>IF(BB$1=DATE(2025,1,1), Предпоссылки!$C151,IF(MOD(MONTH(BB$1),Предпоссылки!$C153)=Предпоссылки!$C154,BA94+Предпоссылки!$C152,BA94))</f>
        <v>900</v>
      </c>
      <c r="BC94" s="75">
        <f>IF(BC$1=DATE(2025,1,1), Предпоссылки!$C151,IF(MOD(MONTH(BC$1),Предпоссылки!$C153)=Предпоссылки!$C154,BB94+Предпоссылки!$C152,BB94))</f>
        <v>900</v>
      </c>
      <c r="BD94" s="75">
        <f>IF(BD$1=DATE(2025,1,1), Предпоссылки!$C151,IF(MOD(MONTH(BD$1),Предпоссылки!$C153)=Предпоссылки!$C154,BC94+Предпоссылки!$C152,BC94))</f>
        <v>900</v>
      </c>
      <c r="BE94" s="75">
        <f>IF(BE$1=DATE(2025,1,1), Предпоссылки!$C151,IF(MOD(MONTH(BE$1),Предпоссылки!$C153)=Предпоссылки!$C154,BD94+Предпоссылки!$C152,BD94))</f>
        <v>900</v>
      </c>
      <c r="BF94" s="75">
        <f>IF(BF$1=DATE(2025,1,1), Предпоссылки!$C151,IF(MOD(MONTH(BF$1),Предпоссылки!$C153)=Предпоссылки!$C154,BE94+Предпоссылки!$C152,BE94))</f>
        <v>900</v>
      </c>
      <c r="BG94" s="75">
        <f>IF(BG$1=DATE(2025,1,1), Предпоссылки!$C151,IF(MOD(MONTH(BG$1),Предпоссылки!$C153)=Предпоссылки!$C154,BF94+Предпоссылки!$C152,BF94))</f>
        <v>900</v>
      </c>
      <c r="BH94" s="75">
        <f>IF(BH$1=DATE(2025,1,1), Предпоссылки!$C151,IF(MOD(MONTH(BH$1),Предпоссылки!$C153)=Предпоссылки!$C154,BG94+Предпоссылки!$C152,BG94))</f>
        <v>900</v>
      </c>
      <c r="BI94" s="75">
        <f>IF(BI$1=DATE(2025,1,1), Предпоссылки!$C151,IF(MOD(MONTH(BI$1),Предпоссылки!$C153)=Предпоссылки!$C154,BH94+Предпоссылки!$C152,BH94))</f>
        <v>900</v>
      </c>
      <c r="BJ94" s="75">
        <f>IF(BJ$1=DATE(2025,1,1), Предпоссылки!$C151,IF(MOD(MONTH(BJ$1),Предпоссылки!$C153)=Предпоссылки!$C154,BI94+Предпоссылки!$C152,BI94))</f>
        <v>900</v>
      </c>
      <c r="BK94" s="75">
        <f>IF(BK$1=DATE(2025,1,1), Предпоссылки!$C151,IF(MOD(MONTH(BK$1),Предпоссылки!$C153)=Предпоссылки!$C154,BJ94+Предпоссылки!$C152,BJ94))</f>
        <v>900</v>
      </c>
      <c r="BL94" s="75">
        <f>IF(BL$1=DATE(2025,1,1), Предпоссылки!$C151,IF(MOD(MONTH(BL$1),Предпоссылки!$C153)=Предпоссылки!$C154,BK94+Предпоссылки!$C152,BK94))</f>
        <v>1000</v>
      </c>
      <c r="BM94" s="75">
        <f>IF(BM$1=DATE(2025,1,1), Предпоссылки!$C151,IF(MOD(MONTH(BM$1),Предпоссылки!$C153)=Предпоссылки!$C154,BL94+Предпоссылки!$C152,BL94))</f>
        <v>1000</v>
      </c>
      <c r="BN94" s="75">
        <f>IF(BN$1=DATE(2025,1,1), Предпоссылки!$C151,IF(MOD(MONTH(BN$1),Предпоссылки!$C153)=Предпоссылки!$C154,BM94+Предпоссылки!$C152,BM94))</f>
        <v>1000</v>
      </c>
      <c r="BO94" s="75">
        <f>IF(BO$1=DATE(2025,1,1), Предпоссылки!$C151,IF(MOD(MONTH(BO$1),Предпоссылки!$C153)=Предпоссылки!$C154,BN94+Предпоссылки!$C152,BN94))</f>
        <v>1000</v>
      </c>
      <c r="BP94" s="75">
        <f>IF(BP$1=DATE(2025,1,1), Предпоссылки!$C151,IF(MOD(MONTH(BP$1),Предпоссылки!$C153)=Предпоссылки!$C154,BO94+Предпоссылки!$C152,BO94))</f>
        <v>1000</v>
      </c>
      <c r="BQ94" s="75">
        <f>IF(BQ$1=DATE(2025,1,1), Предпоссылки!$C151,IF(MOD(MONTH(BQ$1),Предпоссылки!$C153)=Предпоссылки!$C154,BP94+Предпоссылки!$C152,BP94))</f>
        <v>1000</v>
      </c>
      <c r="BR94" s="75">
        <f>IF(BR$1=DATE(2025,1,1), Предпоссылки!$C151,IF(MOD(MONTH(BR$1),Предпоссылки!$C153)=Предпоссылки!$C154,BQ94+Предпоссылки!$C152,BQ94))</f>
        <v>1000</v>
      </c>
      <c r="BS94" s="75">
        <f>IF(BS$1=DATE(2025,1,1), Предпоссылки!$C151,IF(MOD(MONTH(BS$1),Предпоссылки!$C153)=Предпоссылки!$C154,BR94+Предпоссылки!$C152,BR94))</f>
        <v>1000</v>
      </c>
      <c r="BT94" s="75">
        <f>IF(BT$1=DATE(2025,1,1), Предпоссылки!$C151,IF(MOD(MONTH(BT$1),Предпоссылки!$C153)=Предпоссылки!$C154,BS94+Предпоссылки!$C152,BS94))</f>
        <v>1000</v>
      </c>
      <c r="BU94" s="75">
        <f>IF(BU$1=DATE(2025,1,1), Предпоссылки!$C151,IF(MOD(MONTH(BU$1),Предпоссылки!$C153)=Предпоссылки!$C154,BT94+Предпоссылки!$C152,BT94))</f>
        <v>1000</v>
      </c>
      <c r="BV94" s="75">
        <f>IF(BV$1=DATE(2025,1,1), Предпоссылки!$C151,IF(MOD(MONTH(BV$1),Предпоссылки!$C153)=Предпоссылки!$C154,BU94+Предпоссылки!$C152,BU94))</f>
        <v>1000</v>
      </c>
      <c r="BW94" s="75">
        <f>IF(BW$1=DATE(2025,1,1), Предпоссылки!$C151,IF(MOD(MONTH(BW$1),Предпоссылки!$C153)=Предпоссылки!$C154,BV94+Предпоссылки!$C152,BV94))</f>
        <v>1000</v>
      </c>
    </row>
    <row r="95" spans="1:75" s="12" customFormat="1" outlineLevel="1" x14ac:dyDescent="0.25">
      <c r="C95" s="55"/>
    </row>
    <row r="96" spans="1:75" s="78" customFormat="1" outlineLevel="1" x14ac:dyDescent="0.25">
      <c r="A96" s="17" t="s">
        <v>8</v>
      </c>
      <c r="B96" s="51"/>
      <c r="C96" s="77"/>
      <c r="D96" s="78">
        <v>0</v>
      </c>
      <c r="E96" s="78">
        <v>0</v>
      </c>
      <c r="F96" s="78">
        <v>0</v>
      </c>
      <c r="G96" s="78">
        <f t="shared" ref="G96:O96" si="104">G97+G98</f>
        <v>45000</v>
      </c>
      <c r="H96" s="78">
        <f t="shared" si="104"/>
        <v>0</v>
      </c>
      <c r="I96" s="78">
        <f t="shared" si="104"/>
        <v>15000</v>
      </c>
      <c r="J96" s="78">
        <f t="shared" si="104"/>
        <v>0</v>
      </c>
      <c r="K96" s="78">
        <f t="shared" si="104"/>
        <v>15000</v>
      </c>
      <c r="L96" s="78">
        <f t="shared" si="104"/>
        <v>0</v>
      </c>
      <c r="M96" s="78">
        <f t="shared" si="104"/>
        <v>45000</v>
      </c>
      <c r="N96" s="78">
        <f t="shared" si="104"/>
        <v>0</v>
      </c>
      <c r="O96" s="78">
        <f t="shared" si="104"/>
        <v>15000</v>
      </c>
      <c r="P96" s="78">
        <f>P97+P98</f>
        <v>0</v>
      </c>
      <c r="Q96" s="78">
        <f t="shared" ref="Q96" si="105">Q97+Q98</f>
        <v>15000</v>
      </c>
      <c r="R96" s="78">
        <f t="shared" ref="R96" si="106">R97+R98</f>
        <v>0</v>
      </c>
      <c r="S96" s="78">
        <f t="shared" ref="S96" si="107">S97+S98</f>
        <v>45000</v>
      </c>
      <c r="T96" s="78">
        <f t="shared" ref="T96" si="108">T97+T98</f>
        <v>0</v>
      </c>
      <c r="U96" s="78">
        <f t="shared" ref="U96" si="109">U97+U98</f>
        <v>15000</v>
      </c>
      <c r="V96" s="78">
        <f t="shared" ref="V96" si="110">V97+V98</f>
        <v>0</v>
      </c>
      <c r="W96" s="78">
        <f t="shared" ref="W96" si="111">W97+W98</f>
        <v>15000</v>
      </c>
      <c r="X96" s="78">
        <f t="shared" ref="X96" si="112">X97+X98</f>
        <v>0</v>
      </c>
      <c r="Y96" s="78">
        <f t="shared" ref="Y96" si="113">Y97+Y98</f>
        <v>45000</v>
      </c>
      <c r="Z96" s="78">
        <f t="shared" ref="Z96" si="114">Z97+Z98</f>
        <v>0</v>
      </c>
      <c r="AA96" s="78">
        <f t="shared" ref="AA96" si="115">AA97+AA98</f>
        <v>15000</v>
      </c>
      <c r="AB96" s="78">
        <f>AB97+AB98</f>
        <v>0</v>
      </c>
      <c r="AC96" s="78">
        <f t="shared" ref="AC96" si="116">AC97+AC98</f>
        <v>15000</v>
      </c>
      <c r="AD96" s="78">
        <f t="shared" ref="AD96" si="117">AD97+AD98</f>
        <v>0</v>
      </c>
      <c r="AE96" s="78">
        <f t="shared" ref="AE96" si="118">AE97+AE98</f>
        <v>45000</v>
      </c>
      <c r="AF96" s="78">
        <f t="shared" ref="AF96" si="119">AF97+AF98</f>
        <v>0</v>
      </c>
      <c r="AG96" s="78">
        <f t="shared" ref="AG96" si="120">AG97+AG98</f>
        <v>15000</v>
      </c>
      <c r="AH96" s="78">
        <f t="shared" ref="AH96" si="121">AH97+AH98</f>
        <v>0</v>
      </c>
      <c r="AI96" s="78">
        <f t="shared" ref="AI96" si="122">AI97+AI98</f>
        <v>15000</v>
      </c>
      <c r="AJ96" s="78">
        <f t="shared" ref="AJ96" si="123">AJ97+AJ98</f>
        <v>0</v>
      </c>
      <c r="AK96" s="78">
        <f t="shared" ref="AK96" si="124">AK97+AK98</f>
        <v>45000</v>
      </c>
      <c r="AL96" s="78">
        <f t="shared" ref="AL96" si="125">AL97+AL98</f>
        <v>0</v>
      </c>
      <c r="AM96" s="78">
        <f t="shared" ref="AM96" si="126">AM97+AM98</f>
        <v>15000</v>
      </c>
      <c r="AN96" s="78">
        <f>AN97+AN98</f>
        <v>0</v>
      </c>
      <c r="AO96" s="78">
        <f t="shared" ref="AO96:AY96" si="127">AO97+AO98</f>
        <v>15000</v>
      </c>
      <c r="AP96" s="78">
        <f t="shared" si="127"/>
        <v>0</v>
      </c>
      <c r="AQ96" s="78">
        <f t="shared" si="127"/>
        <v>45000</v>
      </c>
      <c r="AR96" s="78">
        <f t="shared" si="127"/>
        <v>0</v>
      </c>
      <c r="AS96" s="78">
        <f t="shared" si="127"/>
        <v>15000</v>
      </c>
      <c r="AT96" s="78">
        <f t="shared" si="127"/>
        <v>0</v>
      </c>
      <c r="AU96" s="78">
        <f t="shared" si="127"/>
        <v>15000</v>
      </c>
      <c r="AV96" s="78">
        <f t="shared" si="127"/>
        <v>0</v>
      </c>
      <c r="AW96" s="78">
        <f t="shared" si="127"/>
        <v>45000</v>
      </c>
      <c r="AX96" s="78">
        <f t="shared" si="127"/>
        <v>0</v>
      </c>
      <c r="AY96" s="78">
        <f t="shared" si="127"/>
        <v>15000</v>
      </c>
      <c r="AZ96" s="78">
        <f>AZ97+AZ98</f>
        <v>0</v>
      </c>
      <c r="BA96" s="78">
        <f t="shared" ref="BA96:BK96" si="128">BA97+BA98</f>
        <v>15000</v>
      </c>
      <c r="BB96" s="78">
        <f t="shared" si="128"/>
        <v>0</v>
      </c>
      <c r="BC96" s="78">
        <f t="shared" si="128"/>
        <v>45000</v>
      </c>
      <c r="BD96" s="78">
        <f t="shared" si="128"/>
        <v>0</v>
      </c>
      <c r="BE96" s="78">
        <f t="shared" si="128"/>
        <v>15000</v>
      </c>
      <c r="BF96" s="78">
        <f t="shared" si="128"/>
        <v>0</v>
      </c>
      <c r="BG96" s="78">
        <f t="shared" si="128"/>
        <v>15000</v>
      </c>
      <c r="BH96" s="78">
        <f t="shared" si="128"/>
        <v>0</v>
      </c>
      <c r="BI96" s="78">
        <f t="shared" si="128"/>
        <v>45000</v>
      </c>
      <c r="BJ96" s="78">
        <f t="shared" si="128"/>
        <v>0</v>
      </c>
      <c r="BK96" s="78">
        <f t="shared" si="128"/>
        <v>15000</v>
      </c>
      <c r="BL96" s="78">
        <f>BL97+BL98</f>
        <v>0</v>
      </c>
      <c r="BM96" s="78">
        <f t="shared" ref="BM96:BW96" si="129">BM97+BM98</f>
        <v>15000</v>
      </c>
      <c r="BN96" s="78">
        <f t="shared" si="129"/>
        <v>0</v>
      </c>
      <c r="BO96" s="78">
        <f t="shared" si="129"/>
        <v>45000</v>
      </c>
      <c r="BP96" s="78">
        <f t="shared" si="129"/>
        <v>0</v>
      </c>
      <c r="BQ96" s="78">
        <f t="shared" si="129"/>
        <v>15000</v>
      </c>
      <c r="BR96" s="78">
        <f t="shared" si="129"/>
        <v>0</v>
      </c>
      <c r="BS96" s="78">
        <f t="shared" si="129"/>
        <v>15000</v>
      </c>
      <c r="BT96" s="78">
        <f t="shared" si="129"/>
        <v>0</v>
      </c>
      <c r="BU96" s="78">
        <f t="shared" si="129"/>
        <v>45000</v>
      </c>
      <c r="BV96" s="78">
        <f t="shared" si="129"/>
        <v>0</v>
      </c>
      <c r="BW96" s="78">
        <f t="shared" si="129"/>
        <v>15000</v>
      </c>
    </row>
    <row r="97" spans="1:75" s="12" customFormat="1" outlineLevel="1" x14ac:dyDescent="0.25">
      <c r="A97" s="1" t="s">
        <v>108</v>
      </c>
      <c r="C97" s="55"/>
      <c r="D97" s="12">
        <v>0</v>
      </c>
      <c r="E97" s="12">
        <v>15000</v>
      </c>
      <c r="F97" s="12">
        <v>0</v>
      </c>
      <c r="G97" s="12">
        <v>15000</v>
      </c>
      <c r="H97" s="12">
        <v>0</v>
      </c>
      <c r="I97" s="12">
        <v>15000</v>
      </c>
      <c r="J97" s="12">
        <v>0</v>
      </c>
      <c r="K97" s="12">
        <v>15000</v>
      </c>
      <c r="L97" s="12">
        <v>0</v>
      </c>
      <c r="M97" s="12">
        <v>15000</v>
      </c>
      <c r="N97" s="12">
        <v>0</v>
      </c>
      <c r="O97" s="12">
        <v>15000</v>
      </c>
      <c r="P97" s="12">
        <v>0</v>
      </c>
      <c r="Q97" s="12">
        <v>15000</v>
      </c>
      <c r="R97" s="12">
        <v>0</v>
      </c>
      <c r="S97" s="12">
        <v>15000</v>
      </c>
      <c r="T97" s="12">
        <v>0</v>
      </c>
      <c r="U97" s="12">
        <v>15000</v>
      </c>
      <c r="V97" s="12">
        <v>0</v>
      </c>
      <c r="W97" s="12">
        <v>15000</v>
      </c>
      <c r="X97" s="12">
        <v>0</v>
      </c>
      <c r="Y97" s="12">
        <v>15000</v>
      </c>
      <c r="Z97" s="12">
        <v>0</v>
      </c>
      <c r="AA97" s="12">
        <v>15000</v>
      </c>
      <c r="AB97" s="12">
        <v>0</v>
      </c>
      <c r="AC97" s="12">
        <v>15000</v>
      </c>
      <c r="AD97" s="12">
        <v>0</v>
      </c>
      <c r="AE97" s="12">
        <v>15000</v>
      </c>
      <c r="AF97" s="12">
        <v>0</v>
      </c>
      <c r="AG97" s="12">
        <v>15000</v>
      </c>
      <c r="AH97" s="12">
        <v>0</v>
      </c>
      <c r="AI97" s="12">
        <v>15000</v>
      </c>
      <c r="AJ97" s="12">
        <v>0</v>
      </c>
      <c r="AK97" s="12">
        <v>15000</v>
      </c>
      <c r="AL97" s="12">
        <v>0</v>
      </c>
      <c r="AM97" s="12">
        <v>15000</v>
      </c>
      <c r="AN97" s="12">
        <v>0</v>
      </c>
      <c r="AO97" s="12">
        <v>15000</v>
      </c>
      <c r="AP97" s="12">
        <v>0</v>
      </c>
      <c r="AQ97" s="12">
        <v>15000</v>
      </c>
      <c r="AR97" s="12">
        <v>0</v>
      </c>
      <c r="AS97" s="12">
        <v>15000</v>
      </c>
      <c r="AT97" s="12">
        <v>0</v>
      </c>
      <c r="AU97" s="12">
        <v>15000</v>
      </c>
      <c r="AV97" s="12">
        <v>0</v>
      </c>
      <c r="AW97" s="12">
        <v>15000</v>
      </c>
      <c r="AX97" s="12">
        <v>0</v>
      </c>
      <c r="AY97" s="12">
        <v>15000</v>
      </c>
      <c r="AZ97" s="12">
        <v>0</v>
      </c>
      <c r="BA97" s="12">
        <v>15000</v>
      </c>
      <c r="BB97" s="12">
        <v>0</v>
      </c>
      <c r="BC97" s="12">
        <v>15000</v>
      </c>
      <c r="BD97" s="12">
        <v>0</v>
      </c>
      <c r="BE97" s="12">
        <v>15000</v>
      </c>
      <c r="BF97" s="12">
        <v>0</v>
      </c>
      <c r="BG97" s="12">
        <v>15000</v>
      </c>
      <c r="BH97" s="12">
        <v>0</v>
      </c>
      <c r="BI97" s="12">
        <v>15000</v>
      </c>
      <c r="BJ97" s="12">
        <v>0</v>
      </c>
      <c r="BK97" s="12">
        <v>15000</v>
      </c>
      <c r="BL97" s="12">
        <v>0</v>
      </c>
      <c r="BM97" s="12">
        <v>15000</v>
      </c>
      <c r="BN97" s="12">
        <v>0</v>
      </c>
      <c r="BO97" s="12">
        <v>15000</v>
      </c>
      <c r="BP97" s="12">
        <v>0</v>
      </c>
      <c r="BQ97" s="12">
        <v>15000</v>
      </c>
      <c r="BR97" s="12">
        <v>0</v>
      </c>
      <c r="BS97" s="12">
        <v>15000</v>
      </c>
      <c r="BT97" s="12">
        <v>0</v>
      </c>
      <c r="BU97" s="12">
        <v>15000</v>
      </c>
      <c r="BV97" s="12">
        <v>0</v>
      </c>
      <c r="BW97" s="12">
        <v>15000</v>
      </c>
    </row>
    <row r="98" spans="1:75" ht="10.25" outlineLevel="1" x14ac:dyDescent="0.2">
      <c r="A98" s="1" t="s">
        <v>109</v>
      </c>
      <c r="B98" s="69"/>
      <c r="C98" s="11"/>
      <c r="D98" s="12">
        <v>0</v>
      </c>
      <c r="E98" s="12">
        <v>0</v>
      </c>
      <c r="F98" s="12">
        <v>0</v>
      </c>
      <c r="G98" s="11">
        <v>30000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1">
        <v>30000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1">
        <v>30000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1">
        <v>30000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1">
        <v>30000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1">
        <v>30000</v>
      </c>
      <c r="AL98" s="12">
        <v>0</v>
      </c>
      <c r="AM98" s="12">
        <v>0</v>
      </c>
      <c r="AN98" s="12">
        <v>0</v>
      </c>
      <c r="AO98" s="12">
        <v>0</v>
      </c>
      <c r="AP98" s="12">
        <v>0</v>
      </c>
      <c r="AQ98" s="11">
        <v>30000</v>
      </c>
      <c r="AR98" s="12">
        <v>0</v>
      </c>
      <c r="AS98" s="12">
        <v>0</v>
      </c>
      <c r="AT98" s="12">
        <v>0</v>
      </c>
      <c r="AU98" s="12">
        <v>0</v>
      </c>
      <c r="AV98" s="12">
        <v>0</v>
      </c>
      <c r="AW98" s="11">
        <v>30000</v>
      </c>
      <c r="AX98" s="12">
        <v>0</v>
      </c>
      <c r="AY98" s="12">
        <v>0</v>
      </c>
      <c r="AZ98" s="12">
        <v>0</v>
      </c>
      <c r="BA98" s="12">
        <v>0</v>
      </c>
      <c r="BB98" s="12">
        <v>0</v>
      </c>
      <c r="BC98" s="11">
        <v>30000</v>
      </c>
      <c r="BD98" s="12">
        <v>0</v>
      </c>
      <c r="BE98" s="12">
        <v>0</v>
      </c>
      <c r="BF98" s="12">
        <v>0</v>
      </c>
      <c r="BG98" s="12">
        <v>0</v>
      </c>
      <c r="BH98" s="12">
        <v>0</v>
      </c>
      <c r="BI98" s="11">
        <v>30000</v>
      </c>
      <c r="BJ98" s="12">
        <v>0</v>
      </c>
      <c r="BK98" s="12">
        <v>0</v>
      </c>
      <c r="BL98" s="12">
        <v>0</v>
      </c>
      <c r="BM98" s="12">
        <v>0</v>
      </c>
      <c r="BN98" s="12">
        <v>0</v>
      </c>
      <c r="BO98" s="11">
        <v>30000</v>
      </c>
      <c r="BP98" s="12">
        <v>0</v>
      </c>
      <c r="BQ98" s="12">
        <v>0</v>
      </c>
      <c r="BR98" s="12">
        <v>0</v>
      </c>
      <c r="BS98" s="12">
        <v>0</v>
      </c>
      <c r="BT98" s="12">
        <v>0</v>
      </c>
      <c r="BU98" s="11">
        <v>30000</v>
      </c>
      <c r="BV98" s="12">
        <v>0</v>
      </c>
      <c r="BW98" s="12">
        <v>0</v>
      </c>
    </row>
    <row r="99" spans="1:75" ht="10.25" outlineLevel="1" x14ac:dyDescent="0.2">
      <c r="A99" s="1"/>
      <c r="B99" s="69"/>
      <c r="C99" s="11"/>
      <c r="D99" s="12"/>
      <c r="E99" s="12"/>
      <c r="F99" s="12"/>
      <c r="G99" s="11"/>
      <c r="H99" s="12"/>
      <c r="I99" s="12"/>
      <c r="J99" s="12"/>
      <c r="K99" s="12"/>
      <c r="L99" s="12"/>
      <c r="M99" s="11"/>
      <c r="N99" s="12"/>
      <c r="O99" s="12"/>
      <c r="P99" s="12"/>
      <c r="Q99" s="12"/>
      <c r="R99" s="12"/>
      <c r="S99" s="11"/>
      <c r="T99" s="12"/>
      <c r="U99" s="12"/>
      <c r="V99" s="12"/>
      <c r="W99" s="12"/>
      <c r="X99" s="12"/>
      <c r="Y99" s="11"/>
      <c r="Z99" s="12"/>
      <c r="AA99" s="12"/>
      <c r="AB99" s="12"/>
      <c r="AC99" s="12"/>
      <c r="AD99" s="12"/>
      <c r="AE99" s="11"/>
      <c r="AF99" s="12"/>
      <c r="AG99" s="12"/>
      <c r="AH99" s="12"/>
      <c r="AI99" s="12"/>
      <c r="AJ99" s="12"/>
      <c r="AK99" s="11"/>
      <c r="AL99" s="12"/>
      <c r="AM99" s="12"/>
      <c r="AN99" s="12"/>
      <c r="AO99" s="12"/>
      <c r="AP99" s="12"/>
      <c r="AR99" s="12"/>
      <c r="AS99" s="12"/>
      <c r="AT99" s="12"/>
      <c r="AU99" s="12"/>
      <c r="AV99" s="12"/>
      <c r="AX99" s="12"/>
      <c r="AY99" s="12"/>
      <c r="AZ99" s="12"/>
      <c r="BA99" s="12"/>
      <c r="BB99" s="12"/>
      <c r="BD99" s="12"/>
      <c r="BE99" s="12"/>
      <c r="BF99" s="12"/>
      <c r="BG99" s="12"/>
      <c r="BH99" s="12"/>
      <c r="BJ99" s="12"/>
      <c r="BK99" s="12"/>
      <c r="BL99" s="12"/>
      <c r="BM99" s="12"/>
      <c r="BN99" s="12"/>
      <c r="BP99" s="12"/>
      <c r="BQ99" s="12"/>
      <c r="BR99" s="12"/>
      <c r="BS99" s="12"/>
      <c r="BT99" s="12"/>
      <c r="BV99" s="12"/>
      <c r="BW99" s="12"/>
    </row>
    <row r="100" spans="1:75" s="16" customFormat="1" outlineLevel="1" x14ac:dyDescent="0.25">
      <c r="A100" s="90" t="s">
        <v>42</v>
      </c>
      <c r="B100" s="52"/>
      <c r="C100" s="50"/>
      <c r="D100" s="16">
        <f>D101+D102</f>
        <v>0</v>
      </c>
      <c r="E100" s="16">
        <f t="shared" ref="E100:F100" si="130">E101+E102</f>
        <v>0</v>
      </c>
      <c r="F100" s="16">
        <f t="shared" si="130"/>
        <v>0</v>
      </c>
      <c r="G100" s="90">
        <f>G101+G102</f>
        <v>1000000</v>
      </c>
      <c r="H100" s="16">
        <f t="shared" ref="H100:R100" si="131">H101+H102</f>
        <v>0</v>
      </c>
      <c r="I100" s="16">
        <f t="shared" si="131"/>
        <v>0</v>
      </c>
      <c r="J100" s="16">
        <f t="shared" si="131"/>
        <v>0</v>
      </c>
      <c r="K100" s="16">
        <f t="shared" si="131"/>
        <v>0</v>
      </c>
      <c r="L100" s="16">
        <f t="shared" si="131"/>
        <v>0</v>
      </c>
      <c r="M100" s="16">
        <f t="shared" si="131"/>
        <v>0</v>
      </c>
      <c r="N100" s="16">
        <f t="shared" si="131"/>
        <v>0</v>
      </c>
      <c r="O100" s="16">
        <f t="shared" si="131"/>
        <v>0</v>
      </c>
      <c r="P100" s="16">
        <f t="shared" si="131"/>
        <v>0</v>
      </c>
      <c r="Q100" s="16">
        <f t="shared" si="131"/>
        <v>0</v>
      </c>
      <c r="R100" s="16">
        <f t="shared" si="131"/>
        <v>0</v>
      </c>
      <c r="S100" s="90">
        <f>S101+S102</f>
        <v>1000000</v>
      </c>
      <c r="T100" s="16">
        <f t="shared" ref="T100" si="132">T101+T102</f>
        <v>0</v>
      </c>
      <c r="U100" s="16">
        <f t="shared" ref="U100" si="133">U101+U102</f>
        <v>0</v>
      </c>
      <c r="V100" s="16">
        <f t="shared" ref="V100" si="134">V101+V102</f>
        <v>0</v>
      </c>
      <c r="W100" s="16">
        <f t="shared" ref="W100" si="135">W101+W102</f>
        <v>0</v>
      </c>
      <c r="X100" s="16">
        <f t="shared" ref="X100" si="136">X101+X102</f>
        <v>0</v>
      </c>
      <c r="Y100" s="16">
        <f t="shared" ref="Y100" si="137">Y101+Y102</f>
        <v>0</v>
      </c>
      <c r="Z100" s="16">
        <f t="shared" ref="Z100" si="138">Z101+Z102</f>
        <v>0</v>
      </c>
      <c r="AA100" s="16">
        <f t="shared" ref="AA100" si="139">AA101+AA102</f>
        <v>0</v>
      </c>
      <c r="AB100" s="16">
        <f t="shared" ref="AB100" si="140">AB101+AB102</f>
        <v>0</v>
      </c>
      <c r="AC100" s="16">
        <f t="shared" ref="AC100" si="141">AC101+AC102</f>
        <v>0</v>
      </c>
      <c r="AD100" s="16">
        <f t="shared" ref="AD100" si="142">AD101+AD102</f>
        <v>0</v>
      </c>
      <c r="AE100" s="90">
        <f>AE101+AE102</f>
        <v>1000000</v>
      </c>
      <c r="AF100" s="16">
        <f t="shared" ref="AF100" si="143">AF101+AF102</f>
        <v>0</v>
      </c>
      <c r="AG100" s="16">
        <f t="shared" ref="AG100" si="144">AG101+AG102</f>
        <v>0</v>
      </c>
      <c r="AH100" s="16">
        <f t="shared" ref="AH100" si="145">AH101+AH102</f>
        <v>0</v>
      </c>
      <c r="AI100" s="16">
        <f t="shared" ref="AI100" si="146">AI101+AI102</f>
        <v>0</v>
      </c>
      <c r="AJ100" s="16">
        <f t="shared" ref="AJ100" si="147">AJ101+AJ102</f>
        <v>0</v>
      </c>
      <c r="AK100" s="16">
        <f t="shared" ref="AK100" si="148">AK101+AK102</f>
        <v>0</v>
      </c>
      <c r="AL100" s="16">
        <f t="shared" ref="AL100" si="149">AL101+AL102</f>
        <v>0</v>
      </c>
      <c r="AM100" s="16">
        <f t="shared" ref="AM100:AP100" si="150">AM101+AM102</f>
        <v>0</v>
      </c>
      <c r="AN100" s="16">
        <f t="shared" si="150"/>
        <v>0</v>
      </c>
      <c r="AO100" s="16">
        <f t="shared" si="150"/>
        <v>0</v>
      </c>
      <c r="AP100" s="16">
        <f t="shared" si="150"/>
        <v>0</v>
      </c>
      <c r="AQ100" s="90">
        <f>AQ101+AQ102</f>
        <v>1000000</v>
      </c>
      <c r="AR100" s="16">
        <f t="shared" ref="AR100:BB100" si="151">AR101+AR102</f>
        <v>0</v>
      </c>
      <c r="AS100" s="16">
        <f t="shared" si="151"/>
        <v>0</v>
      </c>
      <c r="AT100" s="16">
        <f t="shared" si="151"/>
        <v>0</v>
      </c>
      <c r="AU100" s="16">
        <f t="shared" si="151"/>
        <v>0</v>
      </c>
      <c r="AV100" s="16">
        <f t="shared" si="151"/>
        <v>0</v>
      </c>
      <c r="AW100" s="16">
        <f t="shared" si="151"/>
        <v>0</v>
      </c>
      <c r="AX100" s="16">
        <f t="shared" si="151"/>
        <v>0</v>
      </c>
      <c r="AY100" s="16">
        <f t="shared" si="151"/>
        <v>0</v>
      </c>
      <c r="AZ100" s="16">
        <f t="shared" si="151"/>
        <v>0</v>
      </c>
      <c r="BA100" s="16">
        <f t="shared" si="151"/>
        <v>0</v>
      </c>
      <c r="BB100" s="16">
        <f t="shared" si="151"/>
        <v>0</v>
      </c>
      <c r="BC100" s="90">
        <f>BC101+BC102</f>
        <v>1000000</v>
      </c>
      <c r="BD100" s="16">
        <f t="shared" ref="BD100:BN100" si="152">BD101+BD102</f>
        <v>0</v>
      </c>
      <c r="BE100" s="16">
        <f t="shared" si="152"/>
        <v>0</v>
      </c>
      <c r="BF100" s="16">
        <f t="shared" si="152"/>
        <v>0</v>
      </c>
      <c r="BG100" s="16">
        <f t="shared" si="152"/>
        <v>0</v>
      </c>
      <c r="BH100" s="16">
        <f t="shared" si="152"/>
        <v>0</v>
      </c>
      <c r="BI100" s="16">
        <f t="shared" si="152"/>
        <v>0</v>
      </c>
      <c r="BJ100" s="16">
        <f t="shared" si="152"/>
        <v>0</v>
      </c>
      <c r="BK100" s="16">
        <f t="shared" si="152"/>
        <v>0</v>
      </c>
      <c r="BL100" s="16">
        <f t="shared" si="152"/>
        <v>0</v>
      </c>
      <c r="BM100" s="16">
        <f t="shared" si="152"/>
        <v>0</v>
      </c>
      <c r="BN100" s="16">
        <f t="shared" si="152"/>
        <v>0</v>
      </c>
      <c r="BO100" s="90">
        <f>BO101+BO102</f>
        <v>1000000</v>
      </c>
      <c r="BP100" s="16">
        <f t="shared" ref="BP100:BW100" si="153">BP101+BP102</f>
        <v>0</v>
      </c>
      <c r="BQ100" s="16">
        <f t="shared" si="153"/>
        <v>0</v>
      </c>
      <c r="BR100" s="16">
        <f t="shared" si="153"/>
        <v>0</v>
      </c>
      <c r="BS100" s="16">
        <f t="shared" si="153"/>
        <v>0</v>
      </c>
      <c r="BT100" s="16">
        <f t="shared" si="153"/>
        <v>0</v>
      </c>
      <c r="BU100" s="16">
        <f t="shared" si="153"/>
        <v>0</v>
      </c>
      <c r="BV100" s="16">
        <f t="shared" si="153"/>
        <v>0</v>
      </c>
      <c r="BW100" s="16">
        <f t="shared" si="153"/>
        <v>0</v>
      </c>
    </row>
    <row r="101" spans="1:75" outlineLevel="1" x14ac:dyDescent="0.25">
      <c r="A101" s="62" t="s">
        <v>24</v>
      </c>
      <c r="D101" s="5">
        <v>0</v>
      </c>
      <c r="E101" s="5">
        <v>0</v>
      </c>
      <c r="F101" s="5">
        <v>0</v>
      </c>
      <c r="G101" s="4">
        <f>Предпоссылки!$C$157</f>
        <v>100000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4">
        <f>Предпоссылки!$C$157</f>
        <v>100000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4">
        <f>Предпоссылки!$C$157</f>
        <v>100000</v>
      </c>
      <c r="AF101" s="5">
        <v>0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  <c r="AO101" s="5">
        <v>0</v>
      </c>
      <c r="AP101" s="5">
        <v>0</v>
      </c>
      <c r="AQ101" s="4">
        <f>Предпоссылки!$C$157</f>
        <v>100000</v>
      </c>
      <c r="AR101" s="5">
        <v>0</v>
      </c>
      <c r="AS101" s="5">
        <v>0</v>
      </c>
      <c r="AT101" s="5">
        <v>0</v>
      </c>
      <c r="AU101" s="5">
        <v>0</v>
      </c>
      <c r="AV101" s="5">
        <v>0</v>
      </c>
      <c r="AW101" s="5">
        <v>0</v>
      </c>
      <c r="AX101" s="5">
        <v>0</v>
      </c>
      <c r="AY101" s="5">
        <v>0</v>
      </c>
      <c r="AZ101" s="5">
        <v>0</v>
      </c>
      <c r="BA101" s="5">
        <v>0</v>
      </c>
      <c r="BB101" s="5">
        <v>0</v>
      </c>
      <c r="BC101" s="4">
        <f>Предпоссылки!$C$157</f>
        <v>100000</v>
      </c>
      <c r="BD101" s="5">
        <v>0</v>
      </c>
      <c r="BE101" s="5">
        <v>0</v>
      </c>
      <c r="BF101" s="5">
        <v>0</v>
      </c>
      <c r="BG101" s="5">
        <v>0</v>
      </c>
      <c r="BH101" s="5">
        <v>0</v>
      </c>
      <c r="BI101" s="5">
        <v>0</v>
      </c>
      <c r="BJ101" s="5">
        <v>0</v>
      </c>
      <c r="BK101" s="5">
        <v>0</v>
      </c>
      <c r="BL101" s="5">
        <v>0</v>
      </c>
      <c r="BM101" s="5">
        <v>0</v>
      </c>
      <c r="BN101" s="5">
        <v>0</v>
      </c>
      <c r="BO101" s="4">
        <f>Предпоссылки!$C$157</f>
        <v>100000</v>
      </c>
      <c r="BP101" s="5">
        <v>0</v>
      </c>
      <c r="BQ101" s="5">
        <v>0</v>
      </c>
      <c r="BR101" s="5">
        <v>0</v>
      </c>
      <c r="BS101" s="5">
        <v>0</v>
      </c>
      <c r="BT101" s="5">
        <v>0</v>
      </c>
      <c r="BU101" s="5">
        <v>0</v>
      </c>
      <c r="BV101" s="5">
        <v>0</v>
      </c>
      <c r="BW101" s="5">
        <v>0</v>
      </c>
    </row>
    <row r="102" spans="1:75" outlineLevel="1" x14ac:dyDescent="0.25">
      <c r="A102" s="62" t="s">
        <v>25</v>
      </c>
      <c r="D102" s="5">
        <v>0</v>
      </c>
      <c r="E102" s="5">
        <v>0</v>
      </c>
      <c r="F102" s="5">
        <v>0</v>
      </c>
      <c r="G102" s="4">
        <f>Предпоссылки!$C$158</f>
        <v>900000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4">
        <f>Предпоссылки!$C$158</f>
        <v>900000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4">
        <f>Предпоссылки!$C$158</f>
        <v>900000</v>
      </c>
      <c r="AF102" s="5">
        <v>0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  <c r="AO102" s="5">
        <v>0</v>
      </c>
      <c r="AP102" s="5">
        <v>0</v>
      </c>
      <c r="AQ102" s="4">
        <f>Предпоссылки!$C$158</f>
        <v>900000</v>
      </c>
      <c r="AR102" s="5">
        <v>0</v>
      </c>
      <c r="AS102" s="5">
        <v>0</v>
      </c>
      <c r="AT102" s="5">
        <v>0</v>
      </c>
      <c r="AU102" s="5">
        <v>0</v>
      </c>
      <c r="AV102" s="5">
        <v>0</v>
      </c>
      <c r="AW102" s="5">
        <v>0</v>
      </c>
      <c r="AX102" s="5">
        <v>0</v>
      </c>
      <c r="AY102" s="5">
        <v>0</v>
      </c>
      <c r="AZ102" s="5">
        <v>0</v>
      </c>
      <c r="BA102" s="5">
        <v>0</v>
      </c>
      <c r="BB102" s="5">
        <v>0</v>
      </c>
      <c r="BC102" s="4">
        <f>Предпоссылки!$C$158</f>
        <v>900000</v>
      </c>
      <c r="BD102" s="5">
        <v>0</v>
      </c>
      <c r="BE102" s="5">
        <v>0</v>
      </c>
      <c r="BF102" s="5">
        <v>0</v>
      </c>
      <c r="BG102" s="5">
        <v>0</v>
      </c>
      <c r="BH102" s="5">
        <v>0</v>
      </c>
      <c r="BI102" s="5">
        <v>0</v>
      </c>
      <c r="BJ102" s="5">
        <v>0</v>
      </c>
      <c r="BK102" s="5">
        <v>0</v>
      </c>
      <c r="BL102" s="5">
        <v>0</v>
      </c>
      <c r="BM102" s="5">
        <v>0</v>
      </c>
      <c r="BN102" s="5">
        <v>0</v>
      </c>
      <c r="BO102" s="4">
        <f>Предпоссылки!$C$158</f>
        <v>900000</v>
      </c>
      <c r="BP102" s="5">
        <v>0</v>
      </c>
      <c r="BQ102" s="5">
        <v>0</v>
      </c>
      <c r="BR102" s="5">
        <v>0</v>
      </c>
      <c r="BS102" s="5">
        <v>0</v>
      </c>
      <c r="BT102" s="5">
        <v>0</v>
      </c>
      <c r="BU102" s="5">
        <v>0</v>
      </c>
      <c r="BV102" s="5">
        <v>0</v>
      </c>
      <c r="BW102" s="5">
        <v>0</v>
      </c>
    </row>
    <row r="103" spans="1:75" outlineLevel="1" x14ac:dyDescent="0.25">
      <c r="A103" s="62"/>
      <c r="G103" s="4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</row>
    <row r="104" spans="1:75" s="16" customFormat="1" outlineLevel="1" x14ac:dyDescent="0.25">
      <c r="A104" s="90" t="s">
        <v>21</v>
      </c>
      <c r="B104" s="52"/>
      <c r="C104" s="50"/>
      <c r="D104" s="16">
        <f t="shared" ref="D104:F104" si="154">SUM(D106:D109)</f>
        <v>0</v>
      </c>
      <c r="E104" s="16">
        <f t="shared" si="154"/>
        <v>0</v>
      </c>
      <c r="F104" s="16">
        <f t="shared" si="154"/>
        <v>0</v>
      </c>
      <c r="G104" s="16">
        <f>SUM(G106:G109)</f>
        <v>264000</v>
      </c>
      <c r="H104" s="16">
        <f t="shared" ref="H104:AM104" si="155">SUM(H106:H109)</f>
        <v>0</v>
      </c>
      <c r="I104" s="16">
        <f t="shared" si="155"/>
        <v>0</v>
      </c>
      <c r="J104" s="16">
        <f t="shared" si="155"/>
        <v>0</v>
      </c>
      <c r="K104" s="16">
        <f t="shared" si="155"/>
        <v>0</v>
      </c>
      <c r="L104" s="16">
        <f t="shared" si="155"/>
        <v>0</v>
      </c>
      <c r="M104" s="16">
        <f t="shared" si="155"/>
        <v>264000</v>
      </c>
      <c r="N104" s="16">
        <f t="shared" si="155"/>
        <v>0</v>
      </c>
      <c r="O104" s="16">
        <f t="shared" si="155"/>
        <v>0</v>
      </c>
      <c r="P104" s="16">
        <f t="shared" si="155"/>
        <v>0</v>
      </c>
      <c r="Q104" s="16">
        <f t="shared" si="155"/>
        <v>0</v>
      </c>
      <c r="R104" s="16">
        <f t="shared" si="155"/>
        <v>0</v>
      </c>
      <c r="S104" s="16">
        <f t="shared" si="155"/>
        <v>264000</v>
      </c>
      <c r="T104" s="16">
        <f t="shared" si="155"/>
        <v>0</v>
      </c>
      <c r="U104" s="16">
        <f t="shared" si="155"/>
        <v>0</v>
      </c>
      <c r="V104" s="16">
        <f t="shared" si="155"/>
        <v>0</v>
      </c>
      <c r="W104" s="16">
        <f t="shared" si="155"/>
        <v>0</v>
      </c>
      <c r="X104" s="16">
        <f t="shared" si="155"/>
        <v>0</v>
      </c>
      <c r="Y104" s="16">
        <f t="shared" si="155"/>
        <v>264000</v>
      </c>
      <c r="Z104" s="16">
        <f t="shared" si="155"/>
        <v>0</v>
      </c>
      <c r="AA104" s="16">
        <f t="shared" si="155"/>
        <v>0</v>
      </c>
      <c r="AB104" s="16">
        <f t="shared" si="155"/>
        <v>0</v>
      </c>
      <c r="AC104" s="16">
        <f t="shared" si="155"/>
        <v>0</v>
      </c>
      <c r="AD104" s="16">
        <f t="shared" si="155"/>
        <v>0</v>
      </c>
      <c r="AE104" s="16">
        <f t="shared" si="155"/>
        <v>264000</v>
      </c>
      <c r="AF104" s="16">
        <f t="shared" si="155"/>
        <v>0</v>
      </c>
      <c r="AG104" s="16">
        <f t="shared" si="155"/>
        <v>0</v>
      </c>
      <c r="AH104" s="16">
        <f t="shared" si="155"/>
        <v>0</v>
      </c>
      <c r="AI104" s="16">
        <f t="shared" si="155"/>
        <v>0</v>
      </c>
      <c r="AJ104" s="16">
        <f t="shared" si="155"/>
        <v>0</v>
      </c>
      <c r="AK104" s="16">
        <f t="shared" si="155"/>
        <v>264000</v>
      </c>
      <c r="AL104" s="16">
        <f t="shared" si="155"/>
        <v>0</v>
      </c>
      <c r="AM104" s="16">
        <f t="shared" si="155"/>
        <v>0</v>
      </c>
      <c r="AN104" s="16">
        <f t="shared" ref="AN104:BW104" si="156">SUM(AN106:AN109)</f>
        <v>0</v>
      </c>
      <c r="AO104" s="16">
        <f t="shared" si="156"/>
        <v>0</v>
      </c>
      <c r="AP104" s="16">
        <f t="shared" si="156"/>
        <v>0</v>
      </c>
      <c r="AQ104" s="16">
        <f t="shared" si="156"/>
        <v>264000</v>
      </c>
      <c r="AR104" s="16">
        <f t="shared" si="156"/>
        <v>0</v>
      </c>
      <c r="AS104" s="16">
        <f t="shared" si="156"/>
        <v>0</v>
      </c>
      <c r="AT104" s="16">
        <f t="shared" si="156"/>
        <v>0</v>
      </c>
      <c r="AU104" s="16">
        <f t="shared" si="156"/>
        <v>0</v>
      </c>
      <c r="AV104" s="16">
        <f t="shared" si="156"/>
        <v>0</v>
      </c>
      <c r="AW104" s="16">
        <f t="shared" si="156"/>
        <v>264000</v>
      </c>
      <c r="AX104" s="16">
        <f t="shared" si="156"/>
        <v>0</v>
      </c>
      <c r="AY104" s="16">
        <f t="shared" si="156"/>
        <v>0</v>
      </c>
      <c r="AZ104" s="16">
        <f t="shared" si="156"/>
        <v>0</v>
      </c>
      <c r="BA104" s="16">
        <f t="shared" si="156"/>
        <v>0</v>
      </c>
      <c r="BB104" s="16">
        <f t="shared" si="156"/>
        <v>0</v>
      </c>
      <c r="BC104" s="16">
        <f t="shared" si="156"/>
        <v>264000</v>
      </c>
      <c r="BD104" s="16">
        <f t="shared" si="156"/>
        <v>0</v>
      </c>
      <c r="BE104" s="16">
        <f t="shared" si="156"/>
        <v>0</v>
      </c>
      <c r="BF104" s="16">
        <f t="shared" si="156"/>
        <v>0</v>
      </c>
      <c r="BG104" s="16">
        <f t="shared" si="156"/>
        <v>0</v>
      </c>
      <c r="BH104" s="16">
        <f t="shared" si="156"/>
        <v>0</v>
      </c>
      <c r="BI104" s="16">
        <f t="shared" si="156"/>
        <v>264000</v>
      </c>
      <c r="BJ104" s="16">
        <f t="shared" si="156"/>
        <v>0</v>
      </c>
      <c r="BK104" s="16">
        <f t="shared" si="156"/>
        <v>0</v>
      </c>
      <c r="BL104" s="16">
        <f t="shared" si="156"/>
        <v>0</v>
      </c>
      <c r="BM104" s="16">
        <f t="shared" si="156"/>
        <v>0</v>
      </c>
      <c r="BN104" s="16">
        <f t="shared" si="156"/>
        <v>0</v>
      </c>
      <c r="BO104" s="16">
        <f t="shared" si="156"/>
        <v>264000</v>
      </c>
      <c r="BP104" s="16">
        <f t="shared" si="156"/>
        <v>0</v>
      </c>
      <c r="BQ104" s="16">
        <f t="shared" si="156"/>
        <v>0</v>
      </c>
      <c r="BR104" s="16">
        <f t="shared" si="156"/>
        <v>0</v>
      </c>
      <c r="BS104" s="16">
        <f t="shared" si="156"/>
        <v>0</v>
      </c>
      <c r="BT104" s="16">
        <f t="shared" si="156"/>
        <v>0</v>
      </c>
      <c r="BU104" s="16">
        <f t="shared" si="156"/>
        <v>264000</v>
      </c>
      <c r="BV104" s="16">
        <f t="shared" si="156"/>
        <v>0</v>
      </c>
      <c r="BW104" s="16">
        <f t="shared" si="156"/>
        <v>0</v>
      </c>
    </row>
    <row r="105" spans="1:75" outlineLevel="1" x14ac:dyDescent="0.25">
      <c r="A105" s="92" t="s">
        <v>133</v>
      </c>
      <c r="G105" s="4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</row>
    <row r="106" spans="1:75" outlineLevel="1" x14ac:dyDescent="0.25">
      <c r="A106" s="93" t="s">
        <v>66</v>
      </c>
      <c r="D106" s="5">
        <v>0</v>
      </c>
      <c r="E106" s="5">
        <v>0</v>
      </c>
      <c r="F106" s="5">
        <v>0</v>
      </c>
      <c r="G106" s="4">
        <f>Предпоссылки!$C162</f>
        <v>60000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4">
        <f>Предпоссылки!$C162</f>
        <v>60000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4">
        <f>Предпоссылки!$C162</f>
        <v>60000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4">
        <f>Предпоссылки!$C162</f>
        <v>60000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4">
        <f>Предпоссылки!$C162</f>
        <v>60000</v>
      </c>
      <c r="AF106" s="5">
        <v>0</v>
      </c>
      <c r="AG106" s="5">
        <v>0</v>
      </c>
      <c r="AH106" s="5">
        <v>0</v>
      </c>
      <c r="AI106" s="5">
        <v>0</v>
      </c>
      <c r="AJ106" s="5">
        <v>0</v>
      </c>
      <c r="AK106" s="4">
        <f>Предпоссылки!$C162</f>
        <v>60000</v>
      </c>
      <c r="AL106" s="5">
        <v>0</v>
      </c>
      <c r="AM106" s="5">
        <v>0</v>
      </c>
      <c r="AN106" s="5">
        <v>0</v>
      </c>
      <c r="AO106" s="5">
        <v>0</v>
      </c>
      <c r="AP106" s="5">
        <v>0</v>
      </c>
      <c r="AQ106" s="4">
        <f>Предпоссылки!$C162</f>
        <v>60000</v>
      </c>
      <c r="AR106" s="5">
        <v>0</v>
      </c>
      <c r="AS106" s="5">
        <v>0</v>
      </c>
      <c r="AT106" s="5">
        <v>0</v>
      </c>
      <c r="AU106" s="5">
        <v>0</v>
      </c>
      <c r="AV106" s="5">
        <v>0</v>
      </c>
      <c r="AW106" s="4">
        <f>Предпоссылки!$C162</f>
        <v>60000</v>
      </c>
      <c r="AX106" s="5">
        <v>0</v>
      </c>
      <c r="AY106" s="5">
        <v>0</v>
      </c>
      <c r="AZ106" s="5">
        <v>0</v>
      </c>
      <c r="BA106" s="5">
        <v>0</v>
      </c>
      <c r="BB106" s="5">
        <v>0</v>
      </c>
      <c r="BC106" s="4">
        <f>Предпоссылки!$C162</f>
        <v>60000</v>
      </c>
      <c r="BD106" s="5">
        <v>0</v>
      </c>
      <c r="BE106" s="5">
        <v>0</v>
      </c>
      <c r="BF106" s="5">
        <v>0</v>
      </c>
      <c r="BG106" s="5">
        <v>0</v>
      </c>
      <c r="BH106" s="5">
        <v>0</v>
      </c>
      <c r="BI106" s="4">
        <f>Предпоссылки!$C162</f>
        <v>60000</v>
      </c>
      <c r="BJ106" s="5">
        <v>0</v>
      </c>
      <c r="BK106" s="5">
        <v>0</v>
      </c>
      <c r="BL106" s="5">
        <v>0</v>
      </c>
      <c r="BM106" s="5">
        <v>0</v>
      </c>
      <c r="BN106" s="5">
        <v>0</v>
      </c>
      <c r="BO106" s="4">
        <f>Предпоссылки!$C162</f>
        <v>60000</v>
      </c>
      <c r="BP106" s="5">
        <v>0</v>
      </c>
      <c r="BQ106" s="5">
        <v>0</v>
      </c>
      <c r="BR106" s="5">
        <v>0</v>
      </c>
      <c r="BS106" s="5">
        <v>0</v>
      </c>
      <c r="BT106" s="5">
        <v>0</v>
      </c>
      <c r="BU106" s="4">
        <f>Предпоссылки!$C162</f>
        <v>60000</v>
      </c>
      <c r="BV106" s="5">
        <v>0</v>
      </c>
      <c r="BW106" s="5">
        <v>0</v>
      </c>
    </row>
    <row r="107" spans="1:75" outlineLevel="1" x14ac:dyDescent="0.25">
      <c r="A107" s="93" t="s">
        <v>67</v>
      </c>
      <c r="D107" s="5">
        <v>0</v>
      </c>
      <c r="E107" s="5">
        <v>0</v>
      </c>
      <c r="F107" s="5">
        <v>0</v>
      </c>
      <c r="G107" s="4">
        <f>Предпоссылки!$C163</f>
        <v>44000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4">
        <f>Предпоссылки!$C163</f>
        <v>44000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4">
        <f>Предпоссылки!$C163</f>
        <v>44000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4">
        <f>Предпоссылки!$C163</f>
        <v>44000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4">
        <f>Предпоссылки!$C163</f>
        <v>44000</v>
      </c>
      <c r="AF107" s="5">
        <v>0</v>
      </c>
      <c r="AG107" s="5">
        <v>0</v>
      </c>
      <c r="AH107" s="5">
        <v>0</v>
      </c>
      <c r="AI107" s="5">
        <v>0</v>
      </c>
      <c r="AJ107" s="5">
        <v>0</v>
      </c>
      <c r="AK107" s="4">
        <f>Предпоссылки!$C163</f>
        <v>44000</v>
      </c>
      <c r="AL107" s="5">
        <v>0</v>
      </c>
      <c r="AM107" s="5">
        <v>0</v>
      </c>
      <c r="AN107" s="5">
        <v>0</v>
      </c>
      <c r="AO107" s="5">
        <v>0</v>
      </c>
      <c r="AP107" s="5">
        <v>0</v>
      </c>
      <c r="AQ107" s="4">
        <f>Предпоссылки!$C163</f>
        <v>44000</v>
      </c>
      <c r="AR107" s="5">
        <v>0</v>
      </c>
      <c r="AS107" s="5">
        <v>0</v>
      </c>
      <c r="AT107" s="5">
        <v>0</v>
      </c>
      <c r="AU107" s="5">
        <v>0</v>
      </c>
      <c r="AV107" s="5">
        <v>0</v>
      </c>
      <c r="AW107" s="4">
        <f>Предпоссылки!$C163</f>
        <v>44000</v>
      </c>
      <c r="AX107" s="5">
        <v>0</v>
      </c>
      <c r="AY107" s="5">
        <v>0</v>
      </c>
      <c r="AZ107" s="5">
        <v>0</v>
      </c>
      <c r="BA107" s="5">
        <v>0</v>
      </c>
      <c r="BB107" s="5">
        <v>0</v>
      </c>
      <c r="BC107" s="4">
        <f>Предпоссылки!$C163</f>
        <v>44000</v>
      </c>
      <c r="BD107" s="5">
        <v>0</v>
      </c>
      <c r="BE107" s="5">
        <v>0</v>
      </c>
      <c r="BF107" s="5">
        <v>0</v>
      </c>
      <c r="BG107" s="5">
        <v>0</v>
      </c>
      <c r="BH107" s="5">
        <v>0</v>
      </c>
      <c r="BI107" s="4">
        <f>Предпоссылки!$C163</f>
        <v>44000</v>
      </c>
      <c r="BJ107" s="5">
        <v>0</v>
      </c>
      <c r="BK107" s="5">
        <v>0</v>
      </c>
      <c r="BL107" s="5">
        <v>0</v>
      </c>
      <c r="BM107" s="5">
        <v>0</v>
      </c>
      <c r="BN107" s="5">
        <v>0</v>
      </c>
      <c r="BO107" s="4">
        <f>Предпоссылки!$C163</f>
        <v>44000</v>
      </c>
      <c r="BP107" s="5">
        <v>0</v>
      </c>
      <c r="BQ107" s="5">
        <v>0</v>
      </c>
      <c r="BR107" s="5">
        <v>0</v>
      </c>
      <c r="BS107" s="5">
        <v>0</v>
      </c>
      <c r="BT107" s="5">
        <v>0</v>
      </c>
      <c r="BU107" s="4">
        <f>Предпоссылки!$C163</f>
        <v>44000</v>
      </c>
      <c r="BV107" s="5">
        <v>0</v>
      </c>
      <c r="BW107" s="5">
        <v>0</v>
      </c>
    </row>
    <row r="108" spans="1:75" outlineLevel="1" x14ac:dyDescent="0.25">
      <c r="A108" s="93" t="s">
        <v>48</v>
      </c>
      <c r="D108" s="5">
        <v>0</v>
      </c>
      <c r="E108" s="5">
        <v>0</v>
      </c>
      <c r="F108" s="5">
        <v>0</v>
      </c>
      <c r="G108" s="4">
        <f>Предпоссылки!$C164</f>
        <v>80000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4">
        <f>Предпоссылки!$C164</f>
        <v>80000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4">
        <f>Предпоссылки!$C164</f>
        <v>80000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4">
        <f>Предпоссылки!$C164</f>
        <v>80000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4">
        <f>Предпоссылки!$C164</f>
        <v>80000</v>
      </c>
      <c r="AF108" s="5">
        <v>0</v>
      </c>
      <c r="AG108" s="5">
        <v>0</v>
      </c>
      <c r="AH108" s="5">
        <v>0</v>
      </c>
      <c r="AI108" s="5">
        <v>0</v>
      </c>
      <c r="AJ108" s="5">
        <v>0</v>
      </c>
      <c r="AK108" s="4">
        <f>Предпоссылки!$C164</f>
        <v>80000</v>
      </c>
      <c r="AL108" s="5">
        <v>0</v>
      </c>
      <c r="AM108" s="5">
        <v>0</v>
      </c>
      <c r="AN108" s="5">
        <v>0</v>
      </c>
      <c r="AO108" s="5">
        <v>0</v>
      </c>
      <c r="AP108" s="5">
        <v>0</v>
      </c>
      <c r="AQ108" s="4">
        <f>Предпоссылки!$C164</f>
        <v>80000</v>
      </c>
      <c r="AR108" s="5">
        <v>0</v>
      </c>
      <c r="AS108" s="5">
        <v>0</v>
      </c>
      <c r="AT108" s="5">
        <v>0</v>
      </c>
      <c r="AU108" s="5">
        <v>0</v>
      </c>
      <c r="AV108" s="5">
        <v>0</v>
      </c>
      <c r="AW108" s="4">
        <f>Предпоссылки!$C164</f>
        <v>80000</v>
      </c>
      <c r="AX108" s="5">
        <v>0</v>
      </c>
      <c r="AY108" s="5">
        <v>0</v>
      </c>
      <c r="AZ108" s="5">
        <v>0</v>
      </c>
      <c r="BA108" s="5">
        <v>0</v>
      </c>
      <c r="BB108" s="5">
        <v>0</v>
      </c>
      <c r="BC108" s="4">
        <f>Предпоссылки!$C164</f>
        <v>80000</v>
      </c>
      <c r="BD108" s="5">
        <v>0</v>
      </c>
      <c r="BE108" s="5">
        <v>0</v>
      </c>
      <c r="BF108" s="5">
        <v>0</v>
      </c>
      <c r="BG108" s="5">
        <v>0</v>
      </c>
      <c r="BH108" s="5">
        <v>0</v>
      </c>
      <c r="BI108" s="4">
        <f>Предпоссылки!$C164</f>
        <v>80000</v>
      </c>
      <c r="BJ108" s="5">
        <v>0</v>
      </c>
      <c r="BK108" s="5">
        <v>0</v>
      </c>
      <c r="BL108" s="5">
        <v>0</v>
      </c>
      <c r="BM108" s="5">
        <v>0</v>
      </c>
      <c r="BN108" s="5">
        <v>0</v>
      </c>
      <c r="BO108" s="4">
        <f>Предпоссылки!$C164</f>
        <v>80000</v>
      </c>
      <c r="BP108" s="5">
        <v>0</v>
      </c>
      <c r="BQ108" s="5">
        <v>0</v>
      </c>
      <c r="BR108" s="5">
        <v>0</v>
      </c>
      <c r="BS108" s="5">
        <v>0</v>
      </c>
      <c r="BT108" s="5">
        <v>0</v>
      </c>
      <c r="BU108" s="4">
        <f>Предпоссылки!$C164</f>
        <v>80000</v>
      </c>
      <c r="BV108" s="5">
        <v>0</v>
      </c>
      <c r="BW108" s="5">
        <v>0</v>
      </c>
    </row>
    <row r="109" spans="1:75" outlineLevel="1" x14ac:dyDescent="0.25">
      <c r="A109" s="93" t="s">
        <v>65</v>
      </c>
      <c r="D109" s="5">
        <v>0</v>
      </c>
      <c r="E109" s="5">
        <v>0</v>
      </c>
      <c r="F109" s="5">
        <v>0</v>
      </c>
      <c r="G109" s="4">
        <f>Предпоссылки!$C165</f>
        <v>80000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4">
        <f>Предпоссылки!$C165</f>
        <v>80000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4">
        <f>Предпоссылки!$C165</f>
        <v>80000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4">
        <f>Предпоссылки!$C165</f>
        <v>80000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4">
        <f>Предпоссылки!$C165</f>
        <v>80000</v>
      </c>
      <c r="AF109" s="5">
        <v>0</v>
      </c>
      <c r="AG109" s="5">
        <v>0</v>
      </c>
      <c r="AH109" s="5">
        <v>0</v>
      </c>
      <c r="AI109" s="5">
        <v>0</v>
      </c>
      <c r="AJ109" s="5">
        <v>0</v>
      </c>
      <c r="AK109" s="4">
        <f>Предпоссылки!$C165</f>
        <v>80000</v>
      </c>
      <c r="AL109" s="5">
        <v>0</v>
      </c>
      <c r="AM109" s="5">
        <v>0</v>
      </c>
      <c r="AN109" s="5">
        <v>0</v>
      </c>
      <c r="AO109" s="5">
        <v>0</v>
      </c>
      <c r="AP109" s="5">
        <v>0</v>
      </c>
      <c r="AQ109" s="4">
        <f>Предпоссылки!$C165</f>
        <v>80000</v>
      </c>
      <c r="AR109" s="5">
        <v>0</v>
      </c>
      <c r="AS109" s="5">
        <v>0</v>
      </c>
      <c r="AT109" s="5">
        <v>0</v>
      </c>
      <c r="AU109" s="5">
        <v>0</v>
      </c>
      <c r="AV109" s="5">
        <v>0</v>
      </c>
      <c r="AW109" s="4">
        <f>Предпоссылки!$C165</f>
        <v>80000</v>
      </c>
      <c r="AX109" s="5">
        <v>0</v>
      </c>
      <c r="AY109" s="5">
        <v>0</v>
      </c>
      <c r="AZ109" s="5">
        <v>0</v>
      </c>
      <c r="BA109" s="5">
        <v>0</v>
      </c>
      <c r="BB109" s="5">
        <v>0</v>
      </c>
      <c r="BC109" s="4">
        <f>Предпоссылки!$C165</f>
        <v>80000</v>
      </c>
      <c r="BD109" s="5">
        <v>0</v>
      </c>
      <c r="BE109" s="5">
        <v>0</v>
      </c>
      <c r="BF109" s="5">
        <v>0</v>
      </c>
      <c r="BG109" s="5">
        <v>0</v>
      </c>
      <c r="BH109" s="5">
        <v>0</v>
      </c>
      <c r="BI109" s="4">
        <f>Предпоссылки!$C165</f>
        <v>80000</v>
      </c>
      <c r="BJ109" s="5">
        <v>0</v>
      </c>
      <c r="BK109" s="5">
        <v>0</v>
      </c>
      <c r="BL109" s="5">
        <v>0</v>
      </c>
      <c r="BM109" s="5">
        <v>0</v>
      </c>
      <c r="BN109" s="5">
        <v>0</v>
      </c>
      <c r="BO109" s="4">
        <f>Предпоссылки!$C165</f>
        <v>80000</v>
      </c>
      <c r="BP109" s="5">
        <v>0</v>
      </c>
      <c r="BQ109" s="5">
        <v>0</v>
      </c>
      <c r="BR109" s="5">
        <v>0</v>
      </c>
      <c r="BS109" s="5">
        <v>0</v>
      </c>
      <c r="BT109" s="5">
        <v>0</v>
      </c>
      <c r="BU109" s="4">
        <f>Предпоссылки!$C165</f>
        <v>80000</v>
      </c>
      <c r="BV109" s="5">
        <v>0</v>
      </c>
      <c r="BW109" s="5">
        <v>0</v>
      </c>
    </row>
    <row r="110" spans="1:75" outlineLevel="1" x14ac:dyDescent="0.25">
      <c r="A110" s="62"/>
      <c r="G110" s="4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</row>
    <row r="111" spans="1:75" x14ac:dyDescent="0.25">
      <c r="A111" s="59" t="s">
        <v>72</v>
      </c>
      <c r="B111" s="69"/>
      <c r="C111" s="11"/>
      <c r="D111" s="14">
        <v>0</v>
      </c>
      <c r="E111" s="14">
        <v>0</v>
      </c>
      <c r="F111" s="14">
        <v>0</v>
      </c>
      <c r="G111" s="14">
        <f t="shared" ref="G111:BP111" ca="1" si="157">G112</f>
        <v>82121.279999999999</v>
      </c>
      <c r="H111" s="14">
        <f t="shared" ca="1" si="157"/>
        <v>218987.52000000002</v>
      </c>
      <c r="I111" s="14">
        <f t="shared" ca="1" si="157"/>
        <v>256485.12000000002</v>
      </c>
      <c r="J111" s="14">
        <f t="shared" ca="1" si="157"/>
        <v>277108.80000000005</v>
      </c>
      <c r="K111" s="14">
        <f t="shared" ca="1" si="157"/>
        <v>248048.16</v>
      </c>
      <c r="L111" s="14">
        <f t="shared" ca="1" si="157"/>
        <v>154304.16</v>
      </c>
      <c r="M111" s="14">
        <f t="shared" ca="1" si="157"/>
        <v>118681.44</v>
      </c>
      <c r="N111" s="14">
        <f t="shared" ca="1" si="157"/>
        <v>118681.44</v>
      </c>
      <c r="O111" s="14">
        <f t="shared" ca="1" si="157"/>
        <v>102744.96000000001</v>
      </c>
      <c r="P111" s="14">
        <f t="shared" ca="1" si="157"/>
        <v>196488.96000000002</v>
      </c>
      <c r="Q111" s="14">
        <f t="shared" ca="1" si="157"/>
        <v>172919.04000000004</v>
      </c>
      <c r="R111" s="14">
        <f t="shared" ca="1" si="157"/>
        <v>172919.04000000004</v>
      </c>
      <c r="S111" s="14">
        <f t="shared" ca="1" si="157"/>
        <v>90424.320000000007</v>
      </c>
      <c r="T111" s="14">
        <f t="shared" ca="1" si="157"/>
        <v>246842.88</v>
      </c>
      <c r="U111" s="14">
        <f t="shared" ca="1" si="157"/>
        <v>289697.28000000003</v>
      </c>
      <c r="V111" s="14">
        <f t="shared" ca="1" si="157"/>
        <v>313267.20000000007</v>
      </c>
      <c r="W111" s="14">
        <f t="shared" ca="1" si="157"/>
        <v>280055.04000000004</v>
      </c>
      <c r="X111" s="14">
        <f t="shared" ca="1" si="157"/>
        <v>172919.04000000004</v>
      </c>
      <c r="Y111" s="14">
        <f t="shared" ca="1" si="157"/>
        <v>132207.36000000002</v>
      </c>
      <c r="Z111" s="14">
        <f t="shared" ca="1" si="157"/>
        <v>132207.36000000002</v>
      </c>
      <c r="AA111" s="14">
        <f t="shared" ca="1" si="157"/>
        <v>113994.24000000002</v>
      </c>
      <c r="AB111" s="14">
        <f t="shared" ca="1" si="157"/>
        <v>218050.08000000002</v>
      </c>
      <c r="AC111" s="14">
        <f t="shared" ca="1" si="157"/>
        <v>191533.92000000004</v>
      </c>
      <c r="AD111" s="14">
        <f t="shared" ca="1" si="157"/>
        <v>191533.92000000004</v>
      </c>
      <c r="AE111" s="14">
        <f t="shared" ca="1" si="157"/>
        <v>98727.360000000015</v>
      </c>
      <c r="AF111" s="14">
        <f t="shared" ca="1" si="157"/>
        <v>274698.24000000005</v>
      </c>
      <c r="AG111" s="14">
        <f t="shared" ca="1" si="157"/>
        <v>322909.44000000006</v>
      </c>
      <c r="AH111" s="14">
        <f t="shared" ca="1" si="157"/>
        <v>349425.60000000003</v>
      </c>
      <c r="AI111" s="14">
        <f t="shared" ca="1" si="157"/>
        <v>312061.92000000004</v>
      </c>
      <c r="AJ111" s="14">
        <f t="shared" ca="1" si="157"/>
        <v>191533.92000000004</v>
      </c>
      <c r="AK111" s="14">
        <f t="shared" ca="1" si="157"/>
        <v>145733.28</v>
      </c>
      <c r="AL111" s="14">
        <f t="shared" ca="1" si="157"/>
        <v>145733.28</v>
      </c>
      <c r="AM111" s="14">
        <f t="shared" ca="1" si="157"/>
        <v>125243.52000000002</v>
      </c>
      <c r="AN111" s="14">
        <f t="shared" ca="1" si="157"/>
        <v>239611.20000000004</v>
      </c>
      <c r="AO111" s="14">
        <f t="shared" ca="1" si="157"/>
        <v>210148.80000000002</v>
      </c>
      <c r="AP111" s="14">
        <f t="shared" ca="1" si="157"/>
        <v>210148.80000000002</v>
      </c>
      <c r="AQ111" s="14">
        <f t="shared" ca="1" si="157"/>
        <v>107030.40000000002</v>
      </c>
      <c r="AR111" s="14">
        <f t="shared" ca="1" si="157"/>
        <v>302553.60000000003</v>
      </c>
      <c r="AS111" s="14">
        <f t="shared" ca="1" si="157"/>
        <v>356121.60000000009</v>
      </c>
      <c r="AT111" s="14">
        <f t="shared" ca="1" si="157"/>
        <v>385584.00000000006</v>
      </c>
      <c r="AU111" s="14">
        <f t="shared" ca="1" si="157"/>
        <v>344068.80000000005</v>
      </c>
      <c r="AV111" s="14">
        <f t="shared" ca="1" si="157"/>
        <v>210148.80000000002</v>
      </c>
      <c r="AW111" s="14">
        <f t="shared" ca="1" si="157"/>
        <v>159259.20000000001</v>
      </c>
      <c r="AX111" s="14">
        <f t="shared" ca="1" si="157"/>
        <v>159259.20000000001</v>
      </c>
      <c r="AY111" s="14">
        <f t="shared" ca="1" si="157"/>
        <v>136492.80000000002</v>
      </c>
      <c r="AZ111" s="14">
        <f t="shared" ca="1" si="157"/>
        <v>261172.32</v>
      </c>
      <c r="BA111" s="14">
        <f t="shared" ca="1" si="157"/>
        <v>228763.68000000002</v>
      </c>
      <c r="BB111" s="14">
        <f t="shared" ca="1" si="157"/>
        <v>228763.68000000002</v>
      </c>
      <c r="BC111" s="14">
        <f t="shared" ca="1" si="157"/>
        <v>115333.44</v>
      </c>
      <c r="BD111" s="14">
        <f t="shared" ca="1" si="157"/>
        <v>330408.96000000008</v>
      </c>
      <c r="BE111" s="14">
        <f t="shared" ca="1" si="157"/>
        <v>389333.76000000007</v>
      </c>
      <c r="BF111" s="14">
        <f t="shared" ca="1" si="157"/>
        <v>421742.40000000008</v>
      </c>
      <c r="BG111" s="14">
        <f t="shared" ca="1" si="157"/>
        <v>376075.68</v>
      </c>
      <c r="BH111" s="14">
        <f t="shared" ca="1" si="157"/>
        <v>228763.68000000002</v>
      </c>
      <c r="BI111" s="14">
        <f t="shared" ca="1" si="157"/>
        <v>172785.12</v>
      </c>
      <c r="BJ111" s="14">
        <f t="shared" ca="1" si="157"/>
        <v>172785.12</v>
      </c>
      <c r="BK111" s="14">
        <f t="shared" ca="1" si="157"/>
        <v>147742.08000000002</v>
      </c>
      <c r="BL111" s="14">
        <f t="shared" ca="1" si="157"/>
        <v>282733.44</v>
      </c>
      <c r="BM111" s="14">
        <f t="shared" ca="1" si="157"/>
        <v>247378.56</v>
      </c>
      <c r="BN111" s="14">
        <f t="shared" ca="1" si="157"/>
        <v>247378.56</v>
      </c>
      <c r="BO111" s="14">
        <f t="shared" ca="1" si="157"/>
        <v>123636.48000000001</v>
      </c>
      <c r="BP111" s="14">
        <f t="shared" ca="1" si="157"/>
        <v>358264.32000000007</v>
      </c>
      <c r="BQ111" s="14">
        <f t="shared" ref="BQ111:BW111" ca="1" si="158">BQ112</f>
        <v>422545.92000000004</v>
      </c>
      <c r="BR111" s="14">
        <f t="shared" ca="1" si="158"/>
        <v>457900.80000000005</v>
      </c>
      <c r="BS111" s="14">
        <f t="shared" ca="1" si="158"/>
        <v>408082.56000000006</v>
      </c>
      <c r="BT111" s="14">
        <f t="shared" ca="1" si="158"/>
        <v>247378.56</v>
      </c>
      <c r="BU111" s="14">
        <f t="shared" ca="1" si="158"/>
        <v>186311.04000000004</v>
      </c>
      <c r="BV111" s="14">
        <f t="shared" ca="1" si="158"/>
        <v>186311.04000000004</v>
      </c>
      <c r="BW111" s="14">
        <f t="shared" ca="1" si="158"/>
        <v>158991.36000000002</v>
      </c>
    </row>
    <row r="112" spans="1:75" s="86" customFormat="1" outlineLevel="1" x14ac:dyDescent="0.25">
      <c r="A112" s="85" t="s">
        <v>69</v>
      </c>
      <c r="B112" s="54"/>
      <c r="D112" s="86">
        <f ca="1">D114+D125+D136+D147</f>
        <v>174927.84</v>
      </c>
      <c r="E112" s="86">
        <f t="shared" ref="E112:AM112" ca="1" si="159">E114+E125+E136+E147</f>
        <v>154304.16</v>
      </c>
      <c r="F112" s="86">
        <f t="shared" ca="1" si="159"/>
        <v>154304.16</v>
      </c>
      <c r="G112" s="86">
        <f t="shared" ca="1" si="159"/>
        <v>82121.279999999999</v>
      </c>
      <c r="H112" s="86">
        <f t="shared" ca="1" si="159"/>
        <v>218987.52000000002</v>
      </c>
      <c r="I112" s="86">
        <f t="shared" ca="1" si="159"/>
        <v>256485.12000000002</v>
      </c>
      <c r="J112" s="86">
        <f t="shared" ca="1" si="159"/>
        <v>277108.80000000005</v>
      </c>
      <c r="K112" s="86">
        <f t="shared" ca="1" si="159"/>
        <v>248048.16</v>
      </c>
      <c r="L112" s="86">
        <f t="shared" ca="1" si="159"/>
        <v>154304.16</v>
      </c>
      <c r="M112" s="86">
        <f t="shared" ca="1" si="159"/>
        <v>118681.44</v>
      </c>
      <c r="N112" s="86">
        <f t="shared" ca="1" si="159"/>
        <v>118681.44</v>
      </c>
      <c r="O112" s="86">
        <f t="shared" ca="1" si="159"/>
        <v>102744.96000000001</v>
      </c>
      <c r="P112" s="86">
        <f t="shared" ca="1" si="159"/>
        <v>196488.96000000002</v>
      </c>
      <c r="Q112" s="86">
        <f t="shared" ca="1" si="159"/>
        <v>172919.04000000004</v>
      </c>
      <c r="R112" s="86">
        <f t="shared" ca="1" si="159"/>
        <v>172919.04000000004</v>
      </c>
      <c r="S112" s="86">
        <f t="shared" ca="1" si="159"/>
        <v>90424.320000000007</v>
      </c>
      <c r="T112" s="86">
        <f t="shared" ca="1" si="159"/>
        <v>246842.88</v>
      </c>
      <c r="U112" s="86">
        <f t="shared" ca="1" si="159"/>
        <v>289697.28000000003</v>
      </c>
      <c r="V112" s="86">
        <f t="shared" ca="1" si="159"/>
        <v>313267.20000000007</v>
      </c>
      <c r="W112" s="86">
        <f t="shared" ca="1" si="159"/>
        <v>280055.04000000004</v>
      </c>
      <c r="X112" s="86">
        <f t="shared" ca="1" si="159"/>
        <v>172919.04000000004</v>
      </c>
      <c r="Y112" s="86">
        <f t="shared" ca="1" si="159"/>
        <v>132207.36000000002</v>
      </c>
      <c r="Z112" s="86">
        <f t="shared" ca="1" si="159"/>
        <v>132207.36000000002</v>
      </c>
      <c r="AA112" s="86">
        <f t="shared" ca="1" si="159"/>
        <v>113994.24000000002</v>
      </c>
      <c r="AB112" s="86">
        <f t="shared" ca="1" si="159"/>
        <v>218050.08000000002</v>
      </c>
      <c r="AC112" s="86">
        <f t="shared" ca="1" si="159"/>
        <v>191533.92000000004</v>
      </c>
      <c r="AD112" s="86">
        <f t="shared" ca="1" si="159"/>
        <v>191533.92000000004</v>
      </c>
      <c r="AE112" s="86">
        <f t="shared" ca="1" si="159"/>
        <v>98727.360000000015</v>
      </c>
      <c r="AF112" s="86">
        <f t="shared" ca="1" si="159"/>
        <v>274698.24000000005</v>
      </c>
      <c r="AG112" s="86">
        <f t="shared" ca="1" si="159"/>
        <v>322909.44000000006</v>
      </c>
      <c r="AH112" s="86">
        <f t="shared" ca="1" si="159"/>
        <v>349425.60000000003</v>
      </c>
      <c r="AI112" s="86">
        <f t="shared" ca="1" si="159"/>
        <v>312061.92000000004</v>
      </c>
      <c r="AJ112" s="86">
        <f t="shared" ca="1" si="159"/>
        <v>191533.92000000004</v>
      </c>
      <c r="AK112" s="86">
        <f t="shared" ca="1" si="159"/>
        <v>145733.28</v>
      </c>
      <c r="AL112" s="86">
        <f t="shared" ca="1" si="159"/>
        <v>145733.28</v>
      </c>
      <c r="AM112" s="86">
        <f t="shared" ca="1" si="159"/>
        <v>125243.52000000002</v>
      </c>
      <c r="AN112" s="86">
        <f t="shared" ref="AN112:BW112" ca="1" si="160">AN114+AN125+AN136+AN147</f>
        <v>239611.20000000004</v>
      </c>
      <c r="AO112" s="86">
        <f t="shared" ca="1" si="160"/>
        <v>210148.80000000002</v>
      </c>
      <c r="AP112" s="86">
        <f t="shared" ca="1" si="160"/>
        <v>210148.80000000002</v>
      </c>
      <c r="AQ112" s="86">
        <f t="shared" ca="1" si="160"/>
        <v>107030.40000000002</v>
      </c>
      <c r="AR112" s="86">
        <f t="shared" ca="1" si="160"/>
        <v>302553.60000000003</v>
      </c>
      <c r="AS112" s="86">
        <f t="shared" ca="1" si="160"/>
        <v>356121.60000000009</v>
      </c>
      <c r="AT112" s="86">
        <f t="shared" ca="1" si="160"/>
        <v>385584.00000000006</v>
      </c>
      <c r="AU112" s="86">
        <f t="shared" ca="1" si="160"/>
        <v>344068.80000000005</v>
      </c>
      <c r="AV112" s="86">
        <f t="shared" ca="1" si="160"/>
        <v>210148.80000000002</v>
      </c>
      <c r="AW112" s="86">
        <f t="shared" ca="1" si="160"/>
        <v>159259.20000000001</v>
      </c>
      <c r="AX112" s="86">
        <f t="shared" ca="1" si="160"/>
        <v>159259.20000000001</v>
      </c>
      <c r="AY112" s="86">
        <f t="shared" ca="1" si="160"/>
        <v>136492.80000000002</v>
      </c>
      <c r="AZ112" s="86">
        <f t="shared" ca="1" si="160"/>
        <v>261172.32</v>
      </c>
      <c r="BA112" s="86">
        <f t="shared" ca="1" si="160"/>
        <v>228763.68000000002</v>
      </c>
      <c r="BB112" s="86">
        <f t="shared" ca="1" si="160"/>
        <v>228763.68000000002</v>
      </c>
      <c r="BC112" s="86">
        <f t="shared" ca="1" si="160"/>
        <v>115333.44</v>
      </c>
      <c r="BD112" s="86">
        <f t="shared" ca="1" si="160"/>
        <v>330408.96000000008</v>
      </c>
      <c r="BE112" s="86">
        <f t="shared" ca="1" si="160"/>
        <v>389333.76000000007</v>
      </c>
      <c r="BF112" s="86">
        <f t="shared" ca="1" si="160"/>
        <v>421742.40000000008</v>
      </c>
      <c r="BG112" s="86">
        <f t="shared" ca="1" si="160"/>
        <v>376075.68</v>
      </c>
      <c r="BH112" s="86">
        <f t="shared" ca="1" si="160"/>
        <v>228763.68000000002</v>
      </c>
      <c r="BI112" s="86">
        <f t="shared" ca="1" si="160"/>
        <v>172785.12</v>
      </c>
      <c r="BJ112" s="86">
        <f t="shared" ca="1" si="160"/>
        <v>172785.12</v>
      </c>
      <c r="BK112" s="86">
        <f t="shared" ca="1" si="160"/>
        <v>147742.08000000002</v>
      </c>
      <c r="BL112" s="86">
        <f t="shared" ca="1" si="160"/>
        <v>282733.44</v>
      </c>
      <c r="BM112" s="86">
        <f t="shared" ca="1" si="160"/>
        <v>247378.56</v>
      </c>
      <c r="BN112" s="86">
        <f t="shared" ca="1" si="160"/>
        <v>247378.56</v>
      </c>
      <c r="BO112" s="86">
        <f t="shared" ca="1" si="160"/>
        <v>123636.48000000001</v>
      </c>
      <c r="BP112" s="86">
        <f t="shared" ca="1" si="160"/>
        <v>358264.32000000007</v>
      </c>
      <c r="BQ112" s="86">
        <f t="shared" ca="1" si="160"/>
        <v>422545.92000000004</v>
      </c>
      <c r="BR112" s="86">
        <f t="shared" ca="1" si="160"/>
        <v>457900.80000000005</v>
      </c>
      <c r="BS112" s="86">
        <f t="shared" ca="1" si="160"/>
        <v>408082.56000000006</v>
      </c>
      <c r="BT112" s="86">
        <f t="shared" ca="1" si="160"/>
        <v>247378.56</v>
      </c>
      <c r="BU112" s="86">
        <f t="shared" ca="1" si="160"/>
        <v>186311.04000000004</v>
      </c>
      <c r="BV112" s="86">
        <f t="shared" ca="1" si="160"/>
        <v>186311.04000000004</v>
      </c>
      <c r="BW112" s="86">
        <f t="shared" ca="1" si="160"/>
        <v>158991.36000000002</v>
      </c>
    </row>
    <row r="113" spans="1:75" ht="10.25" outlineLevel="1" x14ac:dyDescent="0.2">
      <c r="A113" s="12"/>
      <c r="B113" s="69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</row>
    <row r="114" spans="1:75" ht="10.25" outlineLevel="1" x14ac:dyDescent="0.2">
      <c r="A114" s="39" t="s">
        <v>66</v>
      </c>
      <c r="B114" s="69"/>
      <c r="C114" s="11"/>
      <c r="D114" s="39">
        <f ca="1">D122+D123</f>
        <v>38810.400000000001</v>
      </c>
      <c r="E114" s="39">
        <f t="shared" ref="E114:AM114" ca="1" si="161">E122+E123</f>
        <v>32248.32</v>
      </c>
      <c r="F114" s="39">
        <f t="shared" ca="1" si="161"/>
        <v>32248.32</v>
      </c>
      <c r="G114" s="39">
        <f t="shared" ca="1" si="161"/>
        <v>19124.16</v>
      </c>
      <c r="H114" s="39">
        <f t="shared" ca="1" si="161"/>
        <v>51934.559999999998</v>
      </c>
      <c r="I114" s="39">
        <f t="shared" ca="1" si="161"/>
        <v>58496.639999999999</v>
      </c>
      <c r="J114" s="39">
        <f t="shared" ca="1" si="161"/>
        <v>65058.720000000008</v>
      </c>
      <c r="K114" s="39">
        <f t="shared" ca="1" si="161"/>
        <v>58496.639999999999</v>
      </c>
      <c r="L114" s="39">
        <f t="shared" ca="1" si="161"/>
        <v>32248.32</v>
      </c>
      <c r="M114" s="39">
        <f t="shared" ca="1" si="161"/>
        <v>19124.16</v>
      </c>
      <c r="N114" s="39">
        <f t="shared" ca="1" si="161"/>
        <v>19124.16</v>
      </c>
      <c r="O114" s="39">
        <f t="shared" ca="1" si="161"/>
        <v>25686.240000000002</v>
      </c>
      <c r="P114" s="39">
        <f t="shared" ca="1" si="161"/>
        <v>43497.599999999999</v>
      </c>
      <c r="Q114" s="39">
        <f t="shared" ca="1" si="161"/>
        <v>35998.080000000002</v>
      </c>
      <c r="R114" s="39">
        <f t="shared" ca="1" si="161"/>
        <v>35998.080000000002</v>
      </c>
      <c r="S114" s="39">
        <f t="shared" ca="1" si="161"/>
        <v>20999.040000000001</v>
      </c>
      <c r="T114" s="39">
        <f t="shared" ca="1" si="161"/>
        <v>58496.639999999999</v>
      </c>
      <c r="U114" s="39">
        <f t="shared" ca="1" si="161"/>
        <v>65996.160000000003</v>
      </c>
      <c r="V114" s="39">
        <f t="shared" ca="1" si="161"/>
        <v>73495.680000000008</v>
      </c>
      <c r="W114" s="39">
        <f t="shared" ca="1" si="161"/>
        <v>65996.160000000003</v>
      </c>
      <c r="X114" s="39">
        <f t="shared" ca="1" si="161"/>
        <v>35998.080000000002</v>
      </c>
      <c r="Y114" s="39">
        <f t="shared" ca="1" si="161"/>
        <v>20999.040000000001</v>
      </c>
      <c r="Z114" s="39">
        <f t="shared" ca="1" si="161"/>
        <v>20999.040000000001</v>
      </c>
      <c r="AA114" s="39">
        <f t="shared" ca="1" si="161"/>
        <v>28498.560000000001</v>
      </c>
      <c r="AB114" s="39">
        <f t="shared" ca="1" si="161"/>
        <v>48184.799999999996</v>
      </c>
      <c r="AC114" s="39">
        <f t="shared" ca="1" si="161"/>
        <v>39747.840000000004</v>
      </c>
      <c r="AD114" s="39">
        <f t="shared" ca="1" si="161"/>
        <v>39747.840000000004</v>
      </c>
      <c r="AE114" s="39">
        <f t="shared" ca="1" si="161"/>
        <v>22873.920000000002</v>
      </c>
      <c r="AF114" s="39">
        <f t="shared" ca="1" si="161"/>
        <v>65058.720000000001</v>
      </c>
      <c r="AG114" s="39">
        <f t="shared" ca="1" si="161"/>
        <v>73495.680000000008</v>
      </c>
      <c r="AH114" s="39">
        <f t="shared" ca="1" si="161"/>
        <v>81932.640000000014</v>
      </c>
      <c r="AI114" s="39">
        <f t="shared" ca="1" si="161"/>
        <v>73495.680000000008</v>
      </c>
      <c r="AJ114" s="39">
        <f t="shared" ca="1" si="161"/>
        <v>39747.840000000004</v>
      </c>
      <c r="AK114" s="39">
        <f t="shared" ca="1" si="161"/>
        <v>22873.920000000002</v>
      </c>
      <c r="AL114" s="39">
        <f t="shared" ca="1" si="161"/>
        <v>22873.920000000002</v>
      </c>
      <c r="AM114" s="39">
        <f t="shared" ca="1" si="161"/>
        <v>31310.880000000001</v>
      </c>
      <c r="AN114" s="39">
        <f t="shared" ref="AN114:BW114" ca="1" si="162">AN122+AN123</f>
        <v>52872</v>
      </c>
      <c r="AO114" s="39">
        <f t="shared" ca="1" si="162"/>
        <v>43497.600000000006</v>
      </c>
      <c r="AP114" s="39">
        <f t="shared" ca="1" si="162"/>
        <v>43497.600000000006</v>
      </c>
      <c r="AQ114" s="39">
        <f t="shared" ca="1" si="162"/>
        <v>24748.800000000003</v>
      </c>
      <c r="AR114" s="39">
        <f t="shared" ca="1" si="162"/>
        <v>71620.800000000003</v>
      </c>
      <c r="AS114" s="39">
        <f t="shared" ca="1" si="162"/>
        <v>80995.200000000012</v>
      </c>
      <c r="AT114" s="39">
        <f t="shared" ca="1" si="162"/>
        <v>90369.600000000006</v>
      </c>
      <c r="AU114" s="39">
        <f t="shared" ca="1" si="162"/>
        <v>80995.200000000012</v>
      </c>
      <c r="AV114" s="39">
        <f t="shared" ca="1" si="162"/>
        <v>43497.600000000006</v>
      </c>
      <c r="AW114" s="39">
        <f t="shared" ca="1" si="162"/>
        <v>24748.800000000003</v>
      </c>
      <c r="AX114" s="39">
        <f t="shared" ca="1" si="162"/>
        <v>24748.800000000003</v>
      </c>
      <c r="AY114" s="39">
        <f t="shared" ca="1" si="162"/>
        <v>34123.199999999997</v>
      </c>
      <c r="AZ114" s="39">
        <f t="shared" ca="1" si="162"/>
        <v>57559.199999999997</v>
      </c>
      <c r="BA114" s="39">
        <f t="shared" ca="1" si="162"/>
        <v>47247.360000000001</v>
      </c>
      <c r="BB114" s="39">
        <f t="shared" ca="1" si="162"/>
        <v>47247.360000000001</v>
      </c>
      <c r="BC114" s="39">
        <f t="shared" ca="1" si="162"/>
        <v>26623.68</v>
      </c>
      <c r="BD114" s="39">
        <f t="shared" ca="1" si="162"/>
        <v>78182.880000000005</v>
      </c>
      <c r="BE114" s="39">
        <f t="shared" ca="1" si="162"/>
        <v>88494.720000000001</v>
      </c>
      <c r="BF114" s="39">
        <f t="shared" ca="1" si="162"/>
        <v>98806.560000000012</v>
      </c>
      <c r="BG114" s="39">
        <f t="shared" ca="1" si="162"/>
        <v>88494.720000000001</v>
      </c>
      <c r="BH114" s="39">
        <f t="shared" ca="1" si="162"/>
        <v>47247.360000000001</v>
      </c>
      <c r="BI114" s="39">
        <f t="shared" ca="1" si="162"/>
        <v>26623.68</v>
      </c>
      <c r="BJ114" s="39">
        <f t="shared" ca="1" si="162"/>
        <v>26623.68</v>
      </c>
      <c r="BK114" s="39">
        <f t="shared" ca="1" si="162"/>
        <v>36935.520000000004</v>
      </c>
      <c r="BL114" s="39">
        <f t="shared" ca="1" si="162"/>
        <v>62246.399999999994</v>
      </c>
      <c r="BM114" s="39">
        <f t="shared" ca="1" si="162"/>
        <v>50997.120000000003</v>
      </c>
      <c r="BN114" s="39">
        <f t="shared" ca="1" si="162"/>
        <v>50997.120000000003</v>
      </c>
      <c r="BO114" s="39">
        <f t="shared" ca="1" si="162"/>
        <v>28498.560000000001</v>
      </c>
      <c r="BP114" s="39">
        <f t="shared" ca="1" si="162"/>
        <v>84744.959999999992</v>
      </c>
      <c r="BQ114" s="39">
        <f t="shared" ca="1" si="162"/>
        <v>95994.240000000005</v>
      </c>
      <c r="BR114" s="39">
        <f t="shared" ca="1" si="162"/>
        <v>107243.52000000002</v>
      </c>
      <c r="BS114" s="39">
        <f t="shared" ca="1" si="162"/>
        <v>95994.240000000005</v>
      </c>
      <c r="BT114" s="39">
        <f t="shared" ca="1" si="162"/>
        <v>50997.120000000003</v>
      </c>
      <c r="BU114" s="39">
        <f t="shared" ca="1" si="162"/>
        <v>28498.560000000001</v>
      </c>
      <c r="BV114" s="39">
        <f t="shared" ca="1" si="162"/>
        <v>28498.560000000001</v>
      </c>
      <c r="BW114" s="39">
        <f t="shared" ca="1" si="162"/>
        <v>39747.840000000004</v>
      </c>
    </row>
    <row r="115" spans="1:75" outlineLevel="1" x14ac:dyDescent="0.25">
      <c r="A115" s="47" t="s">
        <v>110</v>
      </c>
      <c r="B115" s="31" t="s">
        <v>60</v>
      </c>
      <c r="D115" s="20">
        <f t="shared" ref="D115:AM115" ca="1" si="163">D15</f>
        <v>13.950000000000001</v>
      </c>
      <c r="E115" s="20">
        <f t="shared" ca="1" si="163"/>
        <v>11.160000000000002</v>
      </c>
      <c r="F115" s="20">
        <f t="shared" ca="1" si="163"/>
        <v>11.160000000000002</v>
      </c>
      <c r="G115" s="20">
        <f t="shared" ca="1" si="163"/>
        <v>5.580000000000001</v>
      </c>
      <c r="H115" s="20">
        <f t="shared" ca="1" si="163"/>
        <v>19.53</v>
      </c>
      <c r="I115" s="20">
        <f t="shared" ca="1" si="163"/>
        <v>22.320000000000004</v>
      </c>
      <c r="J115" s="20">
        <f t="shared" ca="1" si="163"/>
        <v>25.110000000000003</v>
      </c>
      <c r="K115" s="20">
        <f t="shared" ca="1" si="163"/>
        <v>22.320000000000004</v>
      </c>
      <c r="L115" s="20">
        <f t="shared" ca="1" si="163"/>
        <v>11.160000000000002</v>
      </c>
      <c r="M115" s="20">
        <f t="shared" ca="1" si="163"/>
        <v>5.580000000000001</v>
      </c>
      <c r="N115" s="20">
        <f t="shared" ca="1" si="163"/>
        <v>5.580000000000001</v>
      </c>
      <c r="O115" s="20">
        <f t="shared" ca="1" si="163"/>
        <v>8.370000000000001</v>
      </c>
      <c r="P115" s="20">
        <f t="shared" ca="1" si="163"/>
        <v>13.950000000000001</v>
      </c>
      <c r="Q115" s="20">
        <f t="shared" ca="1" si="163"/>
        <v>11.160000000000002</v>
      </c>
      <c r="R115" s="20">
        <f t="shared" ca="1" si="163"/>
        <v>11.160000000000002</v>
      </c>
      <c r="S115" s="20">
        <f t="shared" ca="1" si="163"/>
        <v>5.580000000000001</v>
      </c>
      <c r="T115" s="20">
        <f t="shared" ca="1" si="163"/>
        <v>19.53</v>
      </c>
      <c r="U115" s="20">
        <f t="shared" ca="1" si="163"/>
        <v>22.320000000000004</v>
      </c>
      <c r="V115" s="20">
        <f t="shared" ca="1" si="163"/>
        <v>25.110000000000003</v>
      </c>
      <c r="W115" s="20">
        <f t="shared" ca="1" si="163"/>
        <v>22.320000000000004</v>
      </c>
      <c r="X115" s="20">
        <f t="shared" ca="1" si="163"/>
        <v>11.160000000000002</v>
      </c>
      <c r="Y115" s="20">
        <f t="shared" ca="1" si="163"/>
        <v>5.580000000000001</v>
      </c>
      <c r="Z115" s="20">
        <f t="shared" ca="1" si="163"/>
        <v>5.580000000000001</v>
      </c>
      <c r="AA115" s="20">
        <f t="shared" ca="1" si="163"/>
        <v>8.370000000000001</v>
      </c>
      <c r="AB115" s="20">
        <f t="shared" ca="1" si="163"/>
        <v>13.950000000000001</v>
      </c>
      <c r="AC115" s="20">
        <f t="shared" ca="1" si="163"/>
        <v>11.160000000000002</v>
      </c>
      <c r="AD115" s="20">
        <f t="shared" ca="1" si="163"/>
        <v>11.160000000000002</v>
      </c>
      <c r="AE115" s="20">
        <f t="shared" ca="1" si="163"/>
        <v>5.580000000000001</v>
      </c>
      <c r="AF115" s="20">
        <f t="shared" ca="1" si="163"/>
        <v>19.53</v>
      </c>
      <c r="AG115" s="20">
        <f t="shared" ca="1" si="163"/>
        <v>22.320000000000004</v>
      </c>
      <c r="AH115" s="20">
        <f t="shared" ca="1" si="163"/>
        <v>25.110000000000003</v>
      </c>
      <c r="AI115" s="20">
        <f t="shared" ca="1" si="163"/>
        <v>22.320000000000004</v>
      </c>
      <c r="AJ115" s="20">
        <f t="shared" ca="1" si="163"/>
        <v>11.160000000000002</v>
      </c>
      <c r="AK115" s="20">
        <f t="shared" ca="1" si="163"/>
        <v>5.580000000000001</v>
      </c>
      <c r="AL115" s="20">
        <f t="shared" ca="1" si="163"/>
        <v>5.580000000000001</v>
      </c>
      <c r="AM115" s="20">
        <f t="shared" ca="1" si="163"/>
        <v>8.370000000000001</v>
      </c>
      <c r="AN115" s="20">
        <f t="shared" ref="AN115:BW115" ca="1" si="164">AN15</f>
        <v>13.950000000000001</v>
      </c>
      <c r="AO115" s="20">
        <f t="shared" ca="1" si="164"/>
        <v>11.160000000000002</v>
      </c>
      <c r="AP115" s="20">
        <f t="shared" ca="1" si="164"/>
        <v>11.160000000000002</v>
      </c>
      <c r="AQ115" s="20">
        <f t="shared" ca="1" si="164"/>
        <v>5.580000000000001</v>
      </c>
      <c r="AR115" s="20">
        <f t="shared" ca="1" si="164"/>
        <v>19.53</v>
      </c>
      <c r="AS115" s="20">
        <f t="shared" ca="1" si="164"/>
        <v>22.320000000000004</v>
      </c>
      <c r="AT115" s="20">
        <f t="shared" ca="1" si="164"/>
        <v>25.110000000000003</v>
      </c>
      <c r="AU115" s="20">
        <f t="shared" ca="1" si="164"/>
        <v>22.320000000000004</v>
      </c>
      <c r="AV115" s="20">
        <f t="shared" ca="1" si="164"/>
        <v>11.160000000000002</v>
      </c>
      <c r="AW115" s="20">
        <f t="shared" ca="1" si="164"/>
        <v>5.580000000000001</v>
      </c>
      <c r="AX115" s="20">
        <f t="shared" ca="1" si="164"/>
        <v>5.580000000000001</v>
      </c>
      <c r="AY115" s="20">
        <f t="shared" ca="1" si="164"/>
        <v>8.370000000000001</v>
      </c>
      <c r="AZ115" s="20">
        <f t="shared" ca="1" si="164"/>
        <v>13.950000000000001</v>
      </c>
      <c r="BA115" s="20">
        <f t="shared" ca="1" si="164"/>
        <v>11.160000000000002</v>
      </c>
      <c r="BB115" s="20">
        <f t="shared" ca="1" si="164"/>
        <v>11.160000000000002</v>
      </c>
      <c r="BC115" s="20">
        <f t="shared" ca="1" si="164"/>
        <v>5.580000000000001</v>
      </c>
      <c r="BD115" s="20">
        <f t="shared" ca="1" si="164"/>
        <v>19.53</v>
      </c>
      <c r="BE115" s="20">
        <f t="shared" ca="1" si="164"/>
        <v>22.320000000000004</v>
      </c>
      <c r="BF115" s="20">
        <f t="shared" ca="1" si="164"/>
        <v>25.110000000000003</v>
      </c>
      <c r="BG115" s="20">
        <f t="shared" ca="1" si="164"/>
        <v>22.320000000000004</v>
      </c>
      <c r="BH115" s="20">
        <f t="shared" ca="1" si="164"/>
        <v>11.160000000000002</v>
      </c>
      <c r="BI115" s="20">
        <f t="shared" ca="1" si="164"/>
        <v>5.580000000000001</v>
      </c>
      <c r="BJ115" s="20">
        <f t="shared" ca="1" si="164"/>
        <v>5.580000000000001</v>
      </c>
      <c r="BK115" s="20">
        <f t="shared" ca="1" si="164"/>
        <v>8.370000000000001</v>
      </c>
      <c r="BL115" s="20">
        <f t="shared" ca="1" si="164"/>
        <v>13.950000000000001</v>
      </c>
      <c r="BM115" s="20">
        <f t="shared" ca="1" si="164"/>
        <v>11.160000000000002</v>
      </c>
      <c r="BN115" s="20">
        <f t="shared" ca="1" si="164"/>
        <v>11.160000000000002</v>
      </c>
      <c r="BO115" s="20">
        <f t="shared" ca="1" si="164"/>
        <v>5.580000000000001</v>
      </c>
      <c r="BP115" s="20">
        <f t="shared" ca="1" si="164"/>
        <v>19.53</v>
      </c>
      <c r="BQ115" s="20">
        <f t="shared" ca="1" si="164"/>
        <v>22.320000000000004</v>
      </c>
      <c r="BR115" s="20">
        <f t="shared" ca="1" si="164"/>
        <v>25.110000000000003</v>
      </c>
      <c r="BS115" s="20">
        <f t="shared" ca="1" si="164"/>
        <v>22.320000000000004</v>
      </c>
      <c r="BT115" s="20">
        <f t="shared" ca="1" si="164"/>
        <v>11.160000000000002</v>
      </c>
      <c r="BU115" s="20">
        <f t="shared" ca="1" si="164"/>
        <v>5.580000000000001</v>
      </c>
      <c r="BV115" s="20">
        <f t="shared" ca="1" si="164"/>
        <v>5.580000000000001</v>
      </c>
      <c r="BW115" s="20">
        <f t="shared" ca="1" si="164"/>
        <v>8.370000000000001</v>
      </c>
    </row>
    <row r="116" spans="1:75" outlineLevel="1" x14ac:dyDescent="0.25">
      <c r="A116" s="47" t="s">
        <v>34</v>
      </c>
      <c r="B116" s="69" t="s">
        <v>119</v>
      </c>
      <c r="C116" s="11"/>
      <c r="D116" s="81">
        <f>Предпоссылки!$C$169</f>
        <v>300</v>
      </c>
      <c r="E116" s="81">
        <f>Предпоссылки!$C$169</f>
        <v>300</v>
      </c>
      <c r="F116" s="81">
        <f>Предпоссылки!$C$169</f>
        <v>300</v>
      </c>
      <c r="G116" s="81">
        <f>Предпоссылки!$C$169</f>
        <v>300</v>
      </c>
      <c r="H116" s="81">
        <f>Предпоссылки!$C$169</f>
        <v>300</v>
      </c>
      <c r="I116" s="81">
        <f>Предпоссылки!$C$169</f>
        <v>300</v>
      </c>
      <c r="J116" s="81">
        <f>Предпоссылки!$C$169</f>
        <v>300</v>
      </c>
      <c r="K116" s="81">
        <f>Предпоссылки!$C$169</f>
        <v>300</v>
      </c>
      <c r="L116" s="81">
        <f>Предпоссылки!$C$169</f>
        <v>300</v>
      </c>
      <c r="M116" s="81">
        <f>Предпоссылки!$C$169</f>
        <v>300</v>
      </c>
      <c r="N116" s="81">
        <f>Предпоссылки!$C$169</f>
        <v>300</v>
      </c>
      <c r="O116" s="81">
        <f>Предпоссылки!$C$169</f>
        <v>300</v>
      </c>
      <c r="P116" s="81">
        <f>Предпоссылки!$C$169</f>
        <v>300</v>
      </c>
      <c r="Q116" s="81">
        <f>Предпоссылки!$C$169</f>
        <v>300</v>
      </c>
      <c r="R116" s="81">
        <f>Предпоссылки!$C$169</f>
        <v>300</v>
      </c>
      <c r="S116" s="81">
        <f>Предпоссылки!$C$169</f>
        <v>300</v>
      </c>
      <c r="T116" s="81">
        <f>Предпоссылки!$C$169</f>
        <v>300</v>
      </c>
      <c r="U116" s="81">
        <f>Предпоссылки!$C$169</f>
        <v>300</v>
      </c>
      <c r="V116" s="81">
        <f>Предпоссылки!$C$169</f>
        <v>300</v>
      </c>
      <c r="W116" s="81">
        <f>Предпоссылки!$C$169</f>
        <v>300</v>
      </c>
      <c r="X116" s="81">
        <f>Предпоссылки!$C$169</f>
        <v>300</v>
      </c>
      <c r="Y116" s="81">
        <f>Предпоссылки!$C$169</f>
        <v>300</v>
      </c>
      <c r="Z116" s="81">
        <f>Предпоссылки!$C$169</f>
        <v>300</v>
      </c>
      <c r="AA116" s="81">
        <f>Предпоссылки!$C$169</f>
        <v>300</v>
      </c>
      <c r="AB116" s="81">
        <f>Предпоссылки!$C$169</f>
        <v>300</v>
      </c>
      <c r="AC116" s="81">
        <f>Предпоссылки!$C$169</f>
        <v>300</v>
      </c>
      <c r="AD116" s="81">
        <f>Предпоссылки!$C$169</f>
        <v>300</v>
      </c>
      <c r="AE116" s="81">
        <f>Предпоссылки!$C$169</f>
        <v>300</v>
      </c>
      <c r="AF116" s="81">
        <f>Предпоссылки!$C$169</f>
        <v>300</v>
      </c>
      <c r="AG116" s="81">
        <f>Предпоссылки!$C$169</f>
        <v>300</v>
      </c>
      <c r="AH116" s="81">
        <f>Предпоссылки!$C$169</f>
        <v>300</v>
      </c>
      <c r="AI116" s="81">
        <f>Предпоссылки!$C$169</f>
        <v>300</v>
      </c>
      <c r="AJ116" s="81">
        <f>Предпоссылки!$C$169</f>
        <v>300</v>
      </c>
      <c r="AK116" s="81">
        <f>Предпоссылки!$C$169</f>
        <v>300</v>
      </c>
      <c r="AL116" s="81">
        <f>Предпоссылки!$C$169</f>
        <v>300</v>
      </c>
      <c r="AM116" s="81">
        <f>Предпоссылки!$C$169</f>
        <v>300</v>
      </c>
      <c r="AN116" s="81">
        <f>Предпоссылки!$C$169</f>
        <v>300</v>
      </c>
      <c r="AO116" s="81">
        <f>Предпоссылки!$C$169</f>
        <v>300</v>
      </c>
      <c r="AP116" s="81">
        <f>Предпоссылки!$C$169</f>
        <v>300</v>
      </c>
      <c r="AQ116" s="81">
        <f>Предпоссылки!$C$169</f>
        <v>300</v>
      </c>
      <c r="AR116" s="81">
        <f>Предпоссылки!$C$169</f>
        <v>300</v>
      </c>
      <c r="AS116" s="81">
        <f>Предпоссылки!$C$169</f>
        <v>300</v>
      </c>
      <c r="AT116" s="81">
        <f>Предпоссылки!$C$169</f>
        <v>300</v>
      </c>
      <c r="AU116" s="81">
        <f>Предпоссылки!$C$169</f>
        <v>300</v>
      </c>
      <c r="AV116" s="81">
        <f>Предпоссылки!$C$169</f>
        <v>300</v>
      </c>
      <c r="AW116" s="81">
        <f>Предпоссылки!$C$169</f>
        <v>300</v>
      </c>
      <c r="AX116" s="81">
        <f>Предпоссылки!$C$169</f>
        <v>300</v>
      </c>
      <c r="AY116" s="81">
        <f>Предпоссылки!$C$169</f>
        <v>300</v>
      </c>
      <c r="AZ116" s="81">
        <f>Предпоссылки!$C$169</f>
        <v>300</v>
      </c>
      <c r="BA116" s="81">
        <f>Предпоссылки!$C$169</f>
        <v>300</v>
      </c>
      <c r="BB116" s="81">
        <f>Предпоссылки!$C$169</f>
        <v>300</v>
      </c>
      <c r="BC116" s="81">
        <f>Предпоссылки!$C$169</f>
        <v>300</v>
      </c>
      <c r="BD116" s="81">
        <f>Предпоссылки!$C$169</f>
        <v>300</v>
      </c>
      <c r="BE116" s="81">
        <f>Предпоссылки!$C$169</f>
        <v>300</v>
      </c>
      <c r="BF116" s="81">
        <f>Предпоссылки!$C$169</f>
        <v>300</v>
      </c>
      <c r="BG116" s="81">
        <f>Предпоссылки!$C$169</f>
        <v>300</v>
      </c>
      <c r="BH116" s="81">
        <f>Предпоссылки!$C$169</f>
        <v>300</v>
      </c>
      <c r="BI116" s="81">
        <f>Предпоссылки!$C$169</f>
        <v>300</v>
      </c>
      <c r="BJ116" s="81">
        <f>Предпоссылки!$C$169</f>
        <v>300</v>
      </c>
      <c r="BK116" s="81">
        <f>Предпоссылки!$C$169</f>
        <v>300</v>
      </c>
      <c r="BL116" s="81">
        <f>Предпоссылки!$C$169</f>
        <v>300</v>
      </c>
      <c r="BM116" s="81">
        <f>Предпоссылки!$C$169</f>
        <v>300</v>
      </c>
      <c r="BN116" s="81">
        <f>Предпоссылки!$C$169</f>
        <v>300</v>
      </c>
      <c r="BO116" s="81">
        <f>Предпоссылки!$C$169</f>
        <v>300</v>
      </c>
      <c r="BP116" s="81">
        <f>Предпоссылки!$C$169</f>
        <v>300</v>
      </c>
      <c r="BQ116" s="81">
        <f>Предпоссылки!$C$169</f>
        <v>300</v>
      </c>
      <c r="BR116" s="81">
        <f>Предпоссылки!$C$169</f>
        <v>300</v>
      </c>
      <c r="BS116" s="81">
        <f>Предпоссылки!$C$169</f>
        <v>300</v>
      </c>
      <c r="BT116" s="81">
        <f>Предпоссылки!$C$169</f>
        <v>300</v>
      </c>
      <c r="BU116" s="81">
        <f>Предпоссылки!$C$169</f>
        <v>300</v>
      </c>
      <c r="BV116" s="81">
        <f>Предпоссылки!$C$169</f>
        <v>300</v>
      </c>
      <c r="BW116" s="81">
        <f>Предпоссылки!$C$169</f>
        <v>300</v>
      </c>
    </row>
    <row r="117" spans="1:75" ht="10.25" outlineLevel="1" x14ac:dyDescent="0.2">
      <c r="A117" s="47" t="s">
        <v>27</v>
      </c>
      <c r="B117" s="69" t="s">
        <v>120</v>
      </c>
      <c r="C117" s="11"/>
      <c r="D117" s="11">
        <f ca="1">D115*D116</f>
        <v>4185</v>
      </c>
      <c r="E117" s="11">
        <f t="shared" ref="E117:AM117" ca="1" si="165">E115*E116</f>
        <v>3348.0000000000005</v>
      </c>
      <c r="F117" s="11">
        <f t="shared" ca="1" si="165"/>
        <v>3348.0000000000005</v>
      </c>
      <c r="G117" s="11">
        <f t="shared" ca="1" si="165"/>
        <v>1674.0000000000002</v>
      </c>
      <c r="H117" s="11">
        <f t="shared" ca="1" si="165"/>
        <v>5859</v>
      </c>
      <c r="I117" s="11">
        <f t="shared" ca="1" si="165"/>
        <v>6696.0000000000009</v>
      </c>
      <c r="J117" s="11">
        <f t="shared" ca="1" si="165"/>
        <v>7533.0000000000009</v>
      </c>
      <c r="K117" s="11">
        <f t="shared" ca="1" si="165"/>
        <v>6696.0000000000009</v>
      </c>
      <c r="L117" s="11">
        <f t="shared" ca="1" si="165"/>
        <v>3348.0000000000005</v>
      </c>
      <c r="M117" s="11">
        <f t="shared" ca="1" si="165"/>
        <v>1674.0000000000002</v>
      </c>
      <c r="N117" s="11">
        <f t="shared" ca="1" si="165"/>
        <v>1674.0000000000002</v>
      </c>
      <c r="O117" s="11">
        <f t="shared" ca="1" si="165"/>
        <v>2511.0000000000005</v>
      </c>
      <c r="P117" s="11">
        <f t="shared" ca="1" si="165"/>
        <v>4185</v>
      </c>
      <c r="Q117" s="11">
        <f t="shared" ca="1" si="165"/>
        <v>3348.0000000000005</v>
      </c>
      <c r="R117" s="11">
        <f t="shared" ca="1" si="165"/>
        <v>3348.0000000000005</v>
      </c>
      <c r="S117" s="11">
        <f t="shared" ca="1" si="165"/>
        <v>1674.0000000000002</v>
      </c>
      <c r="T117" s="11">
        <f t="shared" ca="1" si="165"/>
        <v>5859</v>
      </c>
      <c r="U117" s="11">
        <f t="shared" ca="1" si="165"/>
        <v>6696.0000000000009</v>
      </c>
      <c r="V117" s="11">
        <f t="shared" ca="1" si="165"/>
        <v>7533.0000000000009</v>
      </c>
      <c r="W117" s="11">
        <f t="shared" ca="1" si="165"/>
        <v>6696.0000000000009</v>
      </c>
      <c r="X117" s="11">
        <f t="shared" ca="1" si="165"/>
        <v>3348.0000000000005</v>
      </c>
      <c r="Y117" s="11">
        <f t="shared" ca="1" si="165"/>
        <v>1674.0000000000002</v>
      </c>
      <c r="Z117" s="11">
        <f t="shared" ca="1" si="165"/>
        <v>1674.0000000000002</v>
      </c>
      <c r="AA117" s="11">
        <f t="shared" ca="1" si="165"/>
        <v>2511.0000000000005</v>
      </c>
      <c r="AB117" s="11">
        <f t="shared" ca="1" si="165"/>
        <v>4185</v>
      </c>
      <c r="AC117" s="11">
        <f t="shared" ca="1" si="165"/>
        <v>3348.0000000000005</v>
      </c>
      <c r="AD117" s="11">
        <f t="shared" ca="1" si="165"/>
        <v>3348.0000000000005</v>
      </c>
      <c r="AE117" s="11">
        <f t="shared" ca="1" si="165"/>
        <v>1674.0000000000002</v>
      </c>
      <c r="AF117" s="11">
        <f t="shared" ca="1" si="165"/>
        <v>5859</v>
      </c>
      <c r="AG117" s="11">
        <f t="shared" ca="1" si="165"/>
        <v>6696.0000000000009</v>
      </c>
      <c r="AH117" s="11">
        <f t="shared" ca="1" si="165"/>
        <v>7533.0000000000009</v>
      </c>
      <c r="AI117" s="11">
        <f t="shared" ca="1" si="165"/>
        <v>6696.0000000000009</v>
      </c>
      <c r="AJ117" s="11">
        <f t="shared" ca="1" si="165"/>
        <v>3348.0000000000005</v>
      </c>
      <c r="AK117" s="11">
        <f t="shared" ca="1" si="165"/>
        <v>1674.0000000000002</v>
      </c>
      <c r="AL117" s="11">
        <f t="shared" ca="1" si="165"/>
        <v>1674.0000000000002</v>
      </c>
      <c r="AM117" s="11">
        <f t="shared" ca="1" si="165"/>
        <v>2511.0000000000005</v>
      </c>
      <c r="AN117" s="11">
        <f t="shared" ref="AN117:BW117" ca="1" si="166">AN115*AN116</f>
        <v>4185</v>
      </c>
      <c r="AO117" s="11">
        <f t="shared" ca="1" si="166"/>
        <v>3348.0000000000005</v>
      </c>
      <c r="AP117" s="11">
        <f t="shared" ca="1" si="166"/>
        <v>3348.0000000000005</v>
      </c>
      <c r="AQ117" s="11">
        <f t="shared" ca="1" si="166"/>
        <v>1674.0000000000002</v>
      </c>
      <c r="AR117" s="11">
        <f t="shared" ca="1" si="166"/>
        <v>5859</v>
      </c>
      <c r="AS117" s="11">
        <f t="shared" ca="1" si="166"/>
        <v>6696.0000000000009</v>
      </c>
      <c r="AT117" s="11">
        <f t="shared" ca="1" si="166"/>
        <v>7533.0000000000009</v>
      </c>
      <c r="AU117" s="11">
        <f t="shared" ca="1" si="166"/>
        <v>6696.0000000000009</v>
      </c>
      <c r="AV117" s="11">
        <f t="shared" ca="1" si="166"/>
        <v>3348.0000000000005</v>
      </c>
      <c r="AW117" s="11">
        <f t="shared" ca="1" si="166"/>
        <v>1674.0000000000002</v>
      </c>
      <c r="AX117" s="11">
        <f t="shared" ca="1" si="166"/>
        <v>1674.0000000000002</v>
      </c>
      <c r="AY117" s="11">
        <f t="shared" ca="1" si="166"/>
        <v>2511.0000000000005</v>
      </c>
      <c r="AZ117" s="11">
        <f t="shared" ca="1" si="166"/>
        <v>4185</v>
      </c>
      <c r="BA117" s="11">
        <f t="shared" ca="1" si="166"/>
        <v>3348.0000000000005</v>
      </c>
      <c r="BB117" s="11">
        <f t="shared" ca="1" si="166"/>
        <v>3348.0000000000005</v>
      </c>
      <c r="BC117" s="11">
        <f t="shared" ca="1" si="166"/>
        <v>1674.0000000000002</v>
      </c>
      <c r="BD117" s="11">
        <f t="shared" ca="1" si="166"/>
        <v>5859</v>
      </c>
      <c r="BE117" s="11">
        <f t="shared" ca="1" si="166"/>
        <v>6696.0000000000009</v>
      </c>
      <c r="BF117" s="11">
        <f t="shared" ca="1" si="166"/>
        <v>7533.0000000000009</v>
      </c>
      <c r="BG117" s="11">
        <f t="shared" ca="1" si="166"/>
        <v>6696.0000000000009</v>
      </c>
      <c r="BH117" s="11">
        <f t="shared" ca="1" si="166"/>
        <v>3348.0000000000005</v>
      </c>
      <c r="BI117" s="11">
        <f t="shared" ca="1" si="166"/>
        <v>1674.0000000000002</v>
      </c>
      <c r="BJ117" s="11">
        <f t="shared" ca="1" si="166"/>
        <v>1674.0000000000002</v>
      </c>
      <c r="BK117" s="11">
        <f t="shared" ca="1" si="166"/>
        <v>2511.0000000000005</v>
      </c>
      <c r="BL117" s="11">
        <f t="shared" ca="1" si="166"/>
        <v>4185</v>
      </c>
      <c r="BM117" s="11">
        <f t="shared" ca="1" si="166"/>
        <v>3348.0000000000005</v>
      </c>
      <c r="BN117" s="11">
        <f t="shared" ca="1" si="166"/>
        <v>3348.0000000000005</v>
      </c>
      <c r="BO117" s="11">
        <f t="shared" ca="1" si="166"/>
        <v>1674.0000000000002</v>
      </c>
      <c r="BP117" s="11">
        <f t="shared" ca="1" si="166"/>
        <v>5859</v>
      </c>
      <c r="BQ117" s="11">
        <f t="shared" ca="1" si="166"/>
        <v>6696.0000000000009</v>
      </c>
      <c r="BR117" s="11">
        <f t="shared" ca="1" si="166"/>
        <v>7533.0000000000009</v>
      </c>
      <c r="BS117" s="11">
        <f t="shared" ca="1" si="166"/>
        <v>6696.0000000000009</v>
      </c>
      <c r="BT117" s="11">
        <f t="shared" ca="1" si="166"/>
        <v>3348.0000000000005</v>
      </c>
      <c r="BU117" s="11">
        <f t="shared" ca="1" si="166"/>
        <v>1674.0000000000002</v>
      </c>
      <c r="BV117" s="11">
        <f t="shared" ca="1" si="166"/>
        <v>1674.0000000000002</v>
      </c>
      <c r="BW117" s="11">
        <f t="shared" ca="1" si="166"/>
        <v>2511.0000000000005</v>
      </c>
    </row>
    <row r="118" spans="1:75" ht="10.25" outlineLevel="1" x14ac:dyDescent="0.2">
      <c r="A118" s="47" t="s">
        <v>117</v>
      </c>
      <c r="B118" s="69" t="s">
        <v>124</v>
      </c>
      <c r="C118" s="11"/>
      <c r="D118" s="11">
        <f ca="1">D117/100</f>
        <v>41.85</v>
      </c>
      <c r="E118" s="11">
        <f t="shared" ref="E118" ca="1" si="167">E117/100</f>
        <v>33.480000000000004</v>
      </c>
      <c r="F118" s="11">
        <f t="shared" ref="F118" ca="1" si="168">F117/100</f>
        <v>33.480000000000004</v>
      </c>
      <c r="G118" s="11">
        <f t="shared" ref="G118" ca="1" si="169">G117/100</f>
        <v>16.740000000000002</v>
      </c>
      <c r="H118" s="11">
        <f t="shared" ref="H118" ca="1" si="170">H117/100</f>
        <v>58.59</v>
      </c>
      <c r="I118" s="11">
        <f t="shared" ref="I118" ca="1" si="171">I117/100</f>
        <v>66.960000000000008</v>
      </c>
      <c r="J118" s="11">
        <f t="shared" ref="J118" ca="1" si="172">J117/100</f>
        <v>75.330000000000013</v>
      </c>
      <c r="K118" s="11">
        <f t="shared" ref="K118" ca="1" si="173">K117/100</f>
        <v>66.960000000000008</v>
      </c>
      <c r="L118" s="11">
        <f t="shared" ref="L118" ca="1" si="174">L117/100</f>
        <v>33.480000000000004</v>
      </c>
      <c r="M118" s="11">
        <f t="shared" ref="M118" ca="1" si="175">M117/100</f>
        <v>16.740000000000002</v>
      </c>
      <c r="N118" s="11">
        <f t="shared" ref="N118" ca="1" si="176">N117/100</f>
        <v>16.740000000000002</v>
      </c>
      <c r="O118" s="11">
        <f t="shared" ref="O118" ca="1" si="177">O117/100</f>
        <v>25.110000000000003</v>
      </c>
      <c r="P118" s="11">
        <f t="shared" ref="P118" ca="1" si="178">P117/100</f>
        <v>41.85</v>
      </c>
      <c r="Q118" s="11">
        <f t="shared" ref="Q118" ca="1" si="179">Q117/100</f>
        <v>33.480000000000004</v>
      </c>
      <c r="R118" s="11">
        <f t="shared" ref="R118" ca="1" si="180">R117/100</f>
        <v>33.480000000000004</v>
      </c>
      <c r="S118" s="11">
        <f t="shared" ref="S118" ca="1" si="181">S117/100</f>
        <v>16.740000000000002</v>
      </c>
      <c r="T118" s="11">
        <f t="shared" ref="T118" ca="1" si="182">T117/100</f>
        <v>58.59</v>
      </c>
      <c r="U118" s="11">
        <f t="shared" ref="U118" ca="1" si="183">U117/100</f>
        <v>66.960000000000008</v>
      </c>
      <c r="V118" s="11">
        <f t="shared" ref="V118" ca="1" si="184">V117/100</f>
        <v>75.330000000000013</v>
      </c>
      <c r="W118" s="11">
        <f t="shared" ref="W118" ca="1" si="185">W117/100</f>
        <v>66.960000000000008</v>
      </c>
      <c r="X118" s="11">
        <f t="shared" ref="X118" ca="1" si="186">X117/100</f>
        <v>33.480000000000004</v>
      </c>
      <c r="Y118" s="11">
        <f t="shared" ref="Y118" ca="1" si="187">Y117/100</f>
        <v>16.740000000000002</v>
      </c>
      <c r="Z118" s="11">
        <f t="shared" ref="Z118" ca="1" si="188">Z117/100</f>
        <v>16.740000000000002</v>
      </c>
      <c r="AA118" s="11">
        <f t="shared" ref="AA118" ca="1" si="189">AA117/100</f>
        <v>25.110000000000003</v>
      </c>
      <c r="AB118" s="11">
        <f t="shared" ref="AB118" ca="1" si="190">AB117/100</f>
        <v>41.85</v>
      </c>
      <c r="AC118" s="11">
        <f t="shared" ref="AC118" ca="1" si="191">AC117/100</f>
        <v>33.480000000000004</v>
      </c>
      <c r="AD118" s="11">
        <f t="shared" ref="AD118" ca="1" si="192">AD117/100</f>
        <v>33.480000000000004</v>
      </c>
      <c r="AE118" s="11">
        <f t="shared" ref="AE118" ca="1" si="193">AE117/100</f>
        <v>16.740000000000002</v>
      </c>
      <c r="AF118" s="11">
        <f t="shared" ref="AF118" ca="1" si="194">AF117/100</f>
        <v>58.59</v>
      </c>
      <c r="AG118" s="11">
        <f t="shared" ref="AG118" ca="1" si="195">AG117/100</f>
        <v>66.960000000000008</v>
      </c>
      <c r="AH118" s="11">
        <f t="shared" ref="AH118" ca="1" si="196">AH117/100</f>
        <v>75.330000000000013</v>
      </c>
      <c r="AI118" s="11">
        <f t="shared" ref="AI118" ca="1" si="197">AI117/100</f>
        <v>66.960000000000008</v>
      </c>
      <c r="AJ118" s="11">
        <f t="shared" ref="AJ118" ca="1" si="198">AJ117/100</f>
        <v>33.480000000000004</v>
      </c>
      <c r="AK118" s="11">
        <f t="shared" ref="AK118" ca="1" si="199">AK117/100</f>
        <v>16.740000000000002</v>
      </c>
      <c r="AL118" s="11">
        <f t="shared" ref="AL118" ca="1" si="200">AL117/100</f>
        <v>16.740000000000002</v>
      </c>
      <c r="AM118" s="11">
        <f t="shared" ref="AM118:BW118" ca="1" si="201">AM117/100</f>
        <v>25.110000000000003</v>
      </c>
      <c r="AN118" s="11">
        <f t="shared" ca="1" si="201"/>
        <v>41.85</v>
      </c>
      <c r="AO118" s="11">
        <f t="shared" ca="1" si="201"/>
        <v>33.480000000000004</v>
      </c>
      <c r="AP118" s="11">
        <f t="shared" ca="1" si="201"/>
        <v>33.480000000000004</v>
      </c>
      <c r="AQ118" s="11">
        <f t="shared" ca="1" si="201"/>
        <v>16.740000000000002</v>
      </c>
      <c r="AR118" s="11">
        <f t="shared" ca="1" si="201"/>
        <v>58.59</v>
      </c>
      <c r="AS118" s="11">
        <f t="shared" ca="1" si="201"/>
        <v>66.960000000000008</v>
      </c>
      <c r="AT118" s="11">
        <f t="shared" ca="1" si="201"/>
        <v>75.330000000000013</v>
      </c>
      <c r="AU118" s="11">
        <f t="shared" ca="1" si="201"/>
        <v>66.960000000000008</v>
      </c>
      <c r="AV118" s="11">
        <f t="shared" ca="1" si="201"/>
        <v>33.480000000000004</v>
      </c>
      <c r="AW118" s="11">
        <f t="shared" ca="1" si="201"/>
        <v>16.740000000000002</v>
      </c>
      <c r="AX118" s="11">
        <f t="shared" ca="1" si="201"/>
        <v>16.740000000000002</v>
      </c>
      <c r="AY118" s="11">
        <f t="shared" ca="1" si="201"/>
        <v>25.110000000000003</v>
      </c>
      <c r="AZ118" s="11">
        <f t="shared" ca="1" si="201"/>
        <v>41.85</v>
      </c>
      <c r="BA118" s="11">
        <f t="shared" ca="1" si="201"/>
        <v>33.480000000000004</v>
      </c>
      <c r="BB118" s="11">
        <f t="shared" ca="1" si="201"/>
        <v>33.480000000000004</v>
      </c>
      <c r="BC118" s="11">
        <f t="shared" ca="1" si="201"/>
        <v>16.740000000000002</v>
      </c>
      <c r="BD118" s="11">
        <f t="shared" ca="1" si="201"/>
        <v>58.59</v>
      </c>
      <c r="BE118" s="11">
        <f t="shared" ca="1" si="201"/>
        <v>66.960000000000008</v>
      </c>
      <c r="BF118" s="11">
        <f t="shared" ca="1" si="201"/>
        <v>75.330000000000013</v>
      </c>
      <c r="BG118" s="11">
        <f t="shared" ca="1" si="201"/>
        <v>66.960000000000008</v>
      </c>
      <c r="BH118" s="11">
        <f t="shared" ca="1" si="201"/>
        <v>33.480000000000004</v>
      </c>
      <c r="BI118" s="11">
        <f t="shared" ca="1" si="201"/>
        <v>16.740000000000002</v>
      </c>
      <c r="BJ118" s="11">
        <f t="shared" ca="1" si="201"/>
        <v>16.740000000000002</v>
      </c>
      <c r="BK118" s="11">
        <f t="shared" ca="1" si="201"/>
        <v>25.110000000000003</v>
      </c>
      <c r="BL118" s="11">
        <f t="shared" ca="1" si="201"/>
        <v>41.85</v>
      </c>
      <c r="BM118" s="11">
        <f t="shared" ca="1" si="201"/>
        <v>33.480000000000004</v>
      </c>
      <c r="BN118" s="11">
        <f t="shared" ca="1" si="201"/>
        <v>33.480000000000004</v>
      </c>
      <c r="BO118" s="11">
        <f t="shared" ca="1" si="201"/>
        <v>16.740000000000002</v>
      </c>
      <c r="BP118" s="11">
        <f t="shared" ca="1" si="201"/>
        <v>58.59</v>
      </c>
      <c r="BQ118" s="11">
        <f t="shared" ca="1" si="201"/>
        <v>66.960000000000008</v>
      </c>
      <c r="BR118" s="11">
        <f t="shared" ca="1" si="201"/>
        <v>75.330000000000013</v>
      </c>
      <c r="BS118" s="11">
        <f t="shared" ca="1" si="201"/>
        <v>66.960000000000008</v>
      </c>
      <c r="BT118" s="11">
        <f t="shared" ca="1" si="201"/>
        <v>33.480000000000004</v>
      </c>
      <c r="BU118" s="11">
        <f t="shared" ca="1" si="201"/>
        <v>16.740000000000002</v>
      </c>
      <c r="BV118" s="11">
        <f t="shared" ca="1" si="201"/>
        <v>16.740000000000002</v>
      </c>
      <c r="BW118" s="11">
        <f t="shared" ca="1" si="201"/>
        <v>25.110000000000003</v>
      </c>
    </row>
    <row r="119" spans="1:75" ht="10.25" outlineLevel="1" x14ac:dyDescent="0.2">
      <c r="A119" s="47" t="s">
        <v>30</v>
      </c>
      <c r="B119" s="69" t="s">
        <v>121</v>
      </c>
      <c r="C119" s="11"/>
      <c r="D119" s="11">
        <v>14</v>
      </c>
      <c r="E119" s="11">
        <v>14</v>
      </c>
      <c r="F119" s="11">
        <v>14</v>
      </c>
      <c r="G119" s="11">
        <v>14</v>
      </c>
      <c r="H119" s="11">
        <v>14</v>
      </c>
      <c r="I119" s="11">
        <v>14</v>
      </c>
      <c r="J119" s="11">
        <v>14</v>
      </c>
      <c r="K119" s="11">
        <v>14</v>
      </c>
      <c r="L119" s="11">
        <v>14</v>
      </c>
      <c r="M119" s="11">
        <v>14</v>
      </c>
      <c r="N119" s="11">
        <v>14</v>
      </c>
      <c r="O119" s="11">
        <v>14</v>
      </c>
      <c r="P119" s="11">
        <v>14</v>
      </c>
      <c r="Q119" s="11">
        <v>14</v>
      </c>
      <c r="R119" s="11">
        <v>14</v>
      </c>
      <c r="S119" s="11">
        <v>14</v>
      </c>
      <c r="T119" s="11">
        <v>14</v>
      </c>
      <c r="U119" s="11">
        <v>14</v>
      </c>
      <c r="V119" s="11">
        <v>14</v>
      </c>
      <c r="W119" s="11">
        <v>14</v>
      </c>
      <c r="X119" s="11">
        <v>14</v>
      </c>
      <c r="Y119" s="11">
        <v>14</v>
      </c>
      <c r="Z119" s="11">
        <v>14</v>
      </c>
      <c r="AA119" s="11">
        <v>14</v>
      </c>
      <c r="AB119" s="11">
        <v>14</v>
      </c>
      <c r="AC119" s="11">
        <v>14</v>
      </c>
      <c r="AD119" s="11">
        <v>14</v>
      </c>
      <c r="AE119" s="11">
        <v>14</v>
      </c>
      <c r="AF119" s="11">
        <v>14</v>
      </c>
      <c r="AG119" s="11">
        <v>14</v>
      </c>
      <c r="AH119" s="11">
        <v>14</v>
      </c>
      <c r="AI119" s="11">
        <v>14</v>
      </c>
      <c r="AJ119" s="11">
        <v>14</v>
      </c>
      <c r="AK119" s="11">
        <v>14</v>
      </c>
      <c r="AL119" s="11">
        <v>14</v>
      </c>
      <c r="AM119" s="11">
        <v>14</v>
      </c>
      <c r="AN119" s="11">
        <v>14</v>
      </c>
      <c r="AO119" s="11">
        <v>14</v>
      </c>
      <c r="AP119" s="11">
        <v>14</v>
      </c>
      <c r="AQ119" s="11">
        <v>14</v>
      </c>
      <c r="AR119" s="11">
        <v>14</v>
      </c>
      <c r="AS119" s="11">
        <v>14</v>
      </c>
      <c r="AT119" s="11">
        <v>14</v>
      </c>
      <c r="AU119" s="11">
        <v>14</v>
      </c>
      <c r="AV119" s="11">
        <v>14</v>
      </c>
      <c r="AW119" s="11">
        <v>14</v>
      </c>
      <c r="AX119" s="11">
        <v>14</v>
      </c>
      <c r="AY119" s="11">
        <v>14</v>
      </c>
      <c r="AZ119" s="11">
        <v>14</v>
      </c>
      <c r="BA119" s="11">
        <v>14</v>
      </c>
      <c r="BB119" s="11">
        <v>14</v>
      </c>
      <c r="BC119" s="11">
        <v>14</v>
      </c>
      <c r="BD119" s="11">
        <v>14</v>
      </c>
      <c r="BE119" s="11">
        <v>14</v>
      </c>
      <c r="BF119" s="11">
        <v>14</v>
      </c>
      <c r="BG119" s="11">
        <v>14</v>
      </c>
      <c r="BH119" s="11">
        <v>14</v>
      </c>
      <c r="BI119" s="11">
        <v>14</v>
      </c>
      <c r="BJ119" s="11">
        <v>14</v>
      </c>
      <c r="BK119" s="11">
        <v>14</v>
      </c>
      <c r="BL119" s="11">
        <v>14</v>
      </c>
      <c r="BM119" s="11">
        <v>14</v>
      </c>
      <c r="BN119" s="11">
        <v>14</v>
      </c>
      <c r="BO119" s="11">
        <v>14</v>
      </c>
      <c r="BP119" s="11">
        <v>14</v>
      </c>
      <c r="BQ119" s="11">
        <v>14</v>
      </c>
      <c r="BR119" s="11">
        <v>14</v>
      </c>
      <c r="BS119" s="11">
        <v>14</v>
      </c>
      <c r="BT119" s="11">
        <v>14</v>
      </c>
      <c r="BU119" s="11">
        <v>14</v>
      </c>
      <c r="BV119" s="11">
        <v>14</v>
      </c>
      <c r="BW119" s="11">
        <v>14</v>
      </c>
    </row>
    <row r="120" spans="1:75" ht="10.25" outlineLevel="1" x14ac:dyDescent="0.2">
      <c r="A120" s="47" t="s">
        <v>118</v>
      </c>
      <c r="B120" s="69" t="s">
        <v>125</v>
      </c>
      <c r="C120" s="11"/>
      <c r="D120" s="11">
        <f ca="1">D118*D119</f>
        <v>585.9</v>
      </c>
      <c r="E120" s="11">
        <f t="shared" ref="E120:AM120" ca="1" si="202">E118*E119</f>
        <v>468.72</v>
      </c>
      <c r="F120" s="11">
        <f t="shared" ca="1" si="202"/>
        <v>468.72</v>
      </c>
      <c r="G120" s="11">
        <f t="shared" ca="1" si="202"/>
        <v>234.36</v>
      </c>
      <c r="H120" s="11">
        <f t="shared" ca="1" si="202"/>
        <v>820.26</v>
      </c>
      <c r="I120" s="11">
        <f t="shared" ca="1" si="202"/>
        <v>937.44</v>
      </c>
      <c r="J120" s="11">
        <f t="shared" ca="1" si="202"/>
        <v>1054.6200000000001</v>
      </c>
      <c r="K120" s="11">
        <f t="shared" ca="1" si="202"/>
        <v>937.44</v>
      </c>
      <c r="L120" s="11">
        <f t="shared" ca="1" si="202"/>
        <v>468.72</v>
      </c>
      <c r="M120" s="11">
        <f t="shared" ca="1" si="202"/>
        <v>234.36</v>
      </c>
      <c r="N120" s="11">
        <f t="shared" ca="1" si="202"/>
        <v>234.36</v>
      </c>
      <c r="O120" s="11">
        <f t="shared" ca="1" si="202"/>
        <v>351.54</v>
      </c>
      <c r="P120" s="11">
        <f t="shared" ca="1" si="202"/>
        <v>585.9</v>
      </c>
      <c r="Q120" s="11">
        <f t="shared" ca="1" si="202"/>
        <v>468.72</v>
      </c>
      <c r="R120" s="11">
        <f t="shared" ca="1" si="202"/>
        <v>468.72</v>
      </c>
      <c r="S120" s="11">
        <f t="shared" ca="1" si="202"/>
        <v>234.36</v>
      </c>
      <c r="T120" s="11">
        <f t="shared" ca="1" si="202"/>
        <v>820.26</v>
      </c>
      <c r="U120" s="11">
        <f t="shared" ca="1" si="202"/>
        <v>937.44</v>
      </c>
      <c r="V120" s="11">
        <f t="shared" ca="1" si="202"/>
        <v>1054.6200000000001</v>
      </c>
      <c r="W120" s="11">
        <f t="shared" ca="1" si="202"/>
        <v>937.44</v>
      </c>
      <c r="X120" s="11">
        <f t="shared" ca="1" si="202"/>
        <v>468.72</v>
      </c>
      <c r="Y120" s="11">
        <f t="shared" ca="1" si="202"/>
        <v>234.36</v>
      </c>
      <c r="Z120" s="11">
        <f t="shared" ca="1" si="202"/>
        <v>234.36</v>
      </c>
      <c r="AA120" s="11">
        <f t="shared" ca="1" si="202"/>
        <v>351.54</v>
      </c>
      <c r="AB120" s="11">
        <f t="shared" ca="1" si="202"/>
        <v>585.9</v>
      </c>
      <c r="AC120" s="11">
        <f t="shared" ca="1" si="202"/>
        <v>468.72</v>
      </c>
      <c r="AD120" s="11">
        <f t="shared" ca="1" si="202"/>
        <v>468.72</v>
      </c>
      <c r="AE120" s="11">
        <f t="shared" ca="1" si="202"/>
        <v>234.36</v>
      </c>
      <c r="AF120" s="11">
        <f t="shared" ca="1" si="202"/>
        <v>820.26</v>
      </c>
      <c r="AG120" s="11">
        <f t="shared" ca="1" si="202"/>
        <v>937.44</v>
      </c>
      <c r="AH120" s="11">
        <f t="shared" ca="1" si="202"/>
        <v>1054.6200000000001</v>
      </c>
      <c r="AI120" s="11">
        <f t="shared" ca="1" si="202"/>
        <v>937.44</v>
      </c>
      <c r="AJ120" s="11">
        <f t="shared" ca="1" si="202"/>
        <v>468.72</v>
      </c>
      <c r="AK120" s="11">
        <f t="shared" ca="1" si="202"/>
        <v>234.36</v>
      </c>
      <c r="AL120" s="11">
        <f t="shared" ca="1" si="202"/>
        <v>234.36</v>
      </c>
      <c r="AM120" s="11">
        <f t="shared" ca="1" si="202"/>
        <v>351.54</v>
      </c>
      <c r="AN120" s="11">
        <f t="shared" ref="AN120:BW120" ca="1" si="203">AN118*AN119</f>
        <v>585.9</v>
      </c>
      <c r="AO120" s="11">
        <f t="shared" ca="1" si="203"/>
        <v>468.72</v>
      </c>
      <c r="AP120" s="11">
        <f t="shared" ca="1" si="203"/>
        <v>468.72</v>
      </c>
      <c r="AQ120" s="11">
        <f t="shared" ca="1" si="203"/>
        <v>234.36</v>
      </c>
      <c r="AR120" s="11">
        <f t="shared" ca="1" si="203"/>
        <v>820.26</v>
      </c>
      <c r="AS120" s="11">
        <f t="shared" ca="1" si="203"/>
        <v>937.44</v>
      </c>
      <c r="AT120" s="11">
        <f t="shared" ca="1" si="203"/>
        <v>1054.6200000000001</v>
      </c>
      <c r="AU120" s="11">
        <f t="shared" ca="1" si="203"/>
        <v>937.44</v>
      </c>
      <c r="AV120" s="11">
        <f t="shared" ca="1" si="203"/>
        <v>468.72</v>
      </c>
      <c r="AW120" s="11">
        <f t="shared" ca="1" si="203"/>
        <v>234.36</v>
      </c>
      <c r="AX120" s="11">
        <f t="shared" ca="1" si="203"/>
        <v>234.36</v>
      </c>
      <c r="AY120" s="11">
        <f t="shared" ca="1" si="203"/>
        <v>351.54</v>
      </c>
      <c r="AZ120" s="11">
        <f t="shared" ca="1" si="203"/>
        <v>585.9</v>
      </c>
      <c r="BA120" s="11">
        <f t="shared" ca="1" si="203"/>
        <v>468.72</v>
      </c>
      <c r="BB120" s="11">
        <f t="shared" ca="1" si="203"/>
        <v>468.72</v>
      </c>
      <c r="BC120" s="11">
        <f t="shared" ca="1" si="203"/>
        <v>234.36</v>
      </c>
      <c r="BD120" s="11">
        <f t="shared" ca="1" si="203"/>
        <v>820.26</v>
      </c>
      <c r="BE120" s="11">
        <f t="shared" ca="1" si="203"/>
        <v>937.44</v>
      </c>
      <c r="BF120" s="11">
        <f t="shared" ca="1" si="203"/>
        <v>1054.6200000000001</v>
      </c>
      <c r="BG120" s="11">
        <f t="shared" ca="1" si="203"/>
        <v>937.44</v>
      </c>
      <c r="BH120" s="11">
        <f t="shared" ca="1" si="203"/>
        <v>468.72</v>
      </c>
      <c r="BI120" s="11">
        <f t="shared" ca="1" si="203"/>
        <v>234.36</v>
      </c>
      <c r="BJ120" s="11">
        <f t="shared" ca="1" si="203"/>
        <v>234.36</v>
      </c>
      <c r="BK120" s="11">
        <f t="shared" ca="1" si="203"/>
        <v>351.54</v>
      </c>
      <c r="BL120" s="11">
        <f t="shared" ca="1" si="203"/>
        <v>585.9</v>
      </c>
      <c r="BM120" s="11">
        <f t="shared" ca="1" si="203"/>
        <v>468.72</v>
      </c>
      <c r="BN120" s="11">
        <f t="shared" ca="1" si="203"/>
        <v>468.72</v>
      </c>
      <c r="BO120" s="11">
        <f t="shared" ca="1" si="203"/>
        <v>234.36</v>
      </c>
      <c r="BP120" s="11">
        <f t="shared" ca="1" si="203"/>
        <v>820.26</v>
      </c>
      <c r="BQ120" s="11">
        <f t="shared" ca="1" si="203"/>
        <v>937.44</v>
      </c>
      <c r="BR120" s="11">
        <f t="shared" ca="1" si="203"/>
        <v>1054.6200000000001</v>
      </c>
      <c r="BS120" s="11">
        <f t="shared" ca="1" si="203"/>
        <v>937.44</v>
      </c>
      <c r="BT120" s="11">
        <f t="shared" ca="1" si="203"/>
        <v>468.72</v>
      </c>
      <c r="BU120" s="11">
        <f t="shared" ca="1" si="203"/>
        <v>234.36</v>
      </c>
      <c r="BV120" s="11">
        <f t="shared" ca="1" si="203"/>
        <v>234.36</v>
      </c>
      <c r="BW120" s="11">
        <f t="shared" ca="1" si="203"/>
        <v>351.54</v>
      </c>
    </row>
    <row r="121" spans="1:75" outlineLevel="1" x14ac:dyDescent="0.25">
      <c r="A121" s="47" t="s">
        <v>28</v>
      </c>
      <c r="B121" s="69" t="s">
        <v>122</v>
      </c>
      <c r="C121" s="11"/>
      <c r="D121" s="75">
        <f>IF(D$1=DATE(2025,1,1), Предпоссылки!$C170,IF(MOD(MONTH(D$1),Предпоссылки!$C172)=Предпоссылки!$C173,#REF!+Предпоссылки!$C171,#REF!))</f>
        <v>56</v>
      </c>
      <c r="E121" s="75">
        <f>IF(E$1=DATE(2025,1,1), Предпоссылки!$C170,IF(MOD(MONTH(E$1),Предпоссылки!$C172)=Предпоссылки!$C173,D121+Предпоссылки!$C171,D121))</f>
        <v>56</v>
      </c>
      <c r="F121" s="75">
        <f>IF(F$1=DATE(2025,1,1), Предпоссылки!$C170,IF(MOD(MONTH(F$1),Предпоссылки!$C172)=Предпоссылки!$C173,E121+Предпоссылки!$C171,E121))</f>
        <v>56</v>
      </c>
      <c r="G121" s="75">
        <f>IF(G$1=DATE(2025,1,1), Предпоссылки!$C170,IF(MOD(MONTH(G$1),Предпоссылки!$C172)=Предпоссылки!$C173,F121+Предпоссылки!$C171,F121))</f>
        <v>56</v>
      </c>
      <c r="H121" s="75">
        <f>IF(H$1=DATE(2025,1,1), Предпоссылки!$C170,IF(MOD(MONTH(H$1),Предпоссылки!$C172)=Предпоссылки!$C173,G121+Предпоссылки!$C171,G121))</f>
        <v>56</v>
      </c>
      <c r="I121" s="75">
        <f>IF(I$1=DATE(2025,1,1), Предпоссылки!$C170,IF(MOD(MONTH(I$1),Предпоссылки!$C172)=Предпоссылки!$C173,H121+Предпоссылки!$C171,H121))</f>
        <v>56</v>
      </c>
      <c r="J121" s="75">
        <f>IF(J$1=DATE(2025,1,1), Предпоссылки!$C170,IF(MOD(MONTH(J$1),Предпоссылки!$C172)=Предпоссылки!$C173,I121+Предпоссылки!$C171,I121))</f>
        <v>56</v>
      </c>
      <c r="K121" s="75">
        <f>IF(K$1=DATE(2025,1,1), Предпоссылки!$C170,IF(MOD(MONTH(K$1),Предпоссылки!$C172)=Предпоссылки!$C173,J121+Предпоссылки!$C171,J121))</f>
        <v>56</v>
      </c>
      <c r="L121" s="75">
        <f>IF(L$1=DATE(2025,1,1), Предпоссылки!$C170,IF(MOD(MONTH(L$1),Предпоссылки!$C172)=Предпоссылки!$C173,K121+Предпоссылки!$C171,K121))</f>
        <v>56</v>
      </c>
      <c r="M121" s="75">
        <f>IF(M$1=DATE(2025,1,1), Предпоссылки!$C170,IF(MOD(MONTH(M$1),Предпоссылки!$C172)=Предпоссылки!$C173,L121+Предпоссылки!$C171,L121))</f>
        <v>56</v>
      </c>
      <c r="N121" s="75">
        <f>IF(N$1=DATE(2025,1,1), Предпоссылки!$C170,IF(MOD(MONTH(N$1),Предпоссылки!$C172)=Предпоссылки!$C173,M121+Предпоссылки!$C171,M121))</f>
        <v>56</v>
      </c>
      <c r="O121" s="75">
        <f>IF(O$1=DATE(2025,1,1), Предпоссылки!$C170,IF(MOD(MONTH(O$1),Предпоссылки!$C172)=Предпоссылки!$C173,N121+Предпоссылки!$C171,N121))</f>
        <v>56</v>
      </c>
      <c r="P121" s="75">
        <f>IF(P$1=DATE(2025,1,1), Предпоссылки!$C170,IF(MOD(MONTH(P$1),Предпоссылки!$C172)=Предпоссылки!$C173,O121+Предпоссылки!$C171,O121))</f>
        <v>64</v>
      </c>
      <c r="Q121" s="75">
        <f>IF(Q$1=DATE(2025,1,1), Предпоссылки!$C170,IF(MOD(MONTH(Q$1),Предпоссылки!$C172)=Предпоссылки!$C173,P121+Предпоссылки!$C171,P121))</f>
        <v>64</v>
      </c>
      <c r="R121" s="75">
        <f>IF(R$1=DATE(2025,1,1), Предпоссылки!$C170,IF(MOD(MONTH(R$1),Предпоссылки!$C172)=Предпоссылки!$C173,Q121+Предпоссылки!$C171,Q121))</f>
        <v>64</v>
      </c>
      <c r="S121" s="75">
        <f>IF(S$1=DATE(2025,1,1), Предпоссылки!$C170,IF(MOD(MONTH(S$1),Предпоссылки!$C172)=Предпоссылки!$C173,R121+Предпоссылки!$C171,R121))</f>
        <v>64</v>
      </c>
      <c r="T121" s="75">
        <f>IF(T$1=DATE(2025,1,1), Предпоссылки!$C170,IF(MOD(MONTH(T$1),Предпоссылки!$C172)=Предпоссылки!$C173,S121+Предпоссылки!$C171,S121))</f>
        <v>64</v>
      </c>
      <c r="U121" s="75">
        <f>IF(U$1=DATE(2025,1,1), Предпоссылки!$C170,IF(MOD(MONTH(U$1),Предпоссылки!$C172)=Предпоссылки!$C173,T121+Предпоссылки!$C171,T121))</f>
        <v>64</v>
      </c>
      <c r="V121" s="75">
        <f>IF(V$1=DATE(2025,1,1), Предпоссылки!$C170,IF(MOD(MONTH(V$1),Предпоссылки!$C172)=Предпоссылки!$C173,U121+Предпоссылки!$C171,U121))</f>
        <v>64</v>
      </c>
      <c r="W121" s="75">
        <f>IF(W$1=DATE(2025,1,1), Предпоссылки!$C170,IF(MOD(MONTH(W$1),Предпоссылки!$C172)=Предпоссылки!$C173,V121+Предпоссылки!$C171,V121))</f>
        <v>64</v>
      </c>
      <c r="X121" s="75">
        <f>IF(X$1=DATE(2025,1,1), Предпоссылки!$C170,IF(MOD(MONTH(X$1),Предпоссылки!$C172)=Предпоссылки!$C173,W121+Предпоссылки!$C171,W121))</f>
        <v>64</v>
      </c>
      <c r="Y121" s="75">
        <f>IF(Y$1=DATE(2025,1,1), Предпоссылки!$C170,IF(MOD(MONTH(Y$1),Предпоссылки!$C172)=Предпоссылки!$C173,X121+Предпоссылки!$C171,X121))</f>
        <v>64</v>
      </c>
      <c r="Z121" s="75">
        <f>IF(Z$1=DATE(2025,1,1), Предпоссылки!$C170,IF(MOD(MONTH(Z$1),Предпоссылки!$C172)=Предпоссылки!$C173,Y121+Предпоссылки!$C171,Y121))</f>
        <v>64</v>
      </c>
      <c r="AA121" s="75">
        <f>IF(AA$1=DATE(2025,1,1), Предпоссылки!$C170,IF(MOD(MONTH(AA$1),Предпоссылки!$C172)=Предпоссылки!$C173,Z121+Предпоссылки!$C171,Z121))</f>
        <v>64</v>
      </c>
      <c r="AB121" s="75">
        <f>IF(AB$1=DATE(2025,1,1), Предпоссылки!$C170,IF(MOD(MONTH(AB$1),Предпоссылки!$C172)=Предпоссылки!$C173,AA121+Предпоссылки!$C171,AA121))</f>
        <v>72</v>
      </c>
      <c r="AC121" s="75">
        <f>IF(AC$1=DATE(2025,1,1), Предпоссылки!$C170,IF(MOD(MONTH(AC$1),Предпоссылки!$C172)=Предпоссылки!$C173,AB121+Предпоссылки!$C171,AB121))</f>
        <v>72</v>
      </c>
      <c r="AD121" s="75">
        <f>IF(AD$1=DATE(2025,1,1), Предпоссылки!$C170,IF(MOD(MONTH(AD$1),Предпоссылки!$C172)=Предпоссылки!$C173,AC121+Предпоссылки!$C171,AC121))</f>
        <v>72</v>
      </c>
      <c r="AE121" s="75">
        <f>IF(AE$1=DATE(2025,1,1), Предпоссылки!$C170,IF(MOD(MONTH(AE$1),Предпоссылки!$C172)=Предпоссылки!$C173,AD121+Предпоссылки!$C171,AD121))</f>
        <v>72</v>
      </c>
      <c r="AF121" s="75">
        <f>IF(AF$1=DATE(2025,1,1), Предпоссылки!$C170,IF(MOD(MONTH(AF$1),Предпоссылки!$C172)=Предпоссылки!$C173,AE121+Предпоссылки!$C171,AE121))</f>
        <v>72</v>
      </c>
      <c r="AG121" s="75">
        <f>IF(AG$1=DATE(2025,1,1), Предпоссылки!$C170,IF(MOD(MONTH(AG$1),Предпоссылки!$C172)=Предпоссылки!$C173,AF121+Предпоссылки!$C171,AF121))</f>
        <v>72</v>
      </c>
      <c r="AH121" s="75">
        <f>IF(AH$1=DATE(2025,1,1), Предпоссылки!$C170,IF(MOD(MONTH(AH$1),Предпоссылки!$C172)=Предпоссылки!$C173,AG121+Предпоссылки!$C171,AG121))</f>
        <v>72</v>
      </c>
      <c r="AI121" s="75">
        <f>IF(AI$1=DATE(2025,1,1), Предпоссылки!$C170,IF(MOD(MONTH(AI$1),Предпоссылки!$C172)=Предпоссылки!$C173,AH121+Предпоссылки!$C171,AH121))</f>
        <v>72</v>
      </c>
      <c r="AJ121" s="75">
        <f>IF(AJ$1=DATE(2025,1,1), Предпоссылки!$C170,IF(MOD(MONTH(AJ$1),Предпоссылки!$C172)=Предпоссылки!$C173,AI121+Предпоссылки!$C171,AI121))</f>
        <v>72</v>
      </c>
      <c r="AK121" s="75">
        <f>IF(AK$1=DATE(2025,1,1), Предпоссылки!$C170,IF(MOD(MONTH(AK$1),Предпоссылки!$C172)=Предпоссылки!$C173,AJ121+Предпоссылки!$C171,AJ121))</f>
        <v>72</v>
      </c>
      <c r="AL121" s="75">
        <f>IF(AL$1=DATE(2025,1,1), Предпоссылки!$C170,IF(MOD(MONTH(AL$1),Предпоссылки!$C172)=Предпоссылки!$C173,AK121+Предпоссылки!$C171,AK121))</f>
        <v>72</v>
      </c>
      <c r="AM121" s="75">
        <f>IF(AM$1=DATE(2025,1,1), Предпоссылки!$C170,IF(MOD(MONTH(AM$1),Предпоссылки!$C172)=Предпоссылки!$C173,AL121+Предпоссылки!$C171,AL121))</f>
        <v>72</v>
      </c>
      <c r="AN121" s="75">
        <f>IF(AN$1=DATE(2025,1,1), Предпоссылки!$C170,IF(MOD(MONTH(AN$1),Предпоссылки!$C172)=Предпоссылки!$C173,AM121+Предпоссылки!$C171,AM121))</f>
        <v>80</v>
      </c>
      <c r="AO121" s="75">
        <f>IF(AO$1=DATE(2025,1,1), Предпоссылки!$C170,IF(MOD(MONTH(AO$1),Предпоссылки!$C172)=Предпоссылки!$C173,AN121+Предпоссылки!$C171,AN121))</f>
        <v>80</v>
      </c>
      <c r="AP121" s="75">
        <f>IF(AP$1=DATE(2025,1,1), Предпоссылки!$C170,IF(MOD(MONTH(AP$1),Предпоссылки!$C172)=Предпоссылки!$C173,AO121+Предпоссылки!$C171,AO121))</f>
        <v>80</v>
      </c>
      <c r="AQ121" s="75">
        <f>IF(AQ$1=DATE(2025,1,1), Предпоссылки!$C170,IF(MOD(MONTH(AQ$1),Предпоссылки!$C172)=Предпоссылки!$C173,AP121+Предпоссылки!$C171,AP121))</f>
        <v>80</v>
      </c>
      <c r="AR121" s="75">
        <f>IF(AR$1=DATE(2025,1,1), Предпоссылки!$C170,IF(MOD(MONTH(AR$1),Предпоссылки!$C172)=Предпоссылки!$C173,AQ121+Предпоссылки!$C171,AQ121))</f>
        <v>80</v>
      </c>
      <c r="AS121" s="75">
        <f>IF(AS$1=DATE(2025,1,1), Предпоссылки!$C170,IF(MOD(MONTH(AS$1),Предпоссылки!$C172)=Предпоссылки!$C173,AR121+Предпоссылки!$C171,AR121))</f>
        <v>80</v>
      </c>
      <c r="AT121" s="75">
        <f>IF(AT$1=DATE(2025,1,1), Предпоссылки!$C170,IF(MOD(MONTH(AT$1),Предпоссылки!$C172)=Предпоссылки!$C173,AS121+Предпоссылки!$C171,AS121))</f>
        <v>80</v>
      </c>
      <c r="AU121" s="75">
        <f>IF(AU$1=DATE(2025,1,1), Предпоссылки!$C170,IF(MOD(MONTH(AU$1),Предпоссылки!$C172)=Предпоссылки!$C173,AT121+Предпоссылки!$C171,AT121))</f>
        <v>80</v>
      </c>
      <c r="AV121" s="75">
        <f>IF(AV$1=DATE(2025,1,1), Предпоссылки!$C170,IF(MOD(MONTH(AV$1),Предпоссылки!$C172)=Предпоссылки!$C173,AU121+Предпоссылки!$C171,AU121))</f>
        <v>80</v>
      </c>
      <c r="AW121" s="75">
        <f>IF(AW$1=DATE(2025,1,1), Предпоссылки!$C170,IF(MOD(MONTH(AW$1),Предпоссылки!$C172)=Предпоссылки!$C173,AV121+Предпоссылки!$C171,AV121))</f>
        <v>80</v>
      </c>
      <c r="AX121" s="75">
        <f>IF(AX$1=DATE(2025,1,1), Предпоссылки!$C170,IF(MOD(MONTH(AX$1),Предпоссылки!$C172)=Предпоссылки!$C173,AW121+Предпоссылки!$C171,AW121))</f>
        <v>80</v>
      </c>
      <c r="AY121" s="75">
        <f>IF(AY$1=DATE(2025,1,1), Предпоссылки!$C170,IF(MOD(MONTH(AY$1),Предпоссылки!$C172)=Предпоссылки!$C173,AX121+Предпоссылки!$C171,AX121))</f>
        <v>80</v>
      </c>
      <c r="AZ121" s="75">
        <f>IF(AZ$1=DATE(2025,1,1), Предпоссылки!$C170,IF(MOD(MONTH(AZ$1),Предпоссылки!$C172)=Предпоссылки!$C173,AY121+Предпоссылки!$C171,AY121))</f>
        <v>88</v>
      </c>
      <c r="BA121" s="75">
        <f>IF(BA$1=DATE(2025,1,1), Предпоссылки!$C170,IF(MOD(MONTH(BA$1),Предпоссылки!$C172)=Предпоссылки!$C173,AZ121+Предпоссылки!$C171,AZ121))</f>
        <v>88</v>
      </c>
      <c r="BB121" s="75">
        <f>IF(BB$1=DATE(2025,1,1), Предпоссылки!$C170,IF(MOD(MONTH(BB$1),Предпоссылки!$C172)=Предпоссылки!$C173,BA121+Предпоссылки!$C171,BA121))</f>
        <v>88</v>
      </c>
      <c r="BC121" s="75">
        <f>IF(BC$1=DATE(2025,1,1), Предпоссылки!$C170,IF(MOD(MONTH(BC$1),Предпоссылки!$C172)=Предпоссылки!$C173,BB121+Предпоссылки!$C171,BB121))</f>
        <v>88</v>
      </c>
      <c r="BD121" s="75">
        <f>IF(BD$1=DATE(2025,1,1), Предпоссылки!$C170,IF(MOD(MONTH(BD$1),Предпоссылки!$C172)=Предпоссылки!$C173,BC121+Предпоссылки!$C171,BC121))</f>
        <v>88</v>
      </c>
      <c r="BE121" s="75">
        <f>IF(BE$1=DATE(2025,1,1), Предпоссылки!$C170,IF(MOD(MONTH(BE$1),Предпоссылки!$C172)=Предпоссылки!$C173,BD121+Предпоссылки!$C171,BD121))</f>
        <v>88</v>
      </c>
      <c r="BF121" s="75">
        <f>IF(BF$1=DATE(2025,1,1), Предпоссылки!$C170,IF(MOD(MONTH(BF$1),Предпоссылки!$C172)=Предпоссылки!$C173,BE121+Предпоссылки!$C171,BE121))</f>
        <v>88</v>
      </c>
      <c r="BG121" s="75">
        <f>IF(BG$1=DATE(2025,1,1), Предпоссылки!$C170,IF(MOD(MONTH(BG$1),Предпоссылки!$C172)=Предпоссылки!$C173,BF121+Предпоссылки!$C171,BF121))</f>
        <v>88</v>
      </c>
      <c r="BH121" s="75">
        <f>IF(BH$1=DATE(2025,1,1), Предпоссылки!$C170,IF(MOD(MONTH(BH$1),Предпоссылки!$C172)=Предпоссылки!$C173,BG121+Предпоссылки!$C171,BG121))</f>
        <v>88</v>
      </c>
      <c r="BI121" s="75">
        <f>IF(BI$1=DATE(2025,1,1), Предпоссылки!$C170,IF(MOD(MONTH(BI$1),Предпоссылки!$C172)=Предпоссылки!$C173,BH121+Предпоссылки!$C171,BH121))</f>
        <v>88</v>
      </c>
      <c r="BJ121" s="75">
        <f>IF(BJ$1=DATE(2025,1,1), Предпоссылки!$C170,IF(MOD(MONTH(BJ$1),Предпоссылки!$C172)=Предпоссылки!$C173,BI121+Предпоссылки!$C171,BI121))</f>
        <v>88</v>
      </c>
      <c r="BK121" s="75">
        <f>IF(BK$1=DATE(2025,1,1), Предпоссылки!$C170,IF(MOD(MONTH(BK$1),Предпоссылки!$C172)=Предпоссылки!$C173,BJ121+Предпоссылки!$C171,BJ121))</f>
        <v>88</v>
      </c>
      <c r="BL121" s="75">
        <f>IF(BL$1=DATE(2025,1,1), Предпоссылки!$C170,IF(MOD(MONTH(BL$1),Предпоссылки!$C172)=Предпоссылки!$C173,BK121+Предпоссылки!$C171,BK121))</f>
        <v>96</v>
      </c>
      <c r="BM121" s="75">
        <f>IF(BM$1=DATE(2025,1,1), Предпоссылки!$C170,IF(MOD(MONTH(BM$1),Предпоссылки!$C172)=Предпоссылки!$C173,BL121+Предпоссылки!$C171,BL121))</f>
        <v>96</v>
      </c>
      <c r="BN121" s="75">
        <f>IF(BN$1=DATE(2025,1,1), Предпоссылки!$C170,IF(MOD(MONTH(BN$1),Предпоссылки!$C172)=Предпоссылки!$C173,BM121+Предпоссылки!$C171,BM121))</f>
        <v>96</v>
      </c>
      <c r="BO121" s="75">
        <f>IF(BO$1=DATE(2025,1,1), Предпоссылки!$C170,IF(MOD(MONTH(BO$1),Предпоссылки!$C172)=Предпоссылки!$C173,BN121+Предпоссылки!$C171,BN121))</f>
        <v>96</v>
      </c>
      <c r="BP121" s="75">
        <f>IF(BP$1=DATE(2025,1,1), Предпоссылки!$C170,IF(MOD(MONTH(BP$1),Предпоссылки!$C172)=Предпоссылки!$C173,BO121+Предпоссылки!$C171,BO121))</f>
        <v>96</v>
      </c>
      <c r="BQ121" s="75">
        <f>IF(BQ$1=DATE(2025,1,1), Предпоссылки!$C170,IF(MOD(MONTH(BQ$1),Предпоссылки!$C172)=Предпоссылки!$C173,BP121+Предпоссылки!$C171,BP121))</f>
        <v>96</v>
      </c>
      <c r="BR121" s="75">
        <f>IF(BR$1=DATE(2025,1,1), Предпоссылки!$C170,IF(MOD(MONTH(BR$1),Предпоссылки!$C172)=Предпоссылки!$C173,BQ121+Предпоссылки!$C171,BQ121))</f>
        <v>96</v>
      </c>
      <c r="BS121" s="75">
        <f>IF(BS$1=DATE(2025,1,1), Предпоссылки!$C170,IF(MOD(MONTH(BS$1),Предпоссылки!$C172)=Предпоссылки!$C173,BR121+Предпоссылки!$C171,BR121))</f>
        <v>96</v>
      </c>
      <c r="BT121" s="75">
        <f>IF(BT$1=DATE(2025,1,1), Предпоссылки!$C170,IF(MOD(MONTH(BT$1),Предпоссылки!$C172)=Предпоссылки!$C173,BS121+Предпоссылки!$C171,BS121))</f>
        <v>96</v>
      </c>
      <c r="BU121" s="75">
        <f>IF(BU$1=DATE(2025,1,1), Предпоссылки!$C170,IF(MOD(MONTH(BU$1),Предпоссылки!$C172)=Предпоссылки!$C173,BT121+Предпоссылки!$C171,BT121))</f>
        <v>96</v>
      </c>
      <c r="BV121" s="75">
        <f>IF(BV$1=DATE(2025,1,1), Предпоссылки!$C170,IF(MOD(MONTH(BV$1),Предпоссылки!$C172)=Предпоссылки!$C173,BU121+Предпоссылки!$C171,BU121))</f>
        <v>96</v>
      </c>
      <c r="BW121" s="75">
        <f>IF(BW$1=DATE(2025,1,1), Предпоссылки!$C170,IF(MOD(MONTH(BW$1),Предпоссылки!$C172)=Предпоссылки!$C173,BV121+Предпоссылки!$C171,BV121))</f>
        <v>96</v>
      </c>
    </row>
    <row r="122" spans="1:75" ht="10.25" outlineLevel="1" x14ac:dyDescent="0.2">
      <c r="A122" s="21" t="s">
        <v>29</v>
      </c>
      <c r="B122" s="69" t="s">
        <v>123</v>
      </c>
      <c r="C122" s="11"/>
      <c r="D122" s="11">
        <f ca="1">D120*D121</f>
        <v>32810.400000000001</v>
      </c>
      <c r="E122" s="11">
        <f t="shared" ref="E122:AM122" ca="1" si="204">E120*E121</f>
        <v>26248.32</v>
      </c>
      <c r="F122" s="11">
        <f t="shared" ca="1" si="204"/>
        <v>26248.32</v>
      </c>
      <c r="G122" s="11">
        <f t="shared" ca="1" si="204"/>
        <v>13124.16</v>
      </c>
      <c r="H122" s="11">
        <f t="shared" ca="1" si="204"/>
        <v>45934.559999999998</v>
      </c>
      <c r="I122" s="11">
        <f t="shared" ca="1" si="204"/>
        <v>52496.639999999999</v>
      </c>
      <c r="J122" s="11">
        <f t="shared" ca="1" si="204"/>
        <v>59058.720000000008</v>
      </c>
      <c r="K122" s="11">
        <f t="shared" ca="1" si="204"/>
        <v>52496.639999999999</v>
      </c>
      <c r="L122" s="11">
        <f t="shared" ca="1" si="204"/>
        <v>26248.32</v>
      </c>
      <c r="M122" s="11">
        <f t="shared" ca="1" si="204"/>
        <v>13124.16</v>
      </c>
      <c r="N122" s="11">
        <f t="shared" ca="1" si="204"/>
        <v>13124.16</v>
      </c>
      <c r="O122" s="11">
        <f t="shared" ca="1" si="204"/>
        <v>19686.240000000002</v>
      </c>
      <c r="P122" s="11">
        <f t="shared" ca="1" si="204"/>
        <v>37497.599999999999</v>
      </c>
      <c r="Q122" s="11">
        <f t="shared" ca="1" si="204"/>
        <v>29998.080000000002</v>
      </c>
      <c r="R122" s="11">
        <f t="shared" ca="1" si="204"/>
        <v>29998.080000000002</v>
      </c>
      <c r="S122" s="11">
        <f t="shared" ca="1" si="204"/>
        <v>14999.04</v>
      </c>
      <c r="T122" s="11">
        <f t="shared" ca="1" si="204"/>
        <v>52496.639999999999</v>
      </c>
      <c r="U122" s="11">
        <f t="shared" ca="1" si="204"/>
        <v>59996.160000000003</v>
      </c>
      <c r="V122" s="11">
        <f t="shared" ca="1" si="204"/>
        <v>67495.680000000008</v>
      </c>
      <c r="W122" s="11">
        <f t="shared" ca="1" si="204"/>
        <v>59996.160000000003</v>
      </c>
      <c r="X122" s="11">
        <f t="shared" ca="1" si="204"/>
        <v>29998.080000000002</v>
      </c>
      <c r="Y122" s="11">
        <f t="shared" ca="1" si="204"/>
        <v>14999.04</v>
      </c>
      <c r="Z122" s="11">
        <f t="shared" ca="1" si="204"/>
        <v>14999.04</v>
      </c>
      <c r="AA122" s="11">
        <f t="shared" ca="1" si="204"/>
        <v>22498.560000000001</v>
      </c>
      <c r="AB122" s="11">
        <f t="shared" ca="1" si="204"/>
        <v>42184.799999999996</v>
      </c>
      <c r="AC122" s="11">
        <f t="shared" ca="1" si="204"/>
        <v>33747.840000000004</v>
      </c>
      <c r="AD122" s="11">
        <f t="shared" ca="1" si="204"/>
        <v>33747.840000000004</v>
      </c>
      <c r="AE122" s="11">
        <f t="shared" ca="1" si="204"/>
        <v>16873.920000000002</v>
      </c>
      <c r="AF122" s="11">
        <f t="shared" ca="1" si="204"/>
        <v>59058.720000000001</v>
      </c>
      <c r="AG122" s="11">
        <f t="shared" ca="1" si="204"/>
        <v>67495.680000000008</v>
      </c>
      <c r="AH122" s="11">
        <f t="shared" ca="1" si="204"/>
        <v>75932.640000000014</v>
      </c>
      <c r="AI122" s="11">
        <f t="shared" ca="1" si="204"/>
        <v>67495.680000000008</v>
      </c>
      <c r="AJ122" s="11">
        <f t="shared" ca="1" si="204"/>
        <v>33747.840000000004</v>
      </c>
      <c r="AK122" s="11">
        <f t="shared" ca="1" si="204"/>
        <v>16873.920000000002</v>
      </c>
      <c r="AL122" s="11">
        <f t="shared" ca="1" si="204"/>
        <v>16873.920000000002</v>
      </c>
      <c r="AM122" s="11">
        <f t="shared" ca="1" si="204"/>
        <v>25310.880000000001</v>
      </c>
      <c r="AN122" s="11">
        <f t="shared" ref="AN122:BW122" ca="1" si="205">AN120*AN121</f>
        <v>46872</v>
      </c>
      <c r="AO122" s="11">
        <f t="shared" ca="1" si="205"/>
        <v>37497.600000000006</v>
      </c>
      <c r="AP122" s="11">
        <f t="shared" ca="1" si="205"/>
        <v>37497.600000000006</v>
      </c>
      <c r="AQ122" s="11">
        <f t="shared" ca="1" si="205"/>
        <v>18748.800000000003</v>
      </c>
      <c r="AR122" s="11">
        <f t="shared" ca="1" si="205"/>
        <v>65620.800000000003</v>
      </c>
      <c r="AS122" s="11">
        <f t="shared" ca="1" si="205"/>
        <v>74995.200000000012</v>
      </c>
      <c r="AT122" s="11">
        <f t="shared" ca="1" si="205"/>
        <v>84369.600000000006</v>
      </c>
      <c r="AU122" s="11">
        <f t="shared" ca="1" si="205"/>
        <v>74995.200000000012</v>
      </c>
      <c r="AV122" s="11">
        <f t="shared" ca="1" si="205"/>
        <v>37497.600000000006</v>
      </c>
      <c r="AW122" s="11">
        <f t="shared" ca="1" si="205"/>
        <v>18748.800000000003</v>
      </c>
      <c r="AX122" s="11">
        <f t="shared" ca="1" si="205"/>
        <v>18748.800000000003</v>
      </c>
      <c r="AY122" s="11">
        <f t="shared" ca="1" si="205"/>
        <v>28123.200000000001</v>
      </c>
      <c r="AZ122" s="11">
        <f t="shared" ca="1" si="205"/>
        <v>51559.199999999997</v>
      </c>
      <c r="BA122" s="11">
        <f t="shared" ca="1" si="205"/>
        <v>41247.360000000001</v>
      </c>
      <c r="BB122" s="11">
        <f t="shared" ca="1" si="205"/>
        <v>41247.360000000001</v>
      </c>
      <c r="BC122" s="11">
        <f t="shared" ca="1" si="205"/>
        <v>20623.68</v>
      </c>
      <c r="BD122" s="11">
        <f t="shared" ca="1" si="205"/>
        <v>72182.880000000005</v>
      </c>
      <c r="BE122" s="11">
        <f t="shared" ca="1" si="205"/>
        <v>82494.720000000001</v>
      </c>
      <c r="BF122" s="11">
        <f t="shared" ca="1" si="205"/>
        <v>92806.560000000012</v>
      </c>
      <c r="BG122" s="11">
        <f t="shared" ca="1" si="205"/>
        <v>82494.720000000001</v>
      </c>
      <c r="BH122" s="11">
        <f t="shared" ca="1" si="205"/>
        <v>41247.360000000001</v>
      </c>
      <c r="BI122" s="11">
        <f t="shared" ca="1" si="205"/>
        <v>20623.68</v>
      </c>
      <c r="BJ122" s="11">
        <f t="shared" ca="1" si="205"/>
        <v>20623.68</v>
      </c>
      <c r="BK122" s="11">
        <f t="shared" ca="1" si="205"/>
        <v>30935.52</v>
      </c>
      <c r="BL122" s="11">
        <f t="shared" ca="1" si="205"/>
        <v>56246.399999999994</v>
      </c>
      <c r="BM122" s="11">
        <f t="shared" ca="1" si="205"/>
        <v>44997.120000000003</v>
      </c>
      <c r="BN122" s="11">
        <f t="shared" ca="1" si="205"/>
        <v>44997.120000000003</v>
      </c>
      <c r="BO122" s="11">
        <f t="shared" ca="1" si="205"/>
        <v>22498.560000000001</v>
      </c>
      <c r="BP122" s="11">
        <f t="shared" ca="1" si="205"/>
        <v>78744.959999999992</v>
      </c>
      <c r="BQ122" s="11">
        <f t="shared" ca="1" si="205"/>
        <v>89994.240000000005</v>
      </c>
      <c r="BR122" s="11">
        <f t="shared" ca="1" si="205"/>
        <v>101243.52000000002</v>
      </c>
      <c r="BS122" s="11">
        <f t="shared" ca="1" si="205"/>
        <v>89994.240000000005</v>
      </c>
      <c r="BT122" s="11">
        <f t="shared" ca="1" si="205"/>
        <v>44997.120000000003</v>
      </c>
      <c r="BU122" s="11">
        <f t="shared" ca="1" si="205"/>
        <v>22498.560000000001</v>
      </c>
      <c r="BV122" s="11">
        <f t="shared" ca="1" si="205"/>
        <v>22498.560000000001</v>
      </c>
      <c r="BW122" s="11">
        <f t="shared" ca="1" si="205"/>
        <v>33747.840000000004</v>
      </c>
    </row>
    <row r="123" spans="1:75" ht="10.25" outlineLevel="1" x14ac:dyDescent="0.2">
      <c r="A123" s="21" t="s">
        <v>31</v>
      </c>
      <c r="B123" s="69" t="s">
        <v>123</v>
      </c>
      <c r="C123" s="11"/>
      <c r="D123" s="11">
        <v>6000</v>
      </c>
      <c r="E123" s="11">
        <v>6000</v>
      </c>
      <c r="F123" s="11">
        <v>6000</v>
      </c>
      <c r="G123" s="11">
        <v>6000</v>
      </c>
      <c r="H123" s="11">
        <v>6000</v>
      </c>
      <c r="I123" s="11">
        <v>6000</v>
      </c>
      <c r="J123" s="11">
        <v>6000</v>
      </c>
      <c r="K123" s="11">
        <v>6000</v>
      </c>
      <c r="L123" s="11">
        <v>6000</v>
      </c>
      <c r="M123" s="11">
        <v>6000</v>
      </c>
      <c r="N123" s="11">
        <v>6000</v>
      </c>
      <c r="O123" s="11">
        <v>6000</v>
      </c>
      <c r="P123" s="11">
        <v>6000</v>
      </c>
      <c r="Q123" s="11">
        <v>6000</v>
      </c>
      <c r="R123" s="11">
        <v>6000</v>
      </c>
      <c r="S123" s="11">
        <v>6000</v>
      </c>
      <c r="T123" s="11">
        <v>6000</v>
      </c>
      <c r="U123" s="11">
        <v>6000</v>
      </c>
      <c r="V123" s="11">
        <v>6000</v>
      </c>
      <c r="W123" s="11">
        <v>6000</v>
      </c>
      <c r="X123" s="11">
        <v>6000</v>
      </c>
      <c r="Y123" s="11">
        <v>6000</v>
      </c>
      <c r="Z123" s="11">
        <v>6000</v>
      </c>
      <c r="AA123" s="11">
        <v>6000</v>
      </c>
      <c r="AB123" s="11">
        <v>6000</v>
      </c>
      <c r="AC123" s="11">
        <v>6000</v>
      </c>
      <c r="AD123" s="11">
        <v>6000</v>
      </c>
      <c r="AE123" s="11">
        <v>6000</v>
      </c>
      <c r="AF123" s="11">
        <v>6000</v>
      </c>
      <c r="AG123" s="11">
        <v>6000</v>
      </c>
      <c r="AH123" s="11">
        <v>6000</v>
      </c>
      <c r="AI123" s="11">
        <v>6000</v>
      </c>
      <c r="AJ123" s="11">
        <v>6000</v>
      </c>
      <c r="AK123" s="11">
        <v>6000</v>
      </c>
      <c r="AL123" s="11">
        <v>6000</v>
      </c>
      <c r="AM123" s="11">
        <v>6000</v>
      </c>
      <c r="AN123" s="11">
        <v>6000</v>
      </c>
      <c r="AO123" s="11">
        <v>6000</v>
      </c>
      <c r="AP123" s="11">
        <v>6000</v>
      </c>
      <c r="AQ123" s="11">
        <v>6000</v>
      </c>
      <c r="AR123" s="11">
        <v>6000</v>
      </c>
      <c r="AS123" s="11">
        <v>6000</v>
      </c>
      <c r="AT123" s="11">
        <v>6000</v>
      </c>
      <c r="AU123" s="11">
        <v>6000</v>
      </c>
      <c r="AV123" s="11">
        <v>6000</v>
      </c>
      <c r="AW123" s="11">
        <v>6000</v>
      </c>
      <c r="AX123" s="11">
        <v>6000</v>
      </c>
      <c r="AY123" s="11">
        <v>6000</v>
      </c>
      <c r="AZ123" s="11">
        <v>6000</v>
      </c>
      <c r="BA123" s="11">
        <v>6000</v>
      </c>
      <c r="BB123" s="11">
        <v>6000</v>
      </c>
      <c r="BC123" s="11">
        <v>6000</v>
      </c>
      <c r="BD123" s="11">
        <v>6000</v>
      </c>
      <c r="BE123" s="11">
        <v>6000</v>
      </c>
      <c r="BF123" s="11">
        <v>6000</v>
      </c>
      <c r="BG123" s="11">
        <v>6000</v>
      </c>
      <c r="BH123" s="11">
        <v>6000</v>
      </c>
      <c r="BI123" s="11">
        <v>6000</v>
      </c>
      <c r="BJ123" s="11">
        <v>6000</v>
      </c>
      <c r="BK123" s="11">
        <v>6000</v>
      </c>
      <c r="BL123" s="11">
        <v>6000</v>
      </c>
      <c r="BM123" s="11">
        <v>6000</v>
      </c>
      <c r="BN123" s="11">
        <v>6000</v>
      </c>
      <c r="BO123" s="11">
        <v>6000</v>
      </c>
      <c r="BP123" s="11">
        <v>6000</v>
      </c>
      <c r="BQ123" s="11">
        <v>6000</v>
      </c>
      <c r="BR123" s="11">
        <v>6000</v>
      </c>
      <c r="BS123" s="11">
        <v>6000</v>
      </c>
      <c r="BT123" s="11">
        <v>6000</v>
      </c>
      <c r="BU123" s="11">
        <v>6000</v>
      </c>
      <c r="BV123" s="11">
        <v>6000</v>
      </c>
      <c r="BW123" s="11">
        <v>6000</v>
      </c>
    </row>
    <row r="124" spans="1:75" ht="10.25" outlineLevel="1" x14ac:dyDescent="0.2">
      <c r="A124" s="47"/>
      <c r="B124" s="69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</row>
    <row r="125" spans="1:75" ht="10.25" outlineLevel="1" x14ac:dyDescent="0.2">
      <c r="A125" s="39" t="s">
        <v>67</v>
      </c>
      <c r="B125" s="69"/>
      <c r="C125" s="11"/>
      <c r="D125" s="39">
        <f ca="1">D133+D134</f>
        <v>39747.840000000004</v>
      </c>
      <c r="E125" s="39">
        <f t="shared" ref="E125:AM125" ca="1" si="206">E133+E134</f>
        <v>34123.200000000004</v>
      </c>
      <c r="F125" s="39">
        <f t="shared" ca="1" si="206"/>
        <v>34123.200000000004</v>
      </c>
      <c r="G125" s="39">
        <f t="shared" ca="1" si="206"/>
        <v>17249.28</v>
      </c>
      <c r="H125" s="39">
        <f t="shared" ca="1" si="206"/>
        <v>45372.480000000003</v>
      </c>
      <c r="I125" s="39">
        <f t="shared" ca="1" si="206"/>
        <v>50997.120000000003</v>
      </c>
      <c r="J125" s="39">
        <f t="shared" ca="1" si="206"/>
        <v>56621.760000000009</v>
      </c>
      <c r="K125" s="39">
        <f t="shared" ca="1" si="206"/>
        <v>50997.120000000003</v>
      </c>
      <c r="L125" s="39">
        <f t="shared" ca="1" si="206"/>
        <v>34123.200000000004</v>
      </c>
      <c r="M125" s="39">
        <f t="shared" ca="1" si="206"/>
        <v>28498.560000000001</v>
      </c>
      <c r="N125" s="39">
        <f t="shared" ca="1" si="206"/>
        <v>28498.560000000001</v>
      </c>
      <c r="O125" s="39">
        <f t="shared" ca="1" si="206"/>
        <v>22873.920000000002</v>
      </c>
      <c r="P125" s="39">
        <f t="shared" ca="1" si="206"/>
        <v>44568.960000000006</v>
      </c>
      <c r="Q125" s="39">
        <f t="shared" ca="1" si="206"/>
        <v>38140.800000000003</v>
      </c>
      <c r="R125" s="39">
        <f t="shared" ca="1" si="206"/>
        <v>38140.800000000003</v>
      </c>
      <c r="S125" s="39">
        <f t="shared" ca="1" si="206"/>
        <v>18856.32</v>
      </c>
      <c r="T125" s="39">
        <f t="shared" ca="1" si="206"/>
        <v>50997.120000000003</v>
      </c>
      <c r="U125" s="39">
        <f t="shared" ca="1" si="206"/>
        <v>57425.280000000006</v>
      </c>
      <c r="V125" s="39">
        <f t="shared" ca="1" si="206"/>
        <v>63853.44000000001</v>
      </c>
      <c r="W125" s="39">
        <f t="shared" ca="1" si="206"/>
        <v>57425.280000000006</v>
      </c>
      <c r="X125" s="39">
        <f t="shared" ca="1" si="206"/>
        <v>38140.800000000003</v>
      </c>
      <c r="Y125" s="39">
        <f t="shared" ca="1" si="206"/>
        <v>31712.640000000003</v>
      </c>
      <c r="Z125" s="39">
        <f t="shared" ca="1" si="206"/>
        <v>31712.640000000003</v>
      </c>
      <c r="AA125" s="39">
        <f t="shared" ca="1" si="206"/>
        <v>25284.480000000003</v>
      </c>
      <c r="AB125" s="39">
        <f t="shared" ca="1" si="206"/>
        <v>49390.080000000009</v>
      </c>
      <c r="AC125" s="39">
        <f t="shared" ca="1" si="206"/>
        <v>42158.400000000001</v>
      </c>
      <c r="AD125" s="39">
        <f t="shared" ca="1" si="206"/>
        <v>42158.400000000001</v>
      </c>
      <c r="AE125" s="39">
        <f t="shared" ca="1" si="206"/>
        <v>20463.36</v>
      </c>
      <c r="AF125" s="39">
        <f t="shared" ca="1" si="206"/>
        <v>56621.760000000002</v>
      </c>
      <c r="AG125" s="39">
        <f t="shared" ca="1" si="206"/>
        <v>63853.44000000001</v>
      </c>
      <c r="AH125" s="39">
        <f t="shared" ca="1" si="206"/>
        <v>71085.12000000001</v>
      </c>
      <c r="AI125" s="39">
        <f t="shared" ca="1" si="206"/>
        <v>63853.44000000001</v>
      </c>
      <c r="AJ125" s="39">
        <f t="shared" ca="1" si="206"/>
        <v>42158.400000000001</v>
      </c>
      <c r="AK125" s="39">
        <f t="shared" ca="1" si="206"/>
        <v>34926.720000000001</v>
      </c>
      <c r="AL125" s="39">
        <f t="shared" ca="1" si="206"/>
        <v>34926.720000000001</v>
      </c>
      <c r="AM125" s="39">
        <f t="shared" ca="1" si="206"/>
        <v>27695.040000000005</v>
      </c>
      <c r="AN125" s="39">
        <f t="shared" ref="AN125:BW125" ca="1" si="207">AN133+AN134</f>
        <v>54211.200000000012</v>
      </c>
      <c r="AO125" s="39">
        <f t="shared" ca="1" si="207"/>
        <v>46176</v>
      </c>
      <c r="AP125" s="39">
        <f t="shared" ca="1" si="207"/>
        <v>46176</v>
      </c>
      <c r="AQ125" s="39">
        <f t="shared" ca="1" si="207"/>
        <v>22070.400000000001</v>
      </c>
      <c r="AR125" s="39">
        <f t="shared" ca="1" si="207"/>
        <v>62246.400000000001</v>
      </c>
      <c r="AS125" s="39">
        <f t="shared" ca="1" si="207"/>
        <v>70281.600000000006</v>
      </c>
      <c r="AT125" s="39">
        <f t="shared" ca="1" si="207"/>
        <v>78316.800000000017</v>
      </c>
      <c r="AU125" s="39">
        <f t="shared" ca="1" si="207"/>
        <v>70281.600000000006</v>
      </c>
      <c r="AV125" s="39">
        <f t="shared" ca="1" si="207"/>
        <v>46176</v>
      </c>
      <c r="AW125" s="39">
        <f t="shared" ca="1" si="207"/>
        <v>38140.800000000003</v>
      </c>
      <c r="AX125" s="39">
        <f t="shared" ca="1" si="207"/>
        <v>38140.800000000003</v>
      </c>
      <c r="AY125" s="39">
        <f t="shared" ca="1" si="207"/>
        <v>30105.600000000006</v>
      </c>
      <c r="AZ125" s="39">
        <f t="shared" ca="1" si="207"/>
        <v>59032.320000000007</v>
      </c>
      <c r="BA125" s="39">
        <f t="shared" ca="1" si="207"/>
        <v>50193.600000000006</v>
      </c>
      <c r="BB125" s="39">
        <f t="shared" ca="1" si="207"/>
        <v>50193.600000000006</v>
      </c>
      <c r="BC125" s="39">
        <f t="shared" ca="1" si="207"/>
        <v>23677.440000000002</v>
      </c>
      <c r="BD125" s="39">
        <f t="shared" ca="1" si="207"/>
        <v>67871.040000000008</v>
      </c>
      <c r="BE125" s="39">
        <f t="shared" ca="1" si="207"/>
        <v>76709.760000000009</v>
      </c>
      <c r="BF125" s="39">
        <f t="shared" ca="1" si="207"/>
        <v>85548.48000000001</v>
      </c>
      <c r="BG125" s="39">
        <f t="shared" ca="1" si="207"/>
        <v>76709.760000000009</v>
      </c>
      <c r="BH125" s="39">
        <f t="shared" ca="1" si="207"/>
        <v>50193.600000000006</v>
      </c>
      <c r="BI125" s="39">
        <f t="shared" ca="1" si="207"/>
        <v>41354.880000000005</v>
      </c>
      <c r="BJ125" s="39">
        <f t="shared" ca="1" si="207"/>
        <v>41354.880000000005</v>
      </c>
      <c r="BK125" s="39">
        <f t="shared" ca="1" si="207"/>
        <v>32516.160000000003</v>
      </c>
      <c r="BL125" s="39">
        <f t="shared" ca="1" si="207"/>
        <v>63853.44000000001</v>
      </c>
      <c r="BM125" s="39">
        <f t="shared" ca="1" si="207"/>
        <v>54211.200000000004</v>
      </c>
      <c r="BN125" s="39">
        <f t="shared" ca="1" si="207"/>
        <v>54211.200000000004</v>
      </c>
      <c r="BO125" s="39">
        <f t="shared" ca="1" si="207"/>
        <v>25284.480000000003</v>
      </c>
      <c r="BP125" s="39">
        <f t="shared" ca="1" si="207"/>
        <v>73495.680000000008</v>
      </c>
      <c r="BQ125" s="39">
        <f t="shared" ca="1" si="207"/>
        <v>83137.920000000013</v>
      </c>
      <c r="BR125" s="39">
        <f t="shared" ca="1" si="207"/>
        <v>92780.160000000018</v>
      </c>
      <c r="BS125" s="39">
        <f t="shared" ca="1" si="207"/>
        <v>83137.920000000013</v>
      </c>
      <c r="BT125" s="39">
        <f t="shared" ca="1" si="207"/>
        <v>54211.200000000004</v>
      </c>
      <c r="BU125" s="39">
        <f t="shared" ca="1" si="207"/>
        <v>44568.960000000006</v>
      </c>
      <c r="BV125" s="39">
        <f t="shared" ca="1" si="207"/>
        <v>44568.960000000006</v>
      </c>
      <c r="BW125" s="39">
        <f t="shared" ca="1" si="207"/>
        <v>34926.720000000001</v>
      </c>
    </row>
    <row r="126" spans="1:75" outlineLevel="1" x14ac:dyDescent="0.25">
      <c r="A126" s="47" t="s">
        <v>110</v>
      </c>
      <c r="B126" s="31" t="s">
        <v>60</v>
      </c>
      <c r="D126" s="20">
        <f t="shared" ref="D126:AM126" ca="1" si="208">D22</f>
        <v>16.740000000000002</v>
      </c>
      <c r="E126" s="20">
        <f t="shared" ca="1" si="208"/>
        <v>13.950000000000001</v>
      </c>
      <c r="F126" s="20">
        <f t="shared" ca="1" si="208"/>
        <v>13.950000000000001</v>
      </c>
      <c r="G126" s="20">
        <f t="shared" ca="1" si="208"/>
        <v>5.580000000000001</v>
      </c>
      <c r="H126" s="20">
        <f t="shared" ca="1" si="208"/>
        <v>19.53</v>
      </c>
      <c r="I126" s="20">
        <f t="shared" ca="1" si="208"/>
        <v>22.320000000000004</v>
      </c>
      <c r="J126" s="20">
        <f t="shared" ca="1" si="208"/>
        <v>25.110000000000003</v>
      </c>
      <c r="K126" s="20">
        <f t="shared" ca="1" si="208"/>
        <v>22.320000000000004</v>
      </c>
      <c r="L126" s="20">
        <f t="shared" ca="1" si="208"/>
        <v>13.950000000000001</v>
      </c>
      <c r="M126" s="20">
        <f t="shared" ca="1" si="208"/>
        <v>11.160000000000002</v>
      </c>
      <c r="N126" s="20">
        <f t="shared" ca="1" si="208"/>
        <v>11.160000000000002</v>
      </c>
      <c r="O126" s="20">
        <f t="shared" ca="1" si="208"/>
        <v>8.370000000000001</v>
      </c>
      <c r="P126" s="20">
        <f t="shared" ca="1" si="208"/>
        <v>16.740000000000002</v>
      </c>
      <c r="Q126" s="20">
        <f t="shared" ca="1" si="208"/>
        <v>13.950000000000001</v>
      </c>
      <c r="R126" s="20">
        <f t="shared" ca="1" si="208"/>
        <v>13.950000000000001</v>
      </c>
      <c r="S126" s="20">
        <f t="shared" ca="1" si="208"/>
        <v>5.580000000000001</v>
      </c>
      <c r="T126" s="20">
        <f t="shared" ca="1" si="208"/>
        <v>19.53</v>
      </c>
      <c r="U126" s="20">
        <f t="shared" ca="1" si="208"/>
        <v>22.320000000000004</v>
      </c>
      <c r="V126" s="20">
        <f t="shared" ca="1" si="208"/>
        <v>25.110000000000003</v>
      </c>
      <c r="W126" s="20">
        <f t="shared" ca="1" si="208"/>
        <v>22.320000000000004</v>
      </c>
      <c r="X126" s="20">
        <f t="shared" ca="1" si="208"/>
        <v>13.950000000000001</v>
      </c>
      <c r="Y126" s="20">
        <f t="shared" ca="1" si="208"/>
        <v>11.160000000000002</v>
      </c>
      <c r="Z126" s="20">
        <f t="shared" ca="1" si="208"/>
        <v>11.160000000000002</v>
      </c>
      <c r="AA126" s="20">
        <f t="shared" ca="1" si="208"/>
        <v>8.370000000000001</v>
      </c>
      <c r="AB126" s="20">
        <f t="shared" ca="1" si="208"/>
        <v>16.740000000000002</v>
      </c>
      <c r="AC126" s="20">
        <f t="shared" ca="1" si="208"/>
        <v>13.950000000000001</v>
      </c>
      <c r="AD126" s="20">
        <f t="shared" ca="1" si="208"/>
        <v>13.950000000000001</v>
      </c>
      <c r="AE126" s="20">
        <f t="shared" ca="1" si="208"/>
        <v>5.580000000000001</v>
      </c>
      <c r="AF126" s="20">
        <f t="shared" ca="1" si="208"/>
        <v>19.53</v>
      </c>
      <c r="AG126" s="20">
        <f t="shared" ca="1" si="208"/>
        <v>22.320000000000004</v>
      </c>
      <c r="AH126" s="20">
        <f t="shared" ca="1" si="208"/>
        <v>25.110000000000003</v>
      </c>
      <c r="AI126" s="20">
        <f t="shared" ca="1" si="208"/>
        <v>22.320000000000004</v>
      </c>
      <c r="AJ126" s="20">
        <f t="shared" ca="1" si="208"/>
        <v>13.950000000000001</v>
      </c>
      <c r="AK126" s="20">
        <f t="shared" ca="1" si="208"/>
        <v>11.160000000000002</v>
      </c>
      <c r="AL126" s="20">
        <f t="shared" ca="1" si="208"/>
        <v>11.160000000000002</v>
      </c>
      <c r="AM126" s="20">
        <f t="shared" ca="1" si="208"/>
        <v>8.370000000000001</v>
      </c>
      <c r="AN126" s="20">
        <f t="shared" ref="AN126:BW126" ca="1" si="209">AN22</f>
        <v>16.740000000000002</v>
      </c>
      <c r="AO126" s="20">
        <f t="shared" ca="1" si="209"/>
        <v>13.950000000000001</v>
      </c>
      <c r="AP126" s="20">
        <f t="shared" ca="1" si="209"/>
        <v>13.950000000000001</v>
      </c>
      <c r="AQ126" s="20">
        <f t="shared" ca="1" si="209"/>
        <v>5.580000000000001</v>
      </c>
      <c r="AR126" s="20">
        <f t="shared" ca="1" si="209"/>
        <v>19.53</v>
      </c>
      <c r="AS126" s="20">
        <f t="shared" ca="1" si="209"/>
        <v>22.320000000000004</v>
      </c>
      <c r="AT126" s="20">
        <f t="shared" ca="1" si="209"/>
        <v>25.110000000000003</v>
      </c>
      <c r="AU126" s="20">
        <f t="shared" ca="1" si="209"/>
        <v>22.320000000000004</v>
      </c>
      <c r="AV126" s="20">
        <f t="shared" ca="1" si="209"/>
        <v>13.950000000000001</v>
      </c>
      <c r="AW126" s="20">
        <f t="shared" ca="1" si="209"/>
        <v>11.160000000000002</v>
      </c>
      <c r="AX126" s="20">
        <f t="shared" ca="1" si="209"/>
        <v>11.160000000000002</v>
      </c>
      <c r="AY126" s="20">
        <f t="shared" ca="1" si="209"/>
        <v>8.370000000000001</v>
      </c>
      <c r="AZ126" s="20">
        <f t="shared" ca="1" si="209"/>
        <v>16.740000000000002</v>
      </c>
      <c r="BA126" s="20">
        <f t="shared" ca="1" si="209"/>
        <v>13.950000000000001</v>
      </c>
      <c r="BB126" s="20">
        <f t="shared" ca="1" si="209"/>
        <v>13.950000000000001</v>
      </c>
      <c r="BC126" s="20">
        <f t="shared" ca="1" si="209"/>
        <v>5.580000000000001</v>
      </c>
      <c r="BD126" s="20">
        <f t="shared" ca="1" si="209"/>
        <v>19.53</v>
      </c>
      <c r="BE126" s="20">
        <f t="shared" ca="1" si="209"/>
        <v>22.320000000000004</v>
      </c>
      <c r="BF126" s="20">
        <f t="shared" ca="1" si="209"/>
        <v>25.110000000000003</v>
      </c>
      <c r="BG126" s="20">
        <f t="shared" ca="1" si="209"/>
        <v>22.320000000000004</v>
      </c>
      <c r="BH126" s="20">
        <f t="shared" ca="1" si="209"/>
        <v>13.950000000000001</v>
      </c>
      <c r="BI126" s="20">
        <f t="shared" ca="1" si="209"/>
        <v>11.160000000000002</v>
      </c>
      <c r="BJ126" s="20">
        <f t="shared" ca="1" si="209"/>
        <v>11.160000000000002</v>
      </c>
      <c r="BK126" s="20">
        <f t="shared" ca="1" si="209"/>
        <v>8.370000000000001</v>
      </c>
      <c r="BL126" s="20">
        <f t="shared" ca="1" si="209"/>
        <v>16.740000000000002</v>
      </c>
      <c r="BM126" s="20">
        <f t="shared" ca="1" si="209"/>
        <v>13.950000000000001</v>
      </c>
      <c r="BN126" s="20">
        <f t="shared" ca="1" si="209"/>
        <v>13.950000000000001</v>
      </c>
      <c r="BO126" s="20">
        <f t="shared" ca="1" si="209"/>
        <v>5.580000000000001</v>
      </c>
      <c r="BP126" s="20">
        <f t="shared" ca="1" si="209"/>
        <v>19.53</v>
      </c>
      <c r="BQ126" s="20">
        <f t="shared" ca="1" si="209"/>
        <v>22.320000000000004</v>
      </c>
      <c r="BR126" s="20">
        <f t="shared" ca="1" si="209"/>
        <v>25.110000000000003</v>
      </c>
      <c r="BS126" s="20">
        <f t="shared" ca="1" si="209"/>
        <v>22.320000000000004</v>
      </c>
      <c r="BT126" s="20">
        <f t="shared" ca="1" si="209"/>
        <v>13.950000000000001</v>
      </c>
      <c r="BU126" s="20">
        <f t="shared" ca="1" si="209"/>
        <v>11.160000000000002</v>
      </c>
      <c r="BV126" s="20">
        <f t="shared" ca="1" si="209"/>
        <v>11.160000000000002</v>
      </c>
      <c r="BW126" s="20">
        <f t="shared" ca="1" si="209"/>
        <v>8.370000000000001</v>
      </c>
    </row>
    <row r="127" spans="1:75" outlineLevel="1" x14ac:dyDescent="0.25">
      <c r="A127" s="47" t="s">
        <v>34</v>
      </c>
      <c r="B127" s="69" t="s">
        <v>119</v>
      </c>
      <c r="C127" s="11"/>
      <c r="D127" s="81">
        <f>Предпоссылки!$C$169</f>
        <v>300</v>
      </c>
      <c r="E127" s="81">
        <f>Предпоссылки!$C$169</f>
        <v>300</v>
      </c>
      <c r="F127" s="81">
        <f>Предпоссылки!$C$169</f>
        <v>300</v>
      </c>
      <c r="G127" s="81">
        <f>Предпоссылки!$C$169</f>
        <v>300</v>
      </c>
      <c r="H127" s="81">
        <f>Предпоссылки!$C$169</f>
        <v>300</v>
      </c>
      <c r="I127" s="81">
        <f>Предпоссылки!$C$169</f>
        <v>300</v>
      </c>
      <c r="J127" s="81">
        <f>Предпоссылки!$C$169</f>
        <v>300</v>
      </c>
      <c r="K127" s="81">
        <f>Предпоссылки!$C$169</f>
        <v>300</v>
      </c>
      <c r="L127" s="81">
        <f>Предпоссылки!$C$169</f>
        <v>300</v>
      </c>
      <c r="M127" s="81">
        <f>Предпоссылки!$C$169</f>
        <v>300</v>
      </c>
      <c r="N127" s="81">
        <f>Предпоссылки!$C$169</f>
        <v>300</v>
      </c>
      <c r="O127" s="81">
        <f>Предпоссылки!$C$169</f>
        <v>300</v>
      </c>
      <c r="P127" s="81">
        <f>Предпоссылки!$C$169</f>
        <v>300</v>
      </c>
      <c r="Q127" s="81">
        <f>Предпоссылки!$C$169</f>
        <v>300</v>
      </c>
      <c r="R127" s="81">
        <f>Предпоссылки!$C$169</f>
        <v>300</v>
      </c>
      <c r="S127" s="81">
        <f>Предпоссылки!$C$169</f>
        <v>300</v>
      </c>
      <c r="T127" s="81">
        <f>Предпоссылки!$C$169</f>
        <v>300</v>
      </c>
      <c r="U127" s="81">
        <f>Предпоссылки!$C$169</f>
        <v>300</v>
      </c>
      <c r="V127" s="81">
        <f>Предпоссылки!$C$169</f>
        <v>300</v>
      </c>
      <c r="W127" s="81">
        <f>Предпоссылки!$C$169</f>
        <v>300</v>
      </c>
      <c r="X127" s="81">
        <f>Предпоссылки!$C$169</f>
        <v>300</v>
      </c>
      <c r="Y127" s="81">
        <f>Предпоссылки!$C$169</f>
        <v>300</v>
      </c>
      <c r="Z127" s="81">
        <f>Предпоссылки!$C$169</f>
        <v>300</v>
      </c>
      <c r="AA127" s="81">
        <f>Предпоссылки!$C$169</f>
        <v>300</v>
      </c>
      <c r="AB127" s="81">
        <f>Предпоссылки!$C$169</f>
        <v>300</v>
      </c>
      <c r="AC127" s="81">
        <f>Предпоссылки!$C$169</f>
        <v>300</v>
      </c>
      <c r="AD127" s="81">
        <f>Предпоссылки!$C$169</f>
        <v>300</v>
      </c>
      <c r="AE127" s="81">
        <f>Предпоссылки!$C$169</f>
        <v>300</v>
      </c>
      <c r="AF127" s="81">
        <f>Предпоссылки!$C$169</f>
        <v>300</v>
      </c>
      <c r="AG127" s="81">
        <f>Предпоссылки!$C$169</f>
        <v>300</v>
      </c>
      <c r="AH127" s="81">
        <f>Предпоссылки!$C$169</f>
        <v>300</v>
      </c>
      <c r="AI127" s="81">
        <f>Предпоссылки!$C$169</f>
        <v>300</v>
      </c>
      <c r="AJ127" s="81">
        <f>Предпоссылки!$C$169</f>
        <v>300</v>
      </c>
      <c r="AK127" s="81">
        <f>Предпоссылки!$C$169</f>
        <v>300</v>
      </c>
      <c r="AL127" s="81">
        <f>Предпоссылки!$C$169</f>
        <v>300</v>
      </c>
      <c r="AM127" s="81">
        <f>Предпоссылки!$C$169</f>
        <v>300</v>
      </c>
      <c r="AN127" s="81">
        <f>Предпоссылки!$C$169</f>
        <v>300</v>
      </c>
      <c r="AO127" s="81">
        <f>Предпоссылки!$C$169</f>
        <v>300</v>
      </c>
      <c r="AP127" s="81">
        <f>Предпоссылки!$C$169</f>
        <v>300</v>
      </c>
      <c r="AQ127" s="81">
        <f>Предпоссылки!$C$169</f>
        <v>300</v>
      </c>
      <c r="AR127" s="81">
        <f>Предпоссылки!$C$169</f>
        <v>300</v>
      </c>
      <c r="AS127" s="81">
        <f>Предпоссылки!$C$169</f>
        <v>300</v>
      </c>
      <c r="AT127" s="81">
        <f>Предпоссылки!$C$169</f>
        <v>300</v>
      </c>
      <c r="AU127" s="81">
        <f>Предпоссылки!$C$169</f>
        <v>300</v>
      </c>
      <c r="AV127" s="81">
        <f>Предпоссылки!$C$169</f>
        <v>300</v>
      </c>
      <c r="AW127" s="81">
        <f>Предпоссылки!$C$169</f>
        <v>300</v>
      </c>
      <c r="AX127" s="81">
        <f>Предпоссылки!$C$169</f>
        <v>300</v>
      </c>
      <c r="AY127" s="81">
        <f>Предпоссылки!$C$169</f>
        <v>300</v>
      </c>
      <c r="AZ127" s="81">
        <f>Предпоссылки!$C$169</f>
        <v>300</v>
      </c>
      <c r="BA127" s="81">
        <f>Предпоссылки!$C$169</f>
        <v>300</v>
      </c>
      <c r="BB127" s="81">
        <f>Предпоссылки!$C$169</f>
        <v>300</v>
      </c>
      <c r="BC127" s="81">
        <f>Предпоссылки!$C$169</f>
        <v>300</v>
      </c>
      <c r="BD127" s="81">
        <f>Предпоссылки!$C$169</f>
        <v>300</v>
      </c>
      <c r="BE127" s="81">
        <f>Предпоссылки!$C$169</f>
        <v>300</v>
      </c>
      <c r="BF127" s="81">
        <f>Предпоссылки!$C$169</f>
        <v>300</v>
      </c>
      <c r="BG127" s="81">
        <f>Предпоссылки!$C$169</f>
        <v>300</v>
      </c>
      <c r="BH127" s="81">
        <f>Предпоссылки!$C$169</f>
        <v>300</v>
      </c>
      <c r="BI127" s="81">
        <f>Предпоссылки!$C$169</f>
        <v>300</v>
      </c>
      <c r="BJ127" s="81">
        <f>Предпоссылки!$C$169</f>
        <v>300</v>
      </c>
      <c r="BK127" s="81">
        <f>Предпоссылки!$C$169</f>
        <v>300</v>
      </c>
      <c r="BL127" s="81">
        <f>Предпоссылки!$C$169</f>
        <v>300</v>
      </c>
      <c r="BM127" s="81">
        <f>Предпоссылки!$C$169</f>
        <v>300</v>
      </c>
      <c r="BN127" s="81">
        <f>Предпоссылки!$C$169</f>
        <v>300</v>
      </c>
      <c r="BO127" s="81">
        <f>Предпоссылки!$C$169</f>
        <v>300</v>
      </c>
      <c r="BP127" s="81">
        <f>Предпоссылки!$C$169</f>
        <v>300</v>
      </c>
      <c r="BQ127" s="81">
        <f>Предпоссылки!$C$169</f>
        <v>300</v>
      </c>
      <c r="BR127" s="81">
        <f>Предпоссылки!$C$169</f>
        <v>300</v>
      </c>
      <c r="BS127" s="81">
        <f>Предпоссылки!$C$169</f>
        <v>300</v>
      </c>
      <c r="BT127" s="81">
        <f>Предпоссылки!$C$169</f>
        <v>300</v>
      </c>
      <c r="BU127" s="81">
        <f>Предпоссылки!$C$169</f>
        <v>300</v>
      </c>
      <c r="BV127" s="81">
        <f>Предпоссылки!$C$169</f>
        <v>300</v>
      </c>
      <c r="BW127" s="81">
        <f>Предпоссылки!$C$169</f>
        <v>300</v>
      </c>
    </row>
    <row r="128" spans="1:75" ht="10.25" outlineLevel="1" x14ac:dyDescent="0.2">
      <c r="A128" s="47" t="s">
        <v>27</v>
      </c>
      <c r="B128" s="69" t="s">
        <v>120</v>
      </c>
      <c r="C128" s="11"/>
      <c r="D128" s="11">
        <f t="shared" ref="D128:AM128" ca="1" si="210">D126*D127</f>
        <v>5022.0000000000009</v>
      </c>
      <c r="E128" s="11">
        <f t="shared" ca="1" si="210"/>
        <v>4185</v>
      </c>
      <c r="F128" s="11">
        <f t="shared" ca="1" si="210"/>
        <v>4185</v>
      </c>
      <c r="G128" s="11">
        <f t="shared" ca="1" si="210"/>
        <v>1674.0000000000002</v>
      </c>
      <c r="H128" s="11">
        <f t="shared" ca="1" si="210"/>
        <v>5859</v>
      </c>
      <c r="I128" s="11">
        <f t="shared" ca="1" si="210"/>
        <v>6696.0000000000009</v>
      </c>
      <c r="J128" s="11">
        <f t="shared" ca="1" si="210"/>
        <v>7533.0000000000009</v>
      </c>
      <c r="K128" s="11">
        <f t="shared" ca="1" si="210"/>
        <v>6696.0000000000009</v>
      </c>
      <c r="L128" s="11">
        <f t="shared" ca="1" si="210"/>
        <v>4185</v>
      </c>
      <c r="M128" s="11">
        <f t="shared" ca="1" si="210"/>
        <v>3348.0000000000005</v>
      </c>
      <c r="N128" s="11">
        <f t="shared" ca="1" si="210"/>
        <v>3348.0000000000005</v>
      </c>
      <c r="O128" s="11">
        <f t="shared" ca="1" si="210"/>
        <v>2511.0000000000005</v>
      </c>
      <c r="P128" s="11">
        <f t="shared" ca="1" si="210"/>
        <v>5022.0000000000009</v>
      </c>
      <c r="Q128" s="11">
        <f t="shared" ca="1" si="210"/>
        <v>4185</v>
      </c>
      <c r="R128" s="11">
        <f t="shared" ca="1" si="210"/>
        <v>4185</v>
      </c>
      <c r="S128" s="11">
        <f t="shared" ca="1" si="210"/>
        <v>1674.0000000000002</v>
      </c>
      <c r="T128" s="11">
        <f t="shared" ca="1" si="210"/>
        <v>5859</v>
      </c>
      <c r="U128" s="11">
        <f t="shared" ca="1" si="210"/>
        <v>6696.0000000000009</v>
      </c>
      <c r="V128" s="11">
        <f t="shared" ca="1" si="210"/>
        <v>7533.0000000000009</v>
      </c>
      <c r="W128" s="11">
        <f t="shared" ca="1" si="210"/>
        <v>6696.0000000000009</v>
      </c>
      <c r="X128" s="11">
        <f t="shared" ca="1" si="210"/>
        <v>4185</v>
      </c>
      <c r="Y128" s="11">
        <f t="shared" ca="1" si="210"/>
        <v>3348.0000000000005</v>
      </c>
      <c r="Z128" s="11">
        <f t="shared" ca="1" si="210"/>
        <v>3348.0000000000005</v>
      </c>
      <c r="AA128" s="11">
        <f t="shared" ca="1" si="210"/>
        <v>2511.0000000000005</v>
      </c>
      <c r="AB128" s="11">
        <f t="shared" ca="1" si="210"/>
        <v>5022.0000000000009</v>
      </c>
      <c r="AC128" s="11">
        <f t="shared" ca="1" si="210"/>
        <v>4185</v>
      </c>
      <c r="AD128" s="11">
        <f t="shared" ca="1" si="210"/>
        <v>4185</v>
      </c>
      <c r="AE128" s="11">
        <f t="shared" ca="1" si="210"/>
        <v>1674.0000000000002</v>
      </c>
      <c r="AF128" s="11">
        <f t="shared" ca="1" si="210"/>
        <v>5859</v>
      </c>
      <c r="AG128" s="11">
        <f t="shared" ca="1" si="210"/>
        <v>6696.0000000000009</v>
      </c>
      <c r="AH128" s="11">
        <f t="shared" ca="1" si="210"/>
        <v>7533.0000000000009</v>
      </c>
      <c r="AI128" s="11">
        <f t="shared" ca="1" si="210"/>
        <v>6696.0000000000009</v>
      </c>
      <c r="AJ128" s="11">
        <f t="shared" ca="1" si="210"/>
        <v>4185</v>
      </c>
      <c r="AK128" s="11">
        <f t="shared" ca="1" si="210"/>
        <v>3348.0000000000005</v>
      </c>
      <c r="AL128" s="11">
        <f t="shared" ca="1" si="210"/>
        <v>3348.0000000000005</v>
      </c>
      <c r="AM128" s="11">
        <f t="shared" ca="1" si="210"/>
        <v>2511.0000000000005</v>
      </c>
      <c r="AN128" s="11">
        <f t="shared" ref="AN128:BW128" ca="1" si="211">AN126*AN127</f>
        <v>5022.0000000000009</v>
      </c>
      <c r="AO128" s="11">
        <f t="shared" ca="1" si="211"/>
        <v>4185</v>
      </c>
      <c r="AP128" s="11">
        <f t="shared" ca="1" si="211"/>
        <v>4185</v>
      </c>
      <c r="AQ128" s="11">
        <f t="shared" ca="1" si="211"/>
        <v>1674.0000000000002</v>
      </c>
      <c r="AR128" s="11">
        <f t="shared" ca="1" si="211"/>
        <v>5859</v>
      </c>
      <c r="AS128" s="11">
        <f t="shared" ca="1" si="211"/>
        <v>6696.0000000000009</v>
      </c>
      <c r="AT128" s="11">
        <f t="shared" ca="1" si="211"/>
        <v>7533.0000000000009</v>
      </c>
      <c r="AU128" s="11">
        <f t="shared" ca="1" si="211"/>
        <v>6696.0000000000009</v>
      </c>
      <c r="AV128" s="11">
        <f t="shared" ca="1" si="211"/>
        <v>4185</v>
      </c>
      <c r="AW128" s="11">
        <f t="shared" ca="1" si="211"/>
        <v>3348.0000000000005</v>
      </c>
      <c r="AX128" s="11">
        <f t="shared" ca="1" si="211"/>
        <v>3348.0000000000005</v>
      </c>
      <c r="AY128" s="11">
        <f t="shared" ca="1" si="211"/>
        <v>2511.0000000000005</v>
      </c>
      <c r="AZ128" s="11">
        <f t="shared" ca="1" si="211"/>
        <v>5022.0000000000009</v>
      </c>
      <c r="BA128" s="11">
        <f t="shared" ca="1" si="211"/>
        <v>4185</v>
      </c>
      <c r="BB128" s="11">
        <f t="shared" ca="1" si="211"/>
        <v>4185</v>
      </c>
      <c r="BC128" s="11">
        <f t="shared" ca="1" si="211"/>
        <v>1674.0000000000002</v>
      </c>
      <c r="BD128" s="11">
        <f t="shared" ca="1" si="211"/>
        <v>5859</v>
      </c>
      <c r="BE128" s="11">
        <f t="shared" ca="1" si="211"/>
        <v>6696.0000000000009</v>
      </c>
      <c r="BF128" s="11">
        <f t="shared" ca="1" si="211"/>
        <v>7533.0000000000009</v>
      </c>
      <c r="BG128" s="11">
        <f t="shared" ca="1" si="211"/>
        <v>6696.0000000000009</v>
      </c>
      <c r="BH128" s="11">
        <f t="shared" ca="1" si="211"/>
        <v>4185</v>
      </c>
      <c r="BI128" s="11">
        <f t="shared" ca="1" si="211"/>
        <v>3348.0000000000005</v>
      </c>
      <c r="BJ128" s="11">
        <f t="shared" ca="1" si="211"/>
        <v>3348.0000000000005</v>
      </c>
      <c r="BK128" s="11">
        <f t="shared" ca="1" si="211"/>
        <v>2511.0000000000005</v>
      </c>
      <c r="BL128" s="11">
        <f t="shared" ca="1" si="211"/>
        <v>5022.0000000000009</v>
      </c>
      <c r="BM128" s="11">
        <f t="shared" ca="1" si="211"/>
        <v>4185</v>
      </c>
      <c r="BN128" s="11">
        <f t="shared" ca="1" si="211"/>
        <v>4185</v>
      </c>
      <c r="BO128" s="11">
        <f t="shared" ca="1" si="211"/>
        <v>1674.0000000000002</v>
      </c>
      <c r="BP128" s="11">
        <f t="shared" ca="1" si="211"/>
        <v>5859</v>
      </c>
      <c r="BQ128" s="11">
        <f t="shared" ca="1" si="211"/>
        <v>6696.0000000000009</v>
      </c>
      <c r="BR128" s="11">
        <f t="shared" ca="1" si="211"/>
        <v>7533.0000000000009</v>
      </c>
      <c r="BS128" s="11">
        <f t="shared" ca="1" si="211"/>
        <v>6696.0000000000009</v>
      </c>
      <c r="BT128" s="11">
        <f t="shared" ca="1" si="211"/>
        <v>4185</v>
      </c>
      <c r="BU128" s="11">
        <f t="shared" ca="1" si="211"/>
        <v>3348.0000000000005</v>
      </c>
      <c r="BV128" s="11">
        <f t="shared" ca="1" si="211"/>
        <v>3348.0000000000005</v>
      </c>
      <c r="BW128" s="11">
        <f t="shared" ca="1" si="211"/>
        <v>2511.0000000000005</v>
      </c>
    </row>
    <row r="129" spans="1:75" ht="10.25" outlineLevel="1" x14ac:dyDescent="0.2">
      <c r="A129" s="47" t="s">
        <v>117</v>
      </c>
      <c r="B129" s="69" t="s">
        <v>124</v>
      </c>
      <c r="C129" s="11"/>
      <c r="D129" s="11">
        <f ca="1">D128/100</f>
        <v>50.220000000000006</v>
      </c>
      <c r="E129" s="11">
        <f t="shared" ref="E129:AM129" ca="1" si="212">E128/100</f>
        <v>41.85</v>
      </c>
      <c r="F129" s="11">
        <f t="shared" ca="1" si="212"/>
        <v>41.85</v>
      </c>
      <c r="G129" s="11">
        <f t="shared" ca="1" si="212"/>
        <v>16.740000000000002</v>
      </c>
      <c r="H129" s="11">
        <f t="shared" ca="1" si="212"/>
        <v>58.59</v>
      </c>
      <c r="I129" s="11">
        <f t="shared" ca="1" si="212"/>
        <v>66.960000000000008</v>
      </c>
      <c r="J129" s="11">
        <f t="shared" ca="1" si="212"/>
        <v>75.330000000000013</v>
      </c>
      <c r="K129" s="11">
        <f t="shared" ca="1" si="212"/>
        <v>66.960000000000008</v>
      </c>
      <c r="L129" s="11">
        <f t="shared" ca="1" si="212"/>
        <v>41.85</v>
      </c>
      <c r="M129" s="11">
        <f t="shared" ca="1" si="212"/>
        <v>33.480000000000004</v>
      </c>
      <c r="N129" s="11">
        <f t="shared" ca="1" si="212"/>
        <v>33.480000000000004</v>
      </c>
      <c r="O129" s="11">
        <f t="shared" ca="1" si="212"/>
        <v>25.110000000000003</v>
      </c>
      <c r="P129" s="11">
        <f t="shared" ca="1" si="212"/>
        <v>50.220000000000006</v>
      </c>
      <c r="Q129" s="11">
        <f t="shared" ca="1" si="212"/>
        <v>41.85</v>
      </c>
      <c r="R129" s="11">
        <f t="shared" ca="1" si="212"/>
        <v>41.85</v>
      </c>
      <c r="S129" s="11">
        <f t="shared" ca="1" si="212"/>
        <v>16.740000000000002</v>
      </c>
      <c r="T129" s="11">
        <f t="shared" ca="1" si="212"/>
        <v>58.59</v>
      </c>
      <c r="U129" s="11">
        <f t="shared" ca="1" si="212"/>
        <v>66.960000000000008</v>
      </c>
      <c r="V129" s="11">
        <f t="shared" ca="1" si="212"/>
        <v>75.330000000000013</v>
      </c>
      <c r="W129" s="11">
        <f t="shared" ca="1" si="212"/>
        <v>66.960000000000008</v>
      </c>
      <c r="X129" s="11">
        <f t="shared" ca="1" si="212"/>
        <v>41.85</v>
      </c>
      <c r="Y129" s="11">
        <f t="shared" ca="1" si="212"/>
        <v>33.480000000000004</v>
      </c>
      <c r="Z129" s="11">
        <f t="shared" ca="1" si="212"/>
        <v>33.480000000000004</v>
      </c>
      <c r="AA129" s="11">
        <f t="shared" ca="1" si="212"/>
        <v>25.110000000000003</v>
      </c>
      <c r="AB129" s="11">
        <f t="shared" ca="1" si="212"/>
        <v>50.220000000000006</v>
      </c>
      <c r="AC129" s="11">
        <f t="shared" ca="1" si="212"/>
        <v>41.85</v>
      </c>
      <c r="AD129" s="11">
        <f t="shared" ca="1" si="212"/>
        <v>41.85</v>
      </c>
      <c r="AE129" s="11">
        <f t="shared" ca="1" si="212"/>
        <v>16.740000000000002</v>
      </c>
      <c r="AF129" s="11">
        <f t="shared" ca="1" si="212"/>
        <v>58.59</v>
      </c>
      <c r="AG129" s="11">
        <f t="shared" ca="1" si="212"/>
        <v>66.960000000000008</v>
      </c>
      <c r="AH129" s="11">
        <f t="shared" ca="1" si="212"/>
        <v>75.330000000000013</v>
      </c>
      <c r="AI129" s="11">
        <f t="shared" ca="1" si="212"/>
        <v>66.960000000000008</v>
      </c>
      <c r="AJ129" s="11">
        <f t="shared" ca="1" si="212"/>
        <v>41.85</v>
      </c>
      <c r="AK129" s="11">
        <f t="shared" ca="1" si="212"/>
        <v>33.480000000000004</v>
      </c>
      <c r="AL129" s="11">
        <f t="shared" ca="1" si="212"/>
        <v>33.480000000000004</v>
      </c>
      <c r="AM129" s="11">
        <f t="shared" ca="1" si="212"/>
        <v>25.110000000000003</v>
      </c>
      <c r="AN129" s="11">
        <f t="shared" ref="AN129:BW129" ca="1" si="213">AN128/100</f>
        <v>50.220000000000006</v>
      </c>
      <c r="AO129" s="11">
        <f t="shared" ca="1" si="213"/>
        <v>41.85</v>
      </c>
      <c r="AP129" s="11">
        <f t="shared" ca="1" si="213"/>
        <v>41.85</v>
      </c>
      <c r="AQ129" s="11">
        <f t="shared" ca="1" si="213"/>
        <v>16.740000000000002</v>
      </c>
      <c r="AR129" s="11">
        <f t="shared" ca="1" si="213"/>
        <v>58.59</v>
      </c>
      <c r="AS129" s="11">
        <f t="shared" ca="1" si="213"/>
        <v>66.960000000000008</v>
      </c>
      <c r="AT129" s="11">
        <f t="shared" ca="1" si="213"/>
        <v>75.330000000000013</v>
      </c>
      <c r="AU129" s="11">
        <f t="shared" ca="1" si="213"/>
        <v>66.960000000000008</v>
      </c>
      <c r="AV129" s="11">
        <f t="shared" ca="1" si="213"/>
        <v>41.85</v>
      </c>
      <c r="AW129" s="11">
        <f t="shared" ca="1" si="213"/>
        <v>33.480000000000004</v>
      </c>
      <c r="AX129" s="11">
        <f t="shared" ca="1" si="213"/>
        <v>33.480000000000004</v>
      </c>
      <c r="AY129" s="11">
        <f t="shared" ca="1" si="213"/>
        <v>25.110000000000003</v>
      </c>
      <c r="AZ129" s="11">
        <f t="shared" ca="1" si="213"/>
        <v>50.220000000000006</v>
      </c>
      <c r="BA129" s="11">
        <f t="shared" ca="1" si="213"/>
        <v>41.85</v>
      </c>
      <c r="BB129" s="11">
        <f t="shared" ca="1" si="213"/>
        <v>41.85</v>
      </c>
      <c r="BC129" s="11">
        <f t="shared" ca="1" si="213"/>
        <v>16.740000000000002</v>
      </c>
      <c r="BD129" s="11">
        <f t="shared" ca="1" si="213"/>
        <v>58.59</v>
      </c>
      <c r="BE129" s="11">
        <f t="shared" ca="1" si="213"/>
        <v>66.960000000000008</v>
      </c>
      <c r="BF129" s="11">
        <f t="shared" ca="1" si="213"/>
        <v>75.330000000000013</v>
      </c>
      <c r="BG129" s="11">
        <f t="shared" ca="1" si="213"/>
        <v>66.960000000000008</v>
      </c>
      <c r="BH129" s="11">
        <f t="shared" ca="1" si="213"/>
        <v>41.85</v>
      </c>
      <c r="BI129" s="11">
        <f t="shared" ca="1" si="213"/>
        <v>33.480000000000004</v>
      </c>
      <c r="BJ129" s="11">
        <f t="shared" ca="1" si="213"/>
        <v>33.480000000000004</v>
      </c>
      <c r="BK129" s="11">
        <f t="shared" ca="1" si="213"/>
        <v>25.110000000000003</v>
      </c>
      <c r="BL129" s="11">
        <f t="shared" ca="1" si="213"/>
        <v>50.220000000000006</v>
      </c>
      <c r="BM129" s="11">
        <f t="shared" ca="1" si="213"/>
        <v>41.85</v>
      </c>
      <c r="BN129" s="11">
        <f t="shared" ca="1" si="213"/>
        <v>41.85</v>
      </c>
      <c r="BO129" s="11">
        <f t="shared" ca="1" si="213"/>
        <v>16.740000000000002</v>
      </c>
      <c r="BP129" s="11">
        <f t="shared" ca="1" si="213"/>
        <v>58.59</v>
      </c>
      <c r="BQ129" s="11">
        <f t="shared" ca="1" si="213"/>
        <v>66.960000000000008</v>
      </c>
      <c r="BR129" s="11">
        <f t="shared" ca="1" si="213"/>
        <v>75.330000000000013</v>
      </c>
      <c r="BS129" s="11">
        <f t="shared" ca="1" si="213"/>
        <v>66.960000000000008</v>
      </c>
      <c r="BT129" s="11">
        <f t="shared" ca="1" si="213"/>
        <v>41.85</v>
      </c>
      <c r="BU129" s="11">
        <f t="shared" ca="1" si="213"/>
        <v>33.480000000000004</v>
      </c>
      <c r="BV129" s="11">
        <f t="shared" ca="1" si="213"/>
        <v>33.480000000000004</v>
      </c>
      <c r="BW129" s="11">
        <f t="shared" ca="1" si="213"/>
        <v>25.110000000000003</v>
      </c>
    </row>
    <row r="130" spans="1:75" ht="10.25" outlineLevel="1" x14ac:dyDescent="0.2">
      <c r="A130" s="47" t="s">
        <v>30</v>
      </c>
      <c r="B130" s="69" t="s">
        <v>121</v>
      </c>
      <c r="C130" s="11"/>
      <c r="D130" s="11">
        <v>12</v>
      </c>
      <c r="E130" s="11">
        <v>12</v>
      </c>
      <c r="F130" s="11">
        <v>12</v>
      </c>
      <c r="G130" s="11">
        <v>12</v>
      </c>
      <c r="H130" s="11">
        <v>12</v>
      </c>
      <c r="I130" s="11">
        <v>12</v>
      </c>
      <c r="J130" s="11">
        <v>12</v>
      </c>
      <c r="K130" s="11">
        <v>12</v>
      </c>
      <c r="L130" s="11">
        <v>12</v>
      </c>
      <c r="M130" s="11">
        <v>12</v>
      </c>
      <c r="N130" s="11">
        <v>12</v>
      </c>
      <c r="O130" s="11">
        <v>12</v>
      </c>
      <c r="P130" s="11">
        <v>12</v>
      </c>
      <c r="Q130" s="11">
        <v>12</v>
      </c>
      <c r="R130" s="11">
        <v>12</v>
      </c>
      <c r="S130" s="11">
        <v>12</v>
      </c>
      <c r="T130" s="11">
        <v>12</v>
      </c>
      <c r="U130" s="11">
        <v>12</v>
      </c>
      <c r="V130" s="11">
        <v>12</v>
      </c>
      <c r="W130" s="11">
        <v>12</v>
      </c>
      <c r="X130" s="11">
        <v>12</v>
      </c>
      <c r="Y130" s="11">
        <v>12</v>
      </c>
      <c r="Z130" s="11">
        <v>12</v>
      </c>
      <c r="AA130" s="11">
        <v>12</v>
      </c>
      <c r="AB130" s="11">
        <v>12</v>
      </c>
      <c r="AC130" s="11">
        <v>12</v>
      </c>
      <c r="AD130" s="11">
        <v>12</v>
      </c>
      <c r="AE130" s="11">
        <v>12</v>
      </c>
      <c r="AF130" s="11">
        <v>12</v>
      </c>
      <c r="AG130" s="11">
        <v>12</v>
      </c>
      <c r="AH130" s="11">
        <v>12</v>
      </c>
      <c r="AI130" s="11">
        <v>12</v>
      </c>
      <c r="AJ130" s="11">
        <v>12</v>
      </c>
      <c r="AK130" s="11">
        <v>12</v>
      </c>
      <c r="AL130" s="11">
        <v>12</v>
      </c>
      <c r="AM130" s="11">
        <v>12</v>
      </c>
      <c r="AN130" s="11">
        <v>12</v>
      </c>
      <c r="AO130" s="11">
        <v>12</v>
      </c>
      <c r="AP130" s="11">
        <v>12</v>
      </c>
      <c r="AQ130" s="11">
        <v>12</v>
      </c>
      <c r="AR130" s="11">
        <v>12</v>
      </c>
      <c r="AS130" s="11">
        <v>12</v>
      </c>
      <c r="AT130" s="11">
        <v>12</v>
      </c>
      <c r="AU130" s="11">
        <v>12</v>
      </c>
      <c r="AV130" s="11">
        <v>12</v>
      </c>
      <c r="AW130" s="11">
        <v>12</v>
      </c>
      <c r="AX130" s="11">
        <v>12</v>
      </c>
      <c r="AY130" s="11">
        <v>12</v>
      </c>
      <c r="AZ130" s="11">
        <v>12</v>
      </c>
      <c r="BA130" s="11">
        <v>12</v>
      </c>
      <c r="BB130" s="11">
        <v>12</v>
      </c>
      <c r="BC130" s="11">
        <v>12</v>
      </c>
      <c r="BD130" s="11">
        <v>12</v>
      </c>
      <c r="BE130" s="11">
        <v>12</v>
      </c>
      <c r="BF130" s="11">
        <v>12</v>
      </c>
      <c r="BG130" s="11">
        <v>12</v>
      </c>
      <c r="BH130" s="11">
        <v>12</v>
      </c>
      <c r="BI130" s="11">
        <v>12</v>
      </c>
      <c r="BJ130" s="11">
        <v>12</v>
      </c>
      <c r="BK130" s="11">
        <v>12</v>
      </c>
      <c r="BL130" s="11">
        <v>12</v>
      </c>
      <c r="BM130" s="11">
        <v>12</v>
      </c>
      <c r="BN130" s="11">
        <v>12</v>
      </c>
      <c r="BO130" s="11">
        <v>12</v>
      </c>
      <c r="BP130" s="11">
        <v>12</v>
      </c>
      <c r="BQ130" s="11">
        <v>12</v>
      </c>
      <c r="BR130" s="11">
        <v>12</v>
      </c>
      <c r="BS130" s="11">
        <v>12</v>
      </c>
      <c r="BT130" s="11">
        <v>12</v>
      </c>
      <c r="BU130" s="11">
        <v>12</v>
      </c>
      <c r="BV130" s="11">
        <v>12</v>
      </c>
      <c r="BW130" s="11">
        <v>12</v>
      </c>
    </row>
    <row r="131" spans="1:75" ht="10.25" outlineLevel="1" x14ac:dyDescent="0.2">
      <c r="A131" s="47" t="s">
        <v>118</v>
      </c>
      <c r="B131" s="69" t="s">
        <v>125</v>
      </c>
      <c r="C131" s="11"/>
      <c r="D131" s="11">
        <f ca="1">D129*D130</f>
        <v>602.6400000000001</v>
      </c>
      <c r="E131" s="11">
        <f t="shared" ref="E131:AM131" ca="1" si="214">E129*E130</f>
        <v>502.20000000000005</v>
      </c>
      <c r="F131" s="11">
        <f t="shared" ca="1" si="214"/>
        <v>502.20000000000005</v>
      </c>
      <c r="G131" s="11">
        <f t="shared" ca="1" si="214"/>
        <v>200.88000000000002</v>
      </c>
      <c r="H131" s="11">
        <f t="shared" ca="1" si="214"/>
        <v>703.08</v>
      </c>
      <c r="I131" s="11">
        <f t="shared" ca="1" si="214"/>
        <v>803.5200000000001</v>
      </c>
      <c r="J131" s="11">
        <f t="shared" ca="1" si="214"/>
        <v>903.96000000000015</v>
      </c>
      <c r="K131" s="11">
        <f t="shared" ca="1" si="214"/>
        <v>803.5200000000001</v>
      </c>
      <c r="L131" s="11">
        <f t="shared" ca="1" si="214"/>
        <v>502.20000000000005</v>
      </c>
      <c r="M131" s="11">
        <f t="shared" ca="1" si="214"/>
        <v>401.76000000000005</v>
      </c>
      <c r="N131" s="11">
        <f t="shared" ca="1" si="214"/>
        <v>401.76000000000005</v>
      </c>
      <c r="O131" s="11">
        <f t="shared" ca="1" si="214"/>
        <v>301.32000000000005</v>
      </c>
      <c r="P131" s="11">
        <f t="shared" ca="1" si="214"/>
        <v>602.6400000000001</v>
      </c>
      <c r="Q131" s="11">
        <f t="shared" ca="1" si="214"/>
        <v>502.20000000000005</v>
      </c>
      <c r="R131" s="11">
        <f t="shared" ca="1" si="214"/>
        <v>502.20000000000005</v>
      </c>
      <c r="S131" s="11">
        <f t="shared" ca="1" si="214"/>
        <v>200.88000000000002</v>
      </c>
      <c r="T131" s="11">
        <f t="shared" ca="1" si="214"/>
        <v>703.08</v>
      </c>
      <c r="U131" s="11">
        <f t="shared" ca="1" si="214"/>
        <v>803.5200000000001</v>
      </c>
      <c r="V131" s="11">
        <f t="shared" ca="1" si="214"/>
        <v>903.96000000000015</v>
      </c>
      <c r="W131" s="11">
        <f t="shared" ca="1" si="214"/>
        <v>803.5200000000001</v>
      </c>
      <c r="X131" s="11">
        <f t="shared" ca="1" si="214"/>
        <v>502.20000000000005</v>
      </c>
      <c r="Y131" s="11">
        <f t="shared" ca="1" si="214"/>
        <v>401.76000000000005</v>
      </c>
      <c r="Z131" s="11">
        <f t="shared" ca="1" si="214"/>
        <v>401.76000000000005</v>
      </c>
      <c r="AA131" s="11">
        <f t="shared" ca="1" si="214"/>
        <v>301.32000000000005</v>
      </c>
      <c r="AB131" s="11">
        <f t="shared" ca="1" si="214"/>
        <v>602.6400000000001</v>
      </c>
      <c r="AC131" s="11">
        <f t="shared" ca="1" si="214"/>
        <v>502.20000000000005</v>
      </c>
      <c r="AD131" s="11">
        <f t="shared" ca="1" si="214"/>
        <v>502.20000000000005</v>
      </c>
      <c r="AE131" s="11">
        <f t="shared" ca="1" si="214"/>
        <v>200.88000000000002</v>
      </c>
      <c r="AF131" s="11">
        <f t="shared" ca="1" si="214"/>
        <v>703.08</v>
      </c>
      <c r="AG131" s="11">
        <f t="shared" ca="1" si="214"/>
        <v>803.5200000000001</v>
      </c>
      <c r="AH131" s="11">
        <f t="shared" ca="1" si="214"/>
        <v>903.96000000000015</v>
      </c>
      <c r="AI131" s="11">
        <f t="shared" ca="1" si="214"/>
        <v>803.5200000000001</v>
      </c>
      <c r="AJ131" s="11">
        <f t="shared" ca="1" si="214"/>
        <v>502.20000000000005</v>
      </c>
      <c r="AK131" s="11">
        <f t="shared" ca="1" si="214"/>
        <v>401.76000000000005</v>
      </c>
      <c r="AL131" s="11">
        <f t="shared" ca="1" si="214"/>
        <v>401.76000000000005</v>
      </c>
      <c r="AM131" s="11">
        <f t="shared" ca="1" si="214"/>
        <v>301.32000000000005</v>
      </c>
      <c r="AN131" s="11">
        <f t="shared" ref="AN131:BW131" ca="1" si="215">AN129*AN130</f>
        <v>602.6400000000001</v>
      </c>
      <c r="AO131" s="11">
        <f t="shared" ca="1" si="215"/>
        <v>502.20000000000005</v>
      </c>
      <c r="AP131" s="11">
        <f t="shared" ca="1" si="215"/>
        <v>502.20000000000005</v>
      </c>
      <c r="AQ131" s="11">
        <f t="shared" ca="1" si="215"/>
        <v>200.88000000000002</v>
      </c>
      <c r="AR131" s="11">
        <f t="shared" ca="1" si="215"/>
        <v>703.08</v>
      </c>
      <c r="AS131" s="11">
        <f t="shared" ca="1" si="215"/>
        <v>803.5200000000001</v>
      </c>
      <c r="AT131" s="11">
        <f t="shared" ca="1" si="215"/>
        <v>903.96000000000015</v>
      </c>
      <c r="AU131" s="11">
        <f t="shared" ca="1" si="215"/>
        <v>803.5200000000001</v>
      </c>
      <c r="AV131" s="11">
        <f t="shared" ca="1" si="215"/>
        <v>502.20000000000005</v>
      </c>
      <c r="AW131" s="11">
        <f t="shared" ca="1" si="215"/>
        <v>401.76000000000005</v>
      </c>
      <c r="AX131" s="11">
        <f t="shared" ca="1" si="215"/>
        <v>401.76000000000005</v>
      </c>
      <c r="AY131" s="11">
        <f t="shared" ca="1" si="215"/>
        <v>301.32000000000005</v>
      </c>
      <c r="AZ131" s="11">
        <f t="shared" ca="1" si="215"/>
        <v>602.6400000000001</v>
      </c>
      <c r="BA131" s="11">
        <f t="shared" ca="1" si="215"/>
        <v>502.20000000000005</v>
      </c>
      <c r="BB131" s="11">
        <f t="shared" ca="1" si="215"/>
        <v>502.20000000000005</v>
      </c>
      <c r="BC131" s="11">
        <f t="shared" ca="1" si="215"/>
        <v>200.88000000000002</v>
      </c>
      <c r="BD131" s="11">
        <f t="shared" ca="1" si="215"/>
        <v>703.08</v>
      </c>
      <c r="BE131" s="11">
        <f t="shared" ca="1" si="215"/>
        <v>803.5200000000001</v>
      </c>
      <c r="BF131" s="11">
        <f t="shared" ca="1" si="215"/>
        <v>903.96000000000015</v>
      </c>
      <c r="BG131" s="11">
        <f t="shared" ca="1" si="215"/>
        <v>803.5200000000001</v>
      </c>
      <c r="BH131" s="11">
        <f t="shared" ca="1" si="215"/>
        <v>502.20000000000005</v>
      </c>
      <c r="BI131" s="11">
        <f t="shared" ca="1" si="215"/>
        <v>401.76000000000005</v>
      </c>
      <c r="BJ131" s="11">
        <f t="shared" ca="1" si="215"/>
        <v>401.76000000000005</v>
      </c>
      <c r="BK131" s="11">
        <f t="shared" ca="1" si="215"/>
        <v>301.32000000000005</v>
      </c>
      <c r="BL131" s="11">
        <f t="shared" ca="1" si="215"/>
        <v>602.6400000000001</v>
      </c>
      <c r="BM131" s="11">
        <f t="shared" ca="1" si="215"/>
        <v>502.20000000000005</v>
      </c>
      <c r="BN131" s="11">
        <f t="shared" ca="1" si="215"/>
        <v>502.20000000000005</v>
      </c>
      <c r="BO131" s="11">
        <f t="shared" ca="1" si="215"/>
        <v>200.88000000000002</v>
      </c>
      <c r="BP131" s="11">
        <f t="shared" ca="1" si="215"/>
        <v>703.08</v>
      </c>
      <c r="BQ131" s="11">
        <f t="shared" ca="1" si="215"/>
        <v>803.5200000000001</v>
      </c>
      <c r="BR131" s="11">
        <f t="shared" ca="1" si="215"/>
        <v>903.96000000000015</v>
      </c>
      <c r="BS131" s="11">
        <f t="shared" ca="1" si="215"/>
        <v>803.5200000000001</v>
      </c>
      <c r="BT131" s="11">
        <f t="shared" ca="1" si="215"/>
        <v>502.20000000000005</v>
      </c>
      <c r="BU131" s="11">
        <f t="shared" ca="1" si="215"/>
        <v>401.76000000000005</v>
      </c>
      <c r="BV131" s="11">
        <f t="shared" ca="1" si="215"/>
        <v>401.76000000000005</v>
      </c>
      <c r="BW131" s="11">
        <f t="shared" ca="1" si="215"/>
        <v>301.32000000000005</v>
      </c>
    </row>
    <row r="132" spans="1:75" outlineLevel="1" x14ac:dyDescent="0.25">
      <c r="A132" s="47" t="s">
        <v>28</v>
      </c>
      <c r="B132" s="69" t="s">
        <v>122</v>
      </c>
      <c r="C132" s="11"/>
      <c r="D132" s="75">
        <f>IF(D$1=DATE(2025,1,1), Предпоссылки!$C170,IF(MOD(MONTH(D$1),Предпоссылки!$C172)=Предпоссылки!$C173,#REF!+Предпоссылки!$C171,#REF!))</f>
        <v>56</v>
      </c>
      <c r="E132" s="75">
        <f>IF(E$1=DATE(2025,1,1), Предпоссылки!$C170,IF(MOD(MONTH(E$1),Предпоссылки!$C172)=Предпоссылки!$C173,D132+Предпоссылки!$C171,D132))</f>
        <v>56</v>
      </c>
      <c r="F132" s="75">
        <f>IF(F$1=DATE(2025,1,1), Предпоссылки!$C170,IF(MOD(MONTH(F$1),Предпоссылки!$C172)=Предпоссылки!$C173,E132+Предпоссылки!$C171,E132))</f>
        <v>56</v>
      </c>
      <c r="G132" s="75">
        <f>IF(G$1=DATE(2025,1,1), Предпоссылки!$C170,IF(MOD(MONTH(G$1),Предпоссылки!$C172)=Предпоссылки!$C173,F132+Предпоссылки!$C171,F132))</f>
        <v>56</v>
      </c>
      <c r="H132" s="75">
        <f>IF(H$1=DATE(2025,1,1), Предпоссылки!$C170,IF(MOD(MONTH(H$1),Предпоссылки!$C172)=Предпоссылки!$C173,G132+Предпоссылки!$C171,G132))</f>
        <v>56</v>
      </c>
      <c r="I132" s="75">
        <f>IF(I$1=DATE(2025,1,1), Предпоссылки!$C170,IF(MOD(MONTH(I$1),Предпоссылки!$C172)=Предпоссылки!$C173,H132+Предпоссылки!$C171,H132))</f>
        <v>56</v>
      </c>
      <c r="J132" s="75">
        <f>IF(J$1=DATE(2025,1,1), Предпоссылки!$C170,IF(MOD(MONTH(J$1),Предпоссылки!$C172)=Предпоссылки!$C173,I132+Предпоссылки!$C171,I132))</f>
        <v>56</v>
      </c>
      <c r="K132" s="75">
        <f>IF(K$1=DATE(2025,1,1), Предпоссылки!$C170,IF(MOD(MONTH(K$1),Предпоссылки!$C172)=Предпоссылки!$C173,J132+Предпоссылки!$C171,J132))</f>
        <v>56</v>
      </c>
      <c r="L132" s="75">
        <f>IF(L$1=DATE(2025,1,1), Предпоссылки!$C170,IF(MOD(MONTH(L$1),Предпоссылки!$C172)=Предпоссылки!$C173,K132+Предпоссылки!$C171,K132))</f>
        <v>56</v>
      </c>
      <c r="M132" s="75">
        <f>IF(M$1=DATE(2025,1,1), Предпоссылки!$C170,IF(MOD(MONTH(M$1),Предпоссылки!$C172)=Предпоссылки!$C173,L132+Предпоссылки!$C171,L132))</f>
        <v>56</v>
      </c>
      <c r="N132" s="75">
        <f>IF(N$1=DATE(2025,1,1), Предпоссылки!$C170,IF(MOD(MONTH(N$1),Предпоссылки!$C172)=Предпоссылки!$C173,M132+Предпоссылки!$C171,M132))</f>
        <v>56</v>
      </c>
      <c r="O132" s="75">
        <f>IF(O$1=DATE(2025,1,1), Предпоссылки!$C170,IF(MOD(MONTH(O$1),Предпоссылки!$C172)=Предпоссылки!$C173,N132+Предпоссылки!$C171,N132))</f>
        <v>56</v>
      </c>
      <c r="P132" s="75">
        <f>IF(P$1=DATE(2025,1,1), Предпоссылки!$C170,IF(MOD(MONTH(P$1),Предпоссылки!$C172)=Предпоссылки!$C173,O132+Предпоссылки!$C171,O132))</f>
        <v>64</v>
      </c>
      <c r="Q132" s="75">
        <f>IF(Q$1=DATE(2025,1,1), Предпоссылки!$C170,IF(MOD(MONTH(Q$1),Предпоссылки!$C172)=Предпоссылки!$C173,P132+Предпоссылки!$C171,P132))</f>
        <v>64</v>
      </c>
      <c r="R132" s="75">
        <f>IF(R$1=DATE(2025,1,1), Предпоссылки!$C170,IF(MOD(MONTH(R$1),Предпоссылки!$C172)=Предпоссылки!$C173,Q132+Предпоссылки!$C171,Q132))</f>
        <v>64</v>
      </c>
      <c r="S132" s="75">
        <f>IF(S$1=DATE(2025,1,1), Предпоссылки!$C170,IF(MOD(MONTH(S$1),Предпоссылки!$C172)=Предпоссылки!$C173,R132+Предпоссылки!$C171,R132))</f>
        <v>64</v>
      </c>
      <c r="T132" s="75">
        <f>IF(T$1=DATE(2025,1,1), Предпоссылки!$C170,IF(MOD(MONTH(T$1),Предпоссылки!$C172)=Предпоссылки!$C173,S132+Предпоссылки!$C171,S132))</f>
        <v>64</v>
      </c>
      <c r="U132" s="75">
        <f>IF(U$1=DATE(2025,1,1), Предпоссылки!$C170,IF(MOD(MONTH(U$1),Предпоссылки!$C172)=Предпоссылки!$C173,T132+Предпоссылки!$C171,T132))</f>
        <v>64</v>
      </c>
      <c r="V132" s="75">
        <f>IF(V$1=DATE(2025,1,1), Предпоссылки!$C170,IF(MOD(MONTH(V$1),Предпоссылки!$C172)=Предпоссылки!$C173,U132+Предпоссылки!$C171,U132))</f>
        <v>64</v>
      </c>
      <c r="W132" s="75">
        <f>IF(W$1=DATE(2025,1,1), Предпоссылки!$C170,IF(MOD(MONTH(W$1),Предпоссылки!$C172)=Предпоссылки!$C173,V132+Предпоссылки!$C171,V132))</f>
        <v>64</v>
      </c>
      <c r="X132" s="75">
        <f>IF(X$1=DATE(2025,1,1), Предпоссылки!$C170,IF(MOD(MONTH(X$1),Предпоссылки!$C172)=Предпоссылки!$C173,W132+Предпоссылки!$C171,W132))</f>
        <v>64</v>
      </c>
      <c r="Y132" s="75">
        <f>IF(Y$1=DATE(2025,1,1), Предпоссылки!$C170,IF(MOD(MONTH(Y$1),Предпоссылки!$C172)=Предпоссылки!$C173,X132+Предпоссылки!$C171,X132))</f>
        <v>64</v>
      </c>
      <c r="Z132" s="75">
        <f>IF(Z$1=DATE(2025,1,1), Предпоссылки!$C170,IF(MOD(MONTH(Z$1),Предпоссылки!$C172)=Предпоссылки!$C173,Y132+Предпоссылки!$C171,Y132))</f>
        <v>64</v>
      </c>
      <c r="AA132" s="75">
        <f>IF(AA$1=DATE(2025,1,1), Предпоссылки!$C170,IF(MOD(MONTH(AA$1),Предпоссылки!$C172)=Предпоссылки!$C173,Z132+Предпоссылки!$C171,Z132))</f>
        <v>64</v>
      </c>
      <c r="AB132" s="75">
        <f>IF(AB$1=DATE(2025,1,1), Предпоссылки!$C170,IF(MOD(MONTH(AB$1),Предпоссылки!$C172)=Предпоссылки!$C173,AA132+Предпоссылки!$C171,AA132))</f>
        <v>72</v>
      </c>
      <c r="AC132" s="75">
        <f>IF(AC$1=DATE(2025,1,1), Предпоссылки!$C170,IF(MOD(MONTH(AC$1),Предпоссылки!$C172)=Предпоссылки!$C173,AB132+Предпоссылки!$C171,AB132))</f>
        <v>72</v>
      </c>
      <c r="AD132" s="75">
        <f>IF(AD$1=DATE(2025,1,1), Предпоссылки!$C170,IF(MOD(MONTH(AD$1),Предпоссылки!$C172)=Предпоссылки!$C173,AC132+Предпоссылки!$C171,AC132))</f>
        <v>72</v>
      </c>
      <c r="AE132" s="75">
        <f>IF(AE$1=DATE(2025,1,1), Предпоссылки!$C170,IF(MOD(MONTH(AE$1),Предпоссылки!$C172)=Предпоссылки!$C173,AD132+Предпоссылки!$C171,AD132))</f>
        <v>72</v>
      </c>
      <c r="AF132" s="75">
        <f>IF(AF$1=DATE(2025,1,1), Предпоссылки!$C170,IF(MOD(MONTH(AF$1),Предпоссылки!$C172)=Предпоссылки!$C173,AE132+Предпоссылки!$C171,AE132))</f>
        <v>72</v>
      </c>
      <c r="AG132" s="75">
        <f>IF(AG$1=DATE(2025,1,1), Предпоссылки!$C170,IF(MOD(MONTH(AG$1),Предпоссылки!$C172)=Предпоссылки!$C173,AF132+Предпоссылки!$C171,AF132))</f>
        <v>72</v>
      </c>
      <c r="AH132" s="75">
        <f>IF(AH$1=DATE(2025,1,1), Предпоссылки!$C170,IF(MOD(MONTH(AH$1),Предпоссылки!$C172)=Предпоссылки!$C173,AG132+Предпоссылки!$C171,AG132))</f>
        <v>72</v>
      </c>
      <c r="AI132" s="75">
        <f>IF(AI$1=DATE(2025,1,1), Предпоссылки!$C170,IF(MOD(MONTH(AI$1),Предпоссылки!$C172)=Предпоссылки!$C173,AH132+Предпоссылки!$C171,AH132))</f>
        <v>72</v>
      </c>
      <c r="AJ132" s="75">
        <f>IF(AJ$1=DATE(2025,1,1), Предпоссылки!$C170,IF(MOD(MONTH(AJ$1),Предпоссылки!$C172)=Предпоссылки!$C173,AI132+Предпоссылки!$C171,AI132))</f>
        <v>72</v>
      </c>
      <c r="AK132" s="75">
        <f>IF(AK$1=DATE(2025,1,1), Предпоссылки!$C170,IF(MOD(MONTH(AK$1),Предпоссылки!$C172)=Предпоссылки!$C173,AJ132+Предпоссылки!$C171,AJ132))</f>
        <v>72</v>
      </c>
      <c r="AL132" s="75">
        <f>IF(AL$1=DATE(2025,1,1), Предпоссылки!$C170,IF(MOD(MONTH(AL$1),Предпоссылки!$C172)=Предпоссылки!$C173,AK132+Предпоссылки!$C171,AK132))</f>
        <v>72</v>
      </c>
      <c r="AM132" s="75">
        <f>IF(AM$1=DATE(2025,1,1), Предпоссылки!$C170,IF(MOD(MONTH(AM$1),Предпоссылки!$C172)=Предпоссылки!$C173,AL132+Предпоссылки!$C171,AL132))</f>
        <v>72</v>
      </c>
      <c r="AN132" s="75">
        <f>IF(AN$1=DATE(2025,1,1), Предпоссылки!$C170,IF(MOD(MONTH(AN$1),Предпоссылки!$C172)=Предпоссылки!$C173,AM132+Предпоссылки!$C171,AM132))</f>
        <v>80</v>
      </c>
      <c r="AO132" s="75">
        <f>IF(AO$1=DATE(2025,1,1), Предпоссылки!$C170,IF(MOD(MONTH(AO$1),Предпоссылки!$C172)=Предпоссылки!$C173,AN132+Предпоссылки!$C171,AN132))</f>
        <v>80</v>
      </c>
      <c r="AP132" s="75">
        <f>IF(AP$1=DATE(2025,1,1), Предпоссылки!$C170,IF(MOD(MONTH(AP$1),Предпоссылки!$C172)=Предпоссылки!$C173,AO132+Предпоссылки!$C171,AO132))</f>
        <v>80</v>
      </c>
      <c r="AQ132" s="75">
        <f>IF(AQ$1=DATE(2025,1,1), Предпоссылки!$C170,IF(MOD(MONTH(AQ$1),Предпоссылки!$C172)=Предпоссылки!$C173,AP132+Предпоссылки!$C171,AP132))</f>
        <v>80</v>
      </c>
      <c r="AR132" s="75">
        <f>IF(AR$1=DATE(2025,1,1), Предпоссылки!$C170,IF(MOD(MONTH(AR$1),Предпоссылки!$C172)=Предпоссылки!$C173,AQ132+Предпоссылки!$C171,AQ132))</f>
        <v>80</v>
      </c>
      <c r="AS132" s="75">
        <f>IF(AS$1=DATE(2025,1,1), Предпоссылки!$C170,IF(MOD(MONTH(AS$1),Предпоссылки!$C172)=Предпоссылки!$C173,AR132+Предпоссылки!$C171,AR132))</f>
        <v>80</v>
      </c>
      <c r="AT132" s="75">
        <f>IF(AT$1=DATE(2025,1,1), Предпоссылки!$C170,IF(MOD(MONTH(AT$1),Предпоссылки!$C172)=Предпоссылки!$C173,AS132+Предпоссылки!$C171,AS132))</f>
        <v>80</v>
      </c>
      <c r="AU132" s="75">
        <f>IF(AU$1=DATE(2025,1,1), Предпоссылки!$C170,IF(MOD(MONTH(AU$1),Предпоссылки!$C172)=Предпоссылки!$C173,AT132+Предпоссылки!$C171,AT132))</f>
        <v>80</v>
      </c>
      <c r="AV132" s="75">
        <f>IF(AV$1=DATE(2025,1,1), Предпоссылки!$C170,IF(MOD(MONTH(AV$1),Предпоссылки!$C172)=Предпоссылки!$C173,AU132+Предпоссылки!$C171,AU132))</f>
        <v>80</v>
      </c>
      <c r="AW132" s="75">
        <f>IF(AW$1=DATE(2025,1,1), Предпоссылки!$C170,IF(MOD(MONTH(AW$1),Предпоссылки!$C172)=Предпоссылки!$C173,AV132+Предпоссылки!$C171,AV132))</f>
        <v>80</v>
      </c>
      <c r="AX132" s="75">
        <f>IF(AX$1=DATE(2025,1,1), Предпоссылки!$C170,IF(MOD(MONTH(AX$1),Предпоссылки!$C172)=Предпоссылки!$C173,AW132+Предпоссылки!$C171,AW132))</f>
        <v>80</v>
      </c>
      <c r="AY132" s="75">
        <f>IF(AY$1=DATE(2025,1,1), Предпоссылки!$C170,IF(MOD(MONTH(AY$1),Предпоссылки!$C172)=Предпоссылки!$C173,AX132+Предпоссылки!$C171,AX132))</f>
        <v>80</v>
      </c>
      <c r="AZ132" s="75">
        <f>IF(AZ$1=DATE(2025,1,1), Предпоссылки!$C170,IF(MOD(MONTH(AZ$1),Предпоссылки!$C172)=Предпоссылки!$C173,AY132+Предпоссылки!$C171,AY132))</f>
        <v>88</v>
      </c>
      <c r="BA132" s="75">
        <f>IF(BA$1=DATE(2025,1,1), Предпоссылки!$C170,IF(MOD(MONTH(BA$1),Предпоссылки!$C172)=Предпоссылки!$C173,AZ132+Предпоссылки!$C171,AZ132))</f>
        <v>88</v>
      </c>
      <c r="BB132" s="75">
        <f>IF(BB$1=DATE(2025,1,1), Предпоссылки!$C170,IF(MOD(MONTH(BB$1),Предпоссылки!$C172)=Предпоссылки!$C173,BA132+Предпоссылки!$C171,BA132))</f>
        <v>88</v>
      </c>
      <c r="BC132" s="75">
        <f>IF(BC$1=DATE(2025,1,1), Предпоссылки!$C170,IF(MOD(MONTH(BC$1),Предпоссылки!$C172)=Предпоссылки!$C173,BB132+Предпоссылки!$C171,BB132))</f>
        <v>88</v>
      </c>
      <c r="BD132" s="75">
        <f>IF(BD$1=DATE(2025,1,1), Предпоссылки!$C170,IF(MOD(MONTH(BD$1),Предпоссылки!$C172)=Предпоссылки!$C173,BC132+Предпоссылки!$C171,BC132))</f>
        <v>88</v>
      </c>
      <c r="BE132" s="75">
        <f>IF(BE$1=DATE(2025,1,1), Предпоссылки!$C170,IF(MOD(MONTH(BE$1),Предпоссылки!$C172)=Предпоссылки!$C173,BD132+Предпоссылки!$C171,BD132))</f>
        <v>88</v>
      </c>
      <c r="BF132" s="75">
        <f>IF(BF$1=DATE(2025,1,1), Предпоссылки!$C170,IF(MOD(MONTH(BF$1),Предпоссылки!$C172)=Предпоссылки!$C173,BE132+Предпоссылки!$C171,BE132))</f>
        <v>88</v>
      </c>
      <c r="BG132" s="75">
        <f>IF(BG$1=DATE(2025,1,1), Предпоссылки!$C170,IF(MOD(MONTH(BG$1),Предпоссылки!$C172)=Предпоссылки!$C173,BF132+Предпоссылки!$C171,BF132))</f>
        <v>88</v>
      </c>
      <c r="BH132" s="75">
        <f>IF(BH$1=DATE(2025,1,1), Предпоссылки!$C170,IF(MOD(MONTH(BH$1),Предпоссылки!$C172)=Предпоссылки!$C173,BG132+Предпоссылки!$C171,BG132))</f>
        <v>88</v>
      </c>
      <c r="BI132" s="75">
        <f>IF(BI$1=DATE(2025,1,1), Предпоссылки!$C170,IF(MOD(MONTH(BI$1),Предпоссылки!$C172)=Предпоссылки!$C173,BH132+Предпоссылки!$C171,BH132))</f>
        <v>88</v>
      </c>
      <c r="BJ132" s="75">
        <f>IF(BJ$1=DATE(2025,1,1), Предпоссылки!$C170,IF(MOD(MONTH(BJ$1),Предпоссылки!$C172)=Предпоссылки!$C173,BI132+Предпоссылки!$C171,BI132))</f>
        <v>88</v>
      </c>
      <c r="BK132" s="75">
        <f>IF(BK$1=DATE(2025,1,1), Предпоссылки!$C170,IF(MOD(MONTH(BK$1),Предпоссылки!$C172)=Предпоссылки!$C173,BJ132+Предпоссылки!$C171,BJ132))</f>
        <v>88</v>
      </c>
      <c r="BL132" s="75">
        <f>IF(BL$1=DATE(2025,1,1), Предпоссылки!$C170,IF(MOD(MONTH(BL$1),Предпоссылки!$C172)=Предпоссылки!$C173,BK132+Предпоссылки!$C171,BK132))</f>
        <v>96</v>
      </c>
      <c r="BM132" s="75">
        <f>IF(BM$1=DATE(2025,1,1), Предпоссылки!$C170,IF(MOD(MONTH(BM$1),Предпоссылки!$C172)=Предпоссылки!$C173,BL132+Предпоссылки!$C171,BL132))</f>
        <v>96</v>
      </c>
      <c r="BN132" s="75">
        <f>IF(BN$1=DATE(2025,1,1), Предпоссылки!$C170,IF(MOD(MONTH(BN$1),Предпоссылки!$C172)=Предпоссылки!$C173,BM132+Предпоссылки!$C171,BM132))</f>
        <v>96</v>
      </c>
      <c r="BO132" s="75">
        <f>IF(BO$1=DATE(2025,1,1), Предпоссылки!$C170,IF(MOD(MONTH(BO$1),Предпоссылки!$C172)=Предпоссылки!$C173,BN132+Предпоссылки!$C171,BN132))</f>
        <v>96</v>
      </c>
      <c r="BP132" s="75">
        <f>IF(BP$1=DATE(2025,1,1), Предпоссылки!$C170,IF(MOD(MONTH(BP$1),Предпоссылки!$C172)=Предпоссылки!$C173,BO132+Предпоссылки!$C171,BO132))</f>
        <v>96</v>
      </c>
      <c r="BQ132" s="75">
        <f>IF(BQ$1=DATE(2025,1,1), Предпоссылки!$C170,IF(MOD(MONTH(BQ$1),Предпоссылки!$C172)=Предпоссылки!$C173,BP132+Предпоссылки!$C171,BP132))</f>
        <v>96</v>
      </c>
      <c r="BR132" s="75">
        <f>IF(BR$1=DATE(2025,1,1), Предпоссылки!$C170,IF(MOD(MONTH(BR$1),Предпоссылки!$C172)=Предпоссылки!$C173,BQ132+Предпоссылки!$C171,BQ132))</f>
        <v>96</v>
      </c>
      <c r="BS132" s="75">
        <f>IF(BS$1=DATE(2025,1,1), Предпоссылки!$C170,IF(MOD(MONTH(BS$1),Предпоссылки!$C172)=Предпоссылки!$C173,BR132+Предпоссылки!$C171,BR132))</f>
        <v>96</v>
      </c>
      <c r="BT132" s="75">
        <f>IF(BT$1=DATE(2025,1,1), Предпоссылки!$C170,IF(MOD(MONTH(BT$1),Предпоссылки!$C172)=Предпоссылки!$C173,BS132+Предпоссылки!$C171,BS132))</f>
        <v>96</v>
      </c>
      <c r="BU132" s="75">
        <f>IF(BU$1=DATE(2025,1,1), Предпоссылки!$C170,IF(MOD(MONTH(BU$1),Предпоссылки!$C172)=Предпоссылки!$C173,BT132+Предпоссылки!$C171,BT132))</f>
        <v>96</v>
      </c>
      <c r="BV132" s="75">
        <f>IF(BV$1=DATE(2025,1,1), Предпоссылки!$C170,IF(MOD(MONTH(BV$1),Предпоссылки!$C172)=Предпоссылки!$C173,BU132+Предпоссылки!$C171,BU132))</f>
        <v>96</v>
      </c>
      <c r="BW132" s="75">
        <f>IF(BW$1=DATE(2025,1,1), Предпоссылки!$C170,IF(MOD(MONTH(BW$1),Предпоссылки!$C172)=Предпоссылки!$C173,BV132+Предпоссылки!$C171,BV132))</f>
        <v>96</v>
      </c>
    </row>
    <row r="133" spans="1:75" ht="10.25" outlineLevel="1" x14ac:dyDescent="0.2">
      <c r="A133" s="21" t="s">
        <v>29</v>
      </c>
      <c r="B133" s="69" t="s">
        <v>123</v>
      </c>
      <c r="C133" s="11"/>
      <c r="D133" s="11">
        <f t="shared" ref="D133:AM133" ca="1" si="216">D131*D132</f>
        <v>33747.840000000004</v>
      </c>
      <c r="E133" s="11">
        <f t="shared" ca="1" si="216"/>
        <v>28123.200000000004</v>
      </c>
      <c r="F133" s="11">
        <f t="shared" ca="1" si="216"/>
        <v>28123.200000000004</v>
      </c>
      <c r="G133" s="11">
        <f t="shared" ca="1" si="216"/>
        <v>11249.28</v>
      </c>
      <c r="H133" s="11">
        <f t="shared" ca="1" si="216"/>
        <v>39372.480000000003</v>
      </c>
      <c r="I133" s="11">
        <f t="shared" ca="1" si="216"/>
        <v>44997.120000000003</v>
      </c>
      <c r="J133" s="11">
        <f t="shared" ca="1" si="216"/>
        <v>50621.760000000009</v>
      </c>
      <c r="K133" s="11">
        <f t="shared" ca="1" si="216"/>
        <v>44997.120000000003</v>
      </c>
      <c r="L133" s="11">
        <f t="shared" ca="1" si="216"/>
        <v>28123.200000000004</v>
      </c>
      <c r="M133" s="11">
        <f t="shared" ca="1" si="216"/>
        <v>22498.560000000001</v>
      </c>
      <c r="N133" s="11">
        <f t="shared" ca="1" si="216"/>
        <v>22498.560000000001</v>
      </c>
      <c r="O133" s="11">
        <f t="shared" ca="1" si="216"/>
        <v>16873.920000000002</v>
      </c>
      <c r="P133" s="11">
        <f t="shared" ca="1" si="216"/>
        <v>38568.960000000006</v>
      </c>
      <c r="Q133" s="11">
        <f t="shared" ca="1" si="216"/>
        <v>32140.800000000003</v>
      </c>
      <c r="R133" s="11">
        <f t="shared" ca="1" si="216"/>
        <v>32140.800000000003</v>
      </c>
      <c r="S133" s="11">
        <f t="shared" ca="1" si="216"/>
        <v>12856.320000000002</v>
      </c>
      <c r="T133" s="11">
        <f t="shared" ca="1" si="216"/>
        <v>44997.120000000003</v>
      </c>
      <c r="U133" s="11">
        <f t="shared" ca="1" si="216"/>
        <v>51425.280000000006</v>
      </c>
      <c r="V133" s="11">
        <f t="shared" ca="1" si="216"/>
        <v>57853.44000000001</v>
      </c>
      <c r="W133" s="11">
        <f t="shared" ca="1" si="216"/>
        <v>51425.280000000006</v>
      </c>
      <c r="X133" s="11">
        <f t="shared" ca="1" si="216"/>
        <v>32140.800000000003</v>
      </c>
      <c r="Y133" s="11">
        <f t="shared" ca="1" si="216"/>
        <v>25712.640000000003</v>
      </c>
      <c r="Z133" s="11">
        <f t="shared" ca="1" si="216"/>
        <v>25712.640000000003</v>
      </c>
      <c r="AA133" s="11">
        <f t="shared" ca="1" si="216"/>
        <v>19284.480000000003</v>
      </c>
      <c r="AB133" s="11">
        <f t="shared" ca="1" si="216"/>
        <v>43390.080000000009</v>
      </c>
      <c r="AC133" s="11">
        <f t="shared" ca="1" si="216"/>
        <v>36158.400000000001</v>
      </c>
      <c r="AD133" s="11">
        <f t="shared" ca="1" si="216"/>
        <v>36158.400000000001</v>
      </c>
      <c r="AE133" s="11">
        <f t="shared" ca="1" si="216"/>
        <v>14463.360000000002</v>
      </c>
      <c r="AF133" s="11">
        <f t="shared" ca="1" si="216"/>
        <v>50621.760000000002</v>
      </c>
      <c r="AG133" s="11">
        <f t="shared" ca="1" si="216"/>
        <v>57853.44000000001</v>
      </c>
      <c r="AH133" s="11">
        <f t="shared" ca="1" si="216"/>
        <v>65085.12000000001</v>
      </c>
      <c r="AI133" s="11">
        <f t="shared" ca="1" si="216"/>
        <v>57853.44000000001</v>
      </c>
      <c r="AJ133" s="11">
        <f t="shared" ca="1" si="216"/>
        <v>36158.400000000001</v>
      </c>
      <c r="AK133" s="11">
        <f t="shared" ca="1" si="216"/>
        <v>28926.720000000005</v>
      </c>
      <c r="AL133" s="11">
        <f t="shared" ca="1" si="216"/>
        <v>28926.720000000005</v>
      </c>
      <c r="AM133" s="11">
        <f t="shared" ca="1" si="216"/>
        <v>21695.040000000005</v>
      </c>
      <c r="AN133" s="11">
        <f t="shared" ref="AN133:BW133" ca="1" si="217">AN131*AN132</f>
        <v>48211.200000000012</v>
      </c>
      <c r="AO133" s="11">
        <f t="shared" ca="1" si="217"/>
        <v>40176</v>
      </c>
      <c r="AP133" s="11">
        <f t="shared" ca="1" si="217"/>
        <v>40176</v>
      </c>
      <c r="AQ133" s="11">
        <f t="shared" ca="1" si="217"/>
        <v>16070.400000000001</v>
      </c>
      <c r="AR133" s="11">
        <f t="shared" ca="1" si="217"/>
        <v>56246.400000000001</v>
      </c>
      <c r="AS133" s="11">
        <f t="shared" ca="1" si="217"/>
        <v>64281.600000000006</v>
      </c>
      <c r="AT133" s="11">
        <f t="shared" ca="1" si="217"/>
        <v>72316.800000000017</v>
      </c>
      <c r="AU133" s="11">
        <f t="shared" ca="1" si="217"/>
        <v>64281.600000000006</v>
      </c>
      <c r="AV133" s="11">
        <f t="shared" ca="1" si="217"/>
        <v>40176</v>
      </c>
      <c r="AW133" s="11">
        <f t="shared" ca="1" si="217"/>
        <v>32140.800000000003</v>
      </c>
      <c r="AX133" s="11">
        <f t="shared" ca="1" si="217"/>
        <v>32140.800000000003</v>
      </c>
      <c r="AY133" s="11">
        <f t="shared" ca="1" si="217"/>
        <v>24105.600000000006</v>
      </c>
      <c r="AZ133" s="11">
        <f t="shared" ca="1" si="217"/>
        <v>53032.320000000007</v>
      </c>
      <c r="BA133" s="11">
        <f t="shared" ca="1" si="217"/>
        <v>44193.600000000006</v>
      </c>
      <c r="BB133" s="11">
        <f t="shared" ca="1" si="217"/>
        <v>44193.600000000006</v>
      </c>
      <c r="BC133" s="11">
        <f t="shared" ca="1" si="217"/>
        <v>17677.440000000002</v>
      </c>
      <c r="BD133" s="11">
        <f t="shared" ca="1" si="217"/>
        <v>61871.040000000001</v>
      </c>
      <c r="BE133" s="11">
        <f t="shared" ca="1" si="217"/>
        <v>70709.760000000009</v>
      </c>
      <c r="BF133" s="11">
        <f t="shared" ca="1" si="217"/>
        <v>79548.48000000001</v>
      </c>
      <c r="BG133" s="11">
        <f t="shared" ca="1" si="217"/>
        <v>70709.760000000009</v>
      </c>
      <c r="BH133" s="11">
        <f t="shared" ca="1" si="217"/>
        <v>44193.600000000006</v>
      </c>
      <c r="BI133" s="11">
        <f t="shared" ca="1" si="217"/>
        <v>35354.880000000005</v>
      </c>
      <c r="BJ133" s="11">
        <f t="shared" ca="1" si="217"/>
        <v>35354.880000000005</v>
      </c>
      <c r="BK133" s="11">
        <f t="shared" ca="1" si="217"/>
        <v>26516.160000000003</v>
      </c>
      <c r="BL133" s="11">
        <f t="shared" ca="1" si="217"/>
        <v>57853.44000000001</v>
      </c>
      <c r="BM133" s="11">
        <f t="shared" ca="1" si="217"/>
        <v>48211.200000000004</v>
      </c>
      <c r="BN133" s="11">
        <f t="shared" ca="1" si="217"/>
        <v>48211.200000000004</v>
      </c>
      <c r="BO133" s="11">
        <f t="shared" ca="1" si="217"/>
        <v>19284.480000000003</v>
      </c>
      <c r="BP133" s="11">
        <f t="shared" ca="1" si="217"/>
        <v>67495.680000000008</v>
      </c>
      <c r="BQ133" s="11">
        <f t="shared" ca="1" si="217"/>
        <v>77137.920000000013</v>
      </c>
      <c r="BR133" s="11">
        <f t="shared" ca="1" si="217"/>
        <v>86780.160000000018</v>
      </c>
      <c r="BS133" s="11">
        <f t="shared" ca="1" si="217"/>
        <v>77137.920000000013</v>
      </c>
      <c r="BT133" s="11">
        <f t="shared" ca="1" si="217"/>
        <v>48211.200000000004</v>
      </c>
      <c r="BU133" s="11">
        <f t="shared" ca="1" si="217"/>
        <v>38568.960000000006</v>
      </c>
      <c r="BV133" s="11">
        <f t="shared" ca="1" si="217"/>
        <v>38568.960000000006</v>
      </c>
      <c r="BW133" s="11">
        <f t="shared" ca="1" si="217"/>
        <v>28926.720000000005</v>
      </c>
    </row>
    <row r="134" spans="1:75" ht="10.25" outlineLevel="1" x14ac:dyDescent="0.2">
      <c r="A134" s="21" t="s">
        <v>31</v>
      </c>
      <c r="B134" s="69" t="s">
        <v>123</v>
      </c>
      <c r="C134" s="11"/>
      <c r="D134" s="11">
        <v>6000</v>
      </c>
      <c r="E134" s="11">
        <v>6000</v>
      </c>
      <c r="F134" s="11">
        <v>6000</v>
      </c>
      <c r="G134" s="11">
        <v>6000</v>
      </c>
      <c r="H134" s="11">
        <v>6000</v>
      </c>
      <c r="I134" s="11">
        <v>6000</v>
      </c>
      <c r="J134" s="11">
        <v>6000</v>
      </c>
      <c r="K134" s="11">
        <v>6000</v>
      </c>
      <c r="L134" s="11">
        <v>6000</v>
      </c>
      <c r="M134" s="11">
        <v>6000</v>
      </c>
      <c r="N134" s="11">
        <v>6000</v>
      </c>
      <c r="O134" s="11">
        <v>6000</v>
      </c>
      <c r="P134" s="11">
        <v>6000</v>
      </c>
      <c r="Q134" s="11">
        <v>6000</v>
      </c>
      <c r="R134" s="11">
        <v>6000</v>
      </c>
      <c r="S134" s="11">
        <v>6000</v>
      </c>
      <c r="T134" s="11">
        <v>6000</v>
      </c>
      <c r="U134" s="11">
        <v>6000</v>
      </c>
      <c r="V134" s="11">
        <v>6000</v>
      </c>
      <c r="W134" s="11">
        <v>6000</v>
      </c>
      <c r="X134" s="11">
        <v>6000</v>
      </c>
      <c r="Y134" s="11">
        <v>6000</v>
      </c>
      <c r="Z134" s="11">
        <v>6000</v>
      </c>
      <c r="AA134" s="11">
        <v>6000</v>
      </c>
      <c r="AB134" s="11">
        <v>6000</v>
      </c>
      <c r="AC134" s="11">
        <v>6000</v>
      </c>
      <c r="AD134" s="11">
        <v>6000</v>
      </c>
      <c r="AE134" s="11">
        <v>6000</v>
      </c>
      <c r="AF134" s="11">
        <v>6000</v>
      </c>
      <c r="AG134" s="11">
        <v>6000</v>
      </c>
      <c r="AH134" s="11">
        <v>6000</v>
      </c>
      <c r="AI134" s="11">
        <v>6000</v>
      </c>
      <c r="AJ134" s="11">
        <v>6000</v>
      </c>
      <c r="AK134" s="11">
        <v>6000</v>
      </c>
      <c r="AL134" s="11">
        <v>6000</v>
      </c>
      <c r="AM134" s="11">
        <v>6000</v>
      </c>
      <c r="AN134" s="11">
        <v>6000</v>
      </c>
      <c r="AO134" s="11">
        <v>6000</v>
      </c>
      <c r="AP134" s="11">
        <v>6000</v>
      </c>
      <c r="AQ134" s="11">
        <v>6000</v>
      </c>
      <c r="AR134" s="11">
        <v>6000</v>
      </c>
      <c r="AS134" s="11">
        <v>6000</v>
      </c>
      <c r="AT134" s="11">
        <v>6000</v>
      </c>
      <c r="AU134" s="11">
        <v>6000</v>
      </c>
      <c r="AV134" s="11">
        <v>6000</v>
      </c>
      <c r="AW134" s="11">
        <v>6000</v>
      </c>
      <c r="AX134" s="11">
        <v>6000</v>
      </c>
      <c r="AY134" s="11">
        <v>6000</v>
      </c>
      <c r="AZ134" s="11">
        <v>6000</v>
      </c>
      <c r="BA134" s="11">
        <v>6000</v>
      </c>
      <c r="BB134" s="11">
        <v>6000</v>
      </c>
      <c r="BC134" s="11">
        <v>6000</v>
      </c>
      <c r="BD134" s="11">
        <v>6000</v>
      </c>
      <c r="BE134" s="11">
        <v>6000</v>
      </c>
      <c r="BF134" s="11">
        <v>6000</v>
      </c>
      <c r="BG134" s="11">
        <v>6000</v>
      </c>
      <c r="BH134" s="11">
        <v>6000</v>
      </c>
      <c r="BI134" s="11">
        <v>6000</v>
      </c>
      <c r="BJ134" s="11">
        <v>6000</v>
      </c>
      <c r="BK134" s="11">
        <v>6000</v>
      </c>
      <c r="BL134" s="11">
        <v>6000</v>
      </c>
      <c r="BM134" s="11">
        <v>6000</v>
      </c>
      <c r="BN134" s="11">
        <v>6000</v>
      </c>
      <c r="BO134" s="11">
        <v>6000</v>
      </c>
      <c r="BP134" s="11">
        <v>6000</v>
      </c>
      <c r="BQ134" s="11">
        <v>6000</v>
      </c>
      <c r="BR134" s="11">
        <v>6000</v>
      </c>
      <c r="BS134" s="11">
        <v>6000</v>
      </c>
      <c r="BT134" s="11">
        <v>6000</v>
      </c>
      <c r="BU134" s="11">
        <v>6000</v>
      </c>
      <c r="BV134" s="11">
        <v>6000</v>
      </c>
      <c r="BW134" s="11">
        <v>6000</v>
      </c>
    </row>
    <row r="135" spans="1:75" ht="10.25" outlineLevel="1" x14ac:dyDescent="0.2">
      <c r="A135" s="47"/>
      <c r="B135" s="69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</row>
    <row r="136" spans="1:75" ht="10.25" outlineLevel="1" x14ac:dyDescent="0.2">
      <c r="A136" s="5" t="s">
        <v>94</v>
      </c>
      <c r="B136" s="69"/>
      <c r="C136" s="11"/>
      <c r="D136" s="39">
        <f ca="1">D144+D145</f>
        <v>56621.760000000009</v>
      </c>
      <c r="E136" s="39">
        <f t="shared" ref="E136:AM136" ca="1" si="218">E144+E145</f>
        <v>48184.800000000003</v>
      </c>
      <c r="F136" s="39">
        <f t="shared" ca="1" si="218"/>
        <v>48184.800000000003</v>
      </c>
      <c r="G136" s="39">
        <f t="shared" ca="1" si="218"/>
        <v>22873.920000000002</v>
      </c>
      <c r="H136" s="39">
        <f t="shared" ca="1" si="218"/>
        <v>65058.720000000008</v>
      </c>
      <c r="I136" s="39">
        <f t="shared" ca="1" si="218"/>
        <v>81932.640000000014</v>
      </c>
      <c r="J136" s="39">
        <f t="shared" ca="1" si="218"/>
        <v>81932.640000000014</v>
      </c>
      <c r="K136" s="39">
        <f t="shared" ca="1" si="218"/>
        <v>73495.680000000008</v>
      </c>
      <c r="L136" s="39">
        <f t="shared" ca="1" si="218"/>
        <v>48184.800000000003</v>
      </c>
      <c r="M136" s="39">
        <f t="shared" ca="1" si="218"/>
        <v>39747.840000000004</v>
      </c>
      <c r="N136" s="39">
        <f t="shared" ca="1" si="218"/>
        <v>39747.840000000004</v>
      </c>
      <c r="O136" s="39">
        <f t="shared" ca="1" si="218"/>
        <v>31310.880000000005</v>
      </c>
      <c r="P136" s="39">
        <f t="shared" ca="1" si="218"/>
        <v>63853.44000000001</v>
      </c>
      <c r="Q136" s="39">
        <f t="shared" ca="1" si="218"/>
        <v>54211.200000000004</v>
      </c>
      <c r="R136" s="39">
        <f t="shared" ca="1" si="218"/>
        <v>54211.200000000004</v>
      </c>
      <c r="S136" s="39">
        <f t="shared" ca="1" si="218"/>
        <v>25284.480000000003</v>
      </c>
      <c r="T136" s="39">
        <f t="shared" ca="1" si="218"/>
        <v>73495.680000000008</v>
      </c>
      <c r="U136" s="39">
        <f t="shared" ca="1" si="218"/>
        <v>92780.160000000018</v>
      </c>
      <c r="V136" s="39">
        <f t="shared" ca="1" si="218"/>
        <v>92780.160000000018</v>
      </c>
      <c r="W136" s="39">
        <f t="shared" ca="1" si="218"/>
        <v>83137.920000000013</v>
      </c>
      <c r="X136" s="39">
        <f t="shared" ca="1" si="218"/>
        <v>54211.200000000004</v>
      </c>
      <c r="Y136" s="39">
        <f t="shared" ca="1" si="218"/>
        <v>44568.960000000006</v>
      </c>
      <c r="Z136" s="39">
        <f t="shared" ca="1" si="218"/>
        <v>44568.960000000006</v>
      </c>
      <c r="AA136" s="39">
        <f t="shared" ca="1" si="218"/>
        <v>34926.720000000001</v>
      </c>
      <c r="AB136" s="39">
        <f t="shared" ca="1" si="218"/>
        <v>71085.12000000001</v>
      </c>
      <c r="AC136" s="39">
        <f t="shared" ca="1" si="218"/>
        <v>60237.600000000006</v>
      </c>
      <c r="AD136" s="39">
        <f t="shared" ca="1" si="218"/>
        <v>60237.600000000006</v>
      </c>
      <c r="AE136" s="39">
        <f t="shared" ca="1" si="218"/>
        <v>27695.040000000005</v>
      </c>
      <c r="AF136" s="39">
        <f t="shared" ca="1" si="218"/>
        <v>81932.640000000014</v>
      </c>
      <c r="AG136" s="39">
        <f t="shared" ca="1" si="218"/>
        <v>103627.68000000002</v>
      </c>
      <c r="AH136" s="39">
        <f t="shared" ca="1" si="218"/>
        <v>103627.68000000002</v>
      </c>
      <c r="AI136" s="39">
        <f t="shared" ca="1" si="218"/>
        <v>92780.160000000018</v>
      </c>
      <c r="AJ136" s="39">
        <f t="shared" ca="1" si="218"/>
        <v>60237.600000000006</v>
      </c>
      <c r="AK136" s="39">
        <f t="shared" ca="1" si="218"/>
        <v>49390.080000000009</v>
      </c>
      <c r="AL136" s="39">
        <f t="shared" ca="1" si="218"/>
        <v>49390.080000000009</v>
      </c>
      <c r="AM136" s="39">
        <f t="shared" ca="1" si="218"/>
        <v>38542.560000000005</v>
      </c>
      <c r="AN136" s="39">
        <f t="shared" ref="AN136:BW136" ca="1" si="219">AN144+AN145</f>
        <v>78316.800000000017</v>
      </c>
      <c r="AO136" s="39">
        <f t="shared" ca="1" si="219"/>
        <v>66264</v>
      </c>
      <c r="AP136" s="39">
        <f t="shared" ca="1" si="219"/>
        <v>66264</v>
      </c>
      <c r="AQ136" s="39">
        <f t="shared" ca="1" si="219"/>
        <v>30105.600000000006</v>
      </c>
      <c r="AR136" s="39">
        <f t="shared" ca="1" si="219"/>
        <v>90369.600000000006</v>
      </c>
      <c r="AS136" s="39">
        <f t="shared" ca="1" si="219"/>
        <v>114475.20000000003</v>
      </c>
      <c r="AT136" s="39">
        <f t="shared" ca="1" si="219"/>
        <v>114475.20000000003</v>
      </c>
      <c r="AU136" s="39">
        <f t="shared" ca="1" si="219"/>
        <v>102422.40000000002</v>
      </c>
      <c r="AV136" s="39">
        <f t="shared" ca="1" si="219"/>
        <v>66264</v>
      </c>
      <c r="AW136" s="39">
        <f t="shared" ca="1" si="219"/>
        <v>54211.200000000012</v>
      </c>
      <c r="AX136" s="39">
        <f t="shared" ca="1" si="219"/>
        <v>54211.200000000012</v>
      </c>
      <c r="AY136" s="39">
        <f t="shared" ca="1" si="219"/>
        <v>42158.400000000009</v>
      </c>
      <c r="AZ136" s="39">
        <f t="shared" ca="1" si="219"/>
        <v>85548.48000000001</v>
      </c>
      <c r="BA136" s="39">
        <f t="shared" ca="1" si="219"/>
        <v>72290.400000000009</v>
      </c>
      <c r="BB136" s="39">
        <f t="shared" ca="1" si="219"/>
        <v>72290.400000000009</v>
      </c>
      <c r="BC136" s="39">
        <f t="shared" ca="1" si="219"/>
        <v>32516.160000000003</v>
      </c>
      <c r="BD136" s="39">
        <f t="shared" ca="1" si="219"/>
        <v>98806.560000000012</v>
      </c>
      <c r="BE136" s="39">
        <f t="shared" ca="1" si="219"/>
        <v>125322.72000000003</v>
      </c>
      <c r="BF136" s="39">
        <f t="shared" ca="1" si="219"/>
        <v>125322.72000000003</v>
      </c>
      <c r="BG136" s="39">
        <f t="shared" ca="1" si="219"/>
        <v>112064.64000000001</v>
      </c>
      <c r="BH136" s="39">
        <f t="shared" ca="1" si="219"/>
        <v>72290.400000000009</v>
      </c>
      <c r="BI136" s="39">
        <f t="shared" ca="1" si="219"/>
        <v>59032.320000000007</v>
      </c>
      <c r="BJ136" s="39">
        <f t="shared" ca="1" si="219"/>
        <v>59032.320000000007</v>
      </c>
      <c r="BK136" s="39">
        <f t="shared" ca="1" si="219"/>
        <v>45774.240000000005</v>
      </c>
      <c r="BL136" s="39">
        <f t="shared" ca="1" si="219"/>
        <v>92780.160000000018</v>
      </c>
      <c r="BM136" s="39">
        <f t="shared" ca="1" si="219"/>
        <v>78316.800000000003</v>
      </c>
      <c r="BN136" s="39">
        <f t="shared" ca="1" si="219"/>
        <v>78316.800000000003</v>
      </c>
      <c r="BO136" s="39">
        <f t="shared" ca="1" si="219"/>
        <v>34926.720000000001</v>
      </c>
      <c r="BP136" s="39">
        <f t="shared" ca="1" si="219"/>
        <v>107243.52000000002</v>
      </c>
      <c r="BQ136" s="39">
        <f t="shared" ca="1" si="219"/>
        <v>136170.24000000002</v>
      </c>
      <c r="BR136" s="39">
        <f t="shared" ca="1" si="219"/>
        <v>136170.24000000002</v>
      </c>
      <c r="BS136" s="39">
        <f t="shared" ca="1" si="219"/>
        <v>121706.88000000002</v>
      </c>
      <c r="BT136" s="39">
        <f t="shared" ca="1" si="219"/>
        <v>78316.800000000003</v>
      </c>
      <c r="BU136" s="39">
        <f t="shared" ca="1" si="219"/>
        <v>63853.44000000001</v>
      </c>
      <c r="BV136" s="39">
        <f t="shared" ca="1" si="219"/>
        <v>63853.44000000001</v>
      </c>
      <c r="BW136" s="39">
        <f t="shared" ca="1" si="219"/>
        <v>49390.080000000009</v>
      </c>
    </row>
    <row r="137" spans="1:75" outlineLevel="1" x14ac:dyDescent="0.25">
      <c r="A137" s="47" t="s">
        <v>110</v>
      </c>
      <c r="B137" s="31" t="s">
        <v>60</v>
      </c>
      <c r="D137" s="20">
        <f t="shared" ref="D137:AM137" ca="1" si="220">D31</f>
        <v>16.740000000000002</v>
      </c>
      <c r="E137" s="20">
        <f t="shared" ca="1" si="220"/>
        <v>13.950000000000001</v>
      </c>
      <c r="F137" s="20">
        <f t="shared" ca="1" si="220"/>
        <v>13.950000000000001</v>
      </c>
      <c r="G137" s="20">
        <f t="shared" ca="1" si="220"/>
        <v>5.580000000000001</v>
      </c>
      <c r="H137" s="20">
        <f t="shared" ca="1" si="220"/>
        <v>19.53</v>
      </c>
      <c r="I137" s="20">
        <f t="shared" ca="1" si="220"/>
        <v>25.110000000000003</v>
      </c>
      <c r="J137" s="20">
        <f t="shared" ca="1" si="220"/>
        <v>25.110000000000003</v>
      </c>
      <c r="K137" s="20">
        <f t="shared" ca="1" si="220"/>
        <v>22.320000000000004</v>
      </c>
      <c r="L137" s="20">
        <f t="shared" ca="1" si="220"/>
        <v>13.950000000000001</v>
      </c>
      <c r="M137" s="20">
        <f t="shared" ca="1" si="220"/>
        <v>11.160000000000002</v>
      </c>
      <c r="N137" s="20">
        <f t="shared" ca="1" si="220"/>
        <v>11.160000000000002</v>
      </c>
      <c r="O137" s="20">
        <f t="shared" ca="1" si="220"/>
        <v>8.370000000000001</v>
      </c>
      <c r="P137" s="20">
        <f t="shared" ca="1" si="220"/>
        <v>16.740000000000002</v>
      </c>
      <c r="Q137" s="20">
        <f t="shared" ca="1" si="220"/>
        <v>13.950000000000001</v>
      </c>
      <c r="R137" s="20">
        <f t="shared" ca="1" si="220"/>
        <v>13.950000000000001</v>
      </c>
      <c r="S137" s="20">
        <f t="shared" ca="1" si="220"/>
        <v>5.580000000000001</v>
      </c>
      <c r="T137" s="20">
        <f t="shared" ca="1" si="220"/>
        <v>19.53</v>
      </c>
      <c r="U137" s="20">
        <f t="shared" ca="1" si="220"/>
        <v>25.110000000000003</v>
      </c>
      <c r="V137" s="20">
        <f t="shared" ca="1" si="220"/>
        <v>25.110000000000003</v>
      </c>
      <c r="W137" s="20">
        <f t="shared" ca="1" si="220"/>
        <v>22.320000000000004</v>
      </c>
      <c r="X137" s="20">
        <f t="shared" ca="1" si="220"/>
        <v>13.950000000000001</v>
      </c>
      <c r="Y137" s="20">
        <f t="shared" ca="1" si="220"/>
        <v>11.160000000000002</v>
      </c>
      <c r="Z137" s="20">
        <f t="shared" ca="1" si="220"/>
        <v>11.160000000000002</v>
      </c>
      <c r="AA137" s="20">
        <f t="shared" ca="1" si="220"/>
        <v>8.370000000000001</v>
      </c>
      <c r="AB137" s="20">
        <f t="shared" ca="1" si="220"/>
        <v>16.740000000000002</v>
      </c>
      <c r="AC137" s="20">
        <f t="shared" ca="1" si="220"/>
        <v>13.950000000000001</v>
      </c>
      <c r="AD137" s="20">
        <f t="shared" ca="1" si="220"/>
        <v>13.950000000000001</v>
      </c>
      <c r="AE137" s="20">
        <f t="shared" ca="1" si="220"/>
        <v>5.580000000000001</v>
      </c>
      <c r="AF137" s="20">
        <f t="shared" ca="1" si="220"/>
        <v>19.53</v>
      </c>
      <c r="AG137" s="20">
        <f t="shared" ca="1" si="220"/>
        <v>25.110000000000003</v>
      </c>
      <c r="AH137" s="20">
        <f t="shared" ca="1" si="220"/>
        <v>25.110000000000003</v>
      </c>
      <c r="AI137" s="20">
        <f t="shared" ca="1" si="220"/>
        <v>22.320000000000004</v>
      </c>
      <c r="AJ137" s="20">
        <f t="shared" ca="1" si="220"/>
        <v>13.950000000000001</v>
      </c>
      <c r="AK137" s="20">
        <f t="shared" ca="1" si="220"/>
        <v>11.160000000000002</v>
      </c>
      <c r="AL137" s="20">
        <f t="shared" ca="1" si="220"/>
        <v>11.160000000000002</v>
      </c>
      <c r="AM137" s="20">
        <f t="shared" ca="1" si="220"/>
        <v>8.370000000000001</v>
      </c>
      <c r="AN137" s="20">
        <f t="shared" ref="AN137:BW137" ca="1" si="221">AN31</f>
        <v>16.740000000000002</v>
      </c>
      <c r="AO137" s="20">
        <f t="shared" ca="1" si="221"/>
        <v>13.950000000000001</v>
      </c>
      <c r="AP137" s="20">
        <f t="shared" ca="1" si="221"/>
        <v>13.950000000000001</v>
      </c>
      <c r="AQ137" s="20">
        <f t="shared" ca="1" si="221"/>
        <v>5.580000000000001</v>
      </c>
      <c r="AR137" s="20">
        <f t="shared" ca="1" si="221"/>
        <v>19.53</v>
      </c>
      <c r="AS137" s="20">
        <f t="shared" ca="1" si="221"/>
        <v>25.110000000000003</v>
      </c>
      <c r="AT137" s="20">
        <f t="shared" ca="1" si="221"/>
        <v>25.110000000000003</v>
      </c>
      <c r="AU137" s="20">
        <f t="shared" ca="1" si="221"/>
        <v>22.320000000000004</v>
      </c>
      <c r="AV137" s="20">
        <f t="shared" ca="1" si="221"/>
        <v>13.950000000000001</v>
      </c>
      <c r="AW137" s="20">
        <f t="shared" ca="1" si="221"/>
        <v>11.160000000000002</v>
      </c>
      <c r="AX137" s="20">
        <f t="shared" ca="1" si="221"/>
        <v>11.160000000000002</v>
      </c>
      <c r="AY137" s="20">
        <f t="shared" ca="1" si="221"/>
        <v>8.370000000000001</v>
      </c>
      <c r="AZ137" s="20">
        <f t="shared" ca="1" si="221"/>
        <v>16.740000000000002</v>
      </c>
      <c r="BA137" s="20">
        <f t="shared" ca="1" si="221"/>
        <v>13.950000000000001</v>
      </c>
      <c r="BB137" s="20">
        <f t="shared" ca="1" si="221"/>
        <v>13.950000000000001</v>
      </c>
      <c r="BC137" s="20">
        <f t="shared" ca="1" si="221"/>
        <v>5.580000000000001</v>
      </c>
      <c r="BD137" s="20">
        <f t="shared" ca="1" si="221"/>
        <v>19.53</v>
      </c>
      <c r="BE137" s="20">
        <f t="shared" ca="1" si="221"/>
        <v>25.110000000000003</v>
      </c>
      <c r="BF137" s="20">
        <f t="shared" ca="1" si="221"/>
        <v>25.110000000000003</v>
      </c>
      <c r="BG137" s="20">
        <f t="shared" ca="1" si="221"/>
        <v>22.320000000000004</v>
      </c>
      <c r="BH137" s="20">
        <f t="shared" ca="1" si="221"/>
        <v>13.950000000000001</v>
      </c>
      <c r="BI137" s="20">
        <f t="shared" ca="1" si="221"/>
        <v>11.160000000000002</v>
      </c>
      <c r="BJ137" s="20">
        <f t="shared" ca="1" si="221"/>
        <v>11.160000000000002</v>
      </c>
      <c r="BK137" s="20">
        <f t="shared" ca="1" si="221"/>
        <v>8.370000000000001</v>
      </c>
      <c r="BL137" s="20">
        <f t="shared" ca="1" si="221"/>
        <v>16.740000000000002</v>
      </c>
      <c r="BM137" s="20">
        <f t="shared" ca="1" si="221"/>
        <v>13.950000000000001</v>
      </c>
      <c r="BN137" s="20">
        <f t="shared" ca="1" si="221"/>
        <v>13.950000000000001</v>
      </c>
      <c r="BO137" s="20">
        <f t="shared" ca="1" si="221"/>
        <v>5.580000000000001</v>
      </c>
      <c r="BP137" s="20">
        <f t="shared" ca="1" si="221"/>
        <v>19.53</v>
      </c>
      <c r="BQ137" s="20">
        <f t="shared" ca="1" si="221"/>
        <v>25.110000000000003</v>
      </c>
      <c r="BR137" s="20">
        <f t="shared" ca="1" si="221"/>
        <v>25.110000000000003</v>
      </c>
      <c r="BS137" s="20">
        <f t="shared" ca="1" si="221"/>
        <v>22.320000000000004</v>
      </c>
      <c r="BT137" s="20">
        <f t="shared" ca="1" si="221"/>
        <v>13.950000000000001</v>
      </c>
      <c r="BU137" s="20">
        <f t="shared" ca="1" si="221"/>
        <v>11.160000000000002</v>
      </c>
      <c r="BV137" s="20">
        <f t="shared" ca="1" si="221"/>
        <v>11.160000000000002</v>
      </c>
      <c r="BW137" s="20">
        <f t="shared" ca="1" si="221"/>
        <v>8.370000000000001</v>
      </c>
    </row>
    <row r="138" spans="1:75" outlineLevel="1" x14ac:dyDescent="0.25">
      <c r="A138" s="47" t="s">
        <v>34</v>
      </c>
      <c r="B138" s="69"/>
      <c r="C138" s="11"/>
      <c r="D138" s="81">
        <f>Предпоссылки!$C$169</f>
        <v>300</v>
      </c>
      <c r="E138" s="81">
        <f>Предпоссылки!$C$169</f>
        <v>300</v>
      </c>
      <c r="F138" s="81">
        <f>Предпоссылки!$C$169</f>
        <v>300</v>
      </c>
      <c r="G138" s="81">
        <f>Предпоссылки!$C$169</f>
        <v>300</v>
      </c>
      <c r="H138" s="81">
        <f>Предпоссылки!$C$169</f>
        <v>300</v>
      </c>
      <c r="I138" s="81">
        <f>Предпоссылки!$C$169</f>
        <v>300</v>
      </c>
      <c r="J138" s="81">
        <f>Предпоссылки!$C$169</f>
        <v>300</v>
      </c>
      <c r="K138" s="81">
        <f>Предпоссылки!$C$169</f>
        <v>300</v>
      </c>
      <c r="L138" s="81">
        <f>Предпоссылки!$C$169</f>
        <v>300</v>
      </c>
      <c r="M138" s="81">
        <f>Предпоссылки!$C$169</f>
        <v>300</v>
      </c>
      <c r="N138" s="81">
        <f>Предпоссылки!$C$169</f>
        <v>300</v>
      </c>
      <c r="O138" s="81">
        <f>Предпоссылки!$C$169</f>
        <v>300</v>
      </c>
      <c r="P138" s="81">
        <f>Предпоссылки!$C$169</f>
        <v>300</v>
      </c>
      <c r="Q138" s="81">
        <f>Предпоссылки!$C$169</f>
        <v>300</v>
      </c>
      <c r="R138" s="81">
        <f>Предпоссылки!$C$169</f>
        <v>300</v>
      </c>
      <c r="S138" s="81">
        <f>Предпоссылки!$C$169</f>
        <v>300</v>
      </c>
      <c r="T138" s="81">
        <f>Предпоссылки!$C$169</f>
        <v>300</v>
      </c>
      <c r="U138" s="81">
        <f>Предпоссылки!$C$169</f>
        <v>300</v>
      </c>
      <c r="V138" s="81">
        <f>Предпоссылки!$C$169</f>
        <v>300</v>
      </c>
      <c r="W138" s="81">
        <f>Предпоссылки!$C$169</f>
        <v>300</v>
      </c>
      <c r="X138" s="81">
        <f>Предпоссылки!$C$169</f>
        <v>300</v>
      </c>
      <c r="Y138" s="81">
        <f>Предпоссылки!$C$169</f>
        <v>300</v>
      </c>
      <c r="Z138" s="81">
        <f>Предпоссылки!$C$169</f>
        <v>300</v>
      </c>
      <c r="AA138" s="81">
        <f>Предпоссылки!$C$169</f>
        <v>300</v>
      </c>
      <c r="AB138" s="81">
        <f>Предпоссылки!$C$169</f>
        <v>300</v>
      </c>
      <c r="AC138" s="81">
        <f>Предпоссылки!$C$169</f>
        <v>300</v>
      </c>
      <c r="AD138" s="81">
        <f>Предпоссылки!$C$169</f>
        <v>300</v>
      </c>
      <c r="AE138" s="81">
        <f>Предпоссылки!$C$169</f>
        <v>300</v>
      </c>
      <c r="AF138" s="81">
        <f>Предпоссылки!$C$169</f>
        <v>300</v>
      </c>
      <c r="AG138" s="81">
        <f>Предпоссылки!$C$169</f>
        <v>300</v>
      </c>
      <c r="AH138" s="81">
        <f>Предпоссылки!$C$169</f>
        <v>300</v>
      </c>
      <c r="AI138" s="81">
        <f>Предпоссылки!$C$169</f>
        <v>300</v>
      </c>
      <c r="AJ138" s="81">
        <f>Предпоссылки!$C$169</f>
        <v>300</v>
      </c>
      <c r="AK138" s="81">
        <f>Предпоссылки!$C$169</f>
        <v>300</v>
      </c>
      <c r="AL138" s="81">
        <f>Предпоссылки!$C$169</f>
        <v>300</v>
      </c>
      <c r="AM138" s="81">
        <f>Предпоссылки!$C$169</f>
        <v>300</v>
      </c>
      <c r="AN138" s="81">
        <f>Предпоссылки!$C$169</f>
        <v>300</v>
      </c>
      <c r="AO138" s="81">
        <f>Предпоссылки!$C$169</f>
        <v>300</v>
      </c>
      <c r="AP138" s="81">
        <f>Предпоссылки!$C$169</f>
        <v>300</v>
      </c>
      <c r="AQ138" s="81">
        <f>Предпоссылки!$C$169</f>
        <v>300</v>
      </c>
      <c r="AR138" s="81">
        <f>Предпоссылки!$C$169</f>
        <v>300</v>
      </c>
      <c r="AS138" s="81">
        <f>Предпоссылки!$C$169</f>
        <v>300</v>
      </c>
      <c r="AT138" s="81">
        <f>Предпоссылки!$C$169</f>
        <v>300</v>
      </c>
      <c r="AU138" s="81">
        <f>Предпоссылки!$C$169</f>
        <v>300</v>
      </c>
      <c r="AV138" s="81">
        <f>Предпоссылки!$C$169</f>
        <v>300</v>
      </c>
      <c r="AW138" s="81">
        <f>Предпоссылки!$C$169</f>
        <v>300</v>
      </c>
      <c r="AX138" s="81">
        <f>Предпоссылки!$C$169</f>
        <v>300</v>
      </c>
      <c r="AY138" s="81">
        <f>Предпоссылки!$C$169</f>
        <v>300</v>
      </c>
      <c r="AZ138" s="81">
        <f>Предпоссылки!$C$169</f>
        <v>300</v>
      </c>
      <c r="BA138" s="81">
        <f>Предпоссылки!$C$169</f>
        <v>300</v>
      </c>
      <c r="BB138" s="81">
        <f>Предпоссылки!$C$169</f>
        <v>300</v>
      </c>
      <c r="BC138" s="81">
        <f>Предпоссылки!$C$169</f>
        <v>300</v>
      </c>
      <c r="BD138" s="81">
        <f>Предпоссылки!$C$169</f>
        <v>300</v>
      </c>
      <c r="BE138" s="81">
        <f>Предпоссылки!$C$169</f>
        <v>300</v>
      </c>
      <c r="BF138" s="81">
        <f>Предпоссылки!$C$169</f>
        <v>300</v>
      </c>
      <c r="BG138" s="81">
        <f>Предпоссылки!$C$169</f>
        <v>300</v>
      </c>
      <c r="BH138" s="81">
        <f>Предпоссылки!$C$169</f>
        <v>300</v>
      </c>
      <c r="BI138" s="81">
        <f>Предпоссылки!$C$169</f>
        <v>300</v>
      </c>
      <c r="BJ138" s="81">
        <f>Предпоссылки!$C$169</f>
        <v>300</v>
      </c>
      <c r="BK138" s="81">
        <f>Предпоссылки!$C$169</f>
        <v>300</v>
      </c>
      <c r="BL138" s="81">
        <f>Предпоссылки!$C$169</f>
        <v>300</v>
      </c>
      <c r="BM138" s="81">
        <f>Предпоссылки!$C$169</f>
        <v>300</v>
      </c>
      <c r="BN138" s="81">
        <f>Предпоссылки!$C$169</f>
        <v>300</v>
      </c>
      <c r="BO138" s="81">
        <f>Предпоссылки!$C$169</f>
        <v>300</v>
      </c>
      <c r="BP138" s="81">
        <f>Предпоссылки!$C$169</f>
        <v>300</v>
      </c>
      <c r="BQ138" s="81">
        <f>Предпоссылки!$C$169</f>
        <v>300</v>
      </c>
      <c r="BR138" s="81">
        <f>Предпоссылки!$C$169</f>
        <v>300</v>
      </c>
      <c r="BS138" s="81">
        <f>Предпоссылки!$C$169</f>
        <v>300</v>
      </c>
      <c r="BT138" s="81">
        <f>Предпоссылки!$C$169</f>
        <v>300</v>
      </c>
      <c r="BU138" s="81">
        <f>Предпоссылки!$C$169</f>
        <v>300</v>
      </c>
      <c r="BV138" s="81">
        <f>Предпоссылки!$C$169</f>
        <v>300</v>
      </c>
      <c r="BW138" s="81">
        <f>Предпоссылки!$C$169</f>
        <v>300</v>
      </c>
    </row>
    <row r="139" spans="1:75" ht="10.25" outlineLevel="1" x14ac:dyDescent="0.2">
      <c r="A139" s="47" t="s">
        <v>27</v>
      </c>
      <c r="B139" s="69"/>
      <c r="C139" s="11"/>
      <c r="D139" s="11">
        <f ca="1">D137*D138</f>
        <v>5022.0000000000009</v>
      </c>
      <c r="E139" s="11">
        <f t="shared" ref="E139:AM139" ca="1" si="222">E137*E138</f>
        <v>4185</v>
      </c>
      <c r="F139" s="11">
        <f t="shared" ca="1" si="222"/>
        <v>4185</v>
      </c>
      <c r="G139" s="11">
        <f t="shared" ca="1" si="222"/>
        <v>1674.0000000000002</v>
      </c>
      <c r="H139" s="11">
        <f t="shared" ca="1" si="222"/>
        <v>5859</v>
      </c>
      <c r="I139" s="11">
        <f t="shared" ca="1" si="222"/>
        <v>7533.0000000000009</v>
      </c>
      <c r="J139" s="11">
        <f t="shared" ca="1" si="222"/>
        <v>7533.0000000000009</v>
      </c>
      <c r="K139" s="11">
        <f t="shared" ca="1" si="222"/>
        <v>6696.0000000000009</v>
      </c>
      <c r="L139" s="11">
        <f t="shared" ca="1" si="222"/>
        <v>4185</v>
      </c>
      <c r="M139" s="11">
        <f t="shared" ca="1" si="222"/>
        <v>3348.0000000000005</v>
      </c>
      <c r="N139" s="11">
        <f t="shared" ca="1" si="222"/>
        <v>3348.0000000000005</v>
      </c>
      <c r="O139" s="11">
        <f t="shared" ca="1" si="222"/>
        <v>2511.0000000000005</v>
      </c>
      <c r="P139" s="11">
        <f t="shared" ca="1" si="222"/>
        <v>5022.0000000000009</v>
      </c>
      <c r="Q139" s="11">
        <f t="shared" ca="1" si="222"/>
        <v>4185</v>
      </c>
      <c r="R139" s="11">
        <f t="shared" ca="1" si="222"/>
        <v>4185</v>
      </c>
      <c r="S139" s="11">
        <f t="shared" ca="1" si="222"/>
        <v>1674.0000000000002</v>
      </c>
      <c r="T139" s="11">
        <f t="shared" ca="1" si="222"/>
        <v>5859</v>
      </c>
      <c r="U139" s="11">
        <f t="shared" ca="1" si="222"/>
        <v>7533.0000000000009</v>
      </c>
      <c r="V139" s="11">
        <f t="shared" ca="1" si="222"/>
        <v>7533.0000000000009</v>
      </c>
      <c r="W139" s="11">
        <f t="shared" ca="1" si="222"/>
        <v>6696.0000000000009</v>
      </c>
      <c r="X139" s="11">
        <f t="shared" ca="1" si="222"/>
        <v>4185</v>
      </c>
      <c r="Y139" s="11">
        <f t="shared" ca="1" si="222"/>
        <v>3348.0000000000005</v>
      </c>
      <c r="Z139" s="11">
        <f t="shared" ca="1" si="222"/>
        <v>3348.0000000000005</v>
      </c>
      <c r="AA139" s="11">
        <f t="shared" ca="1" si="222"/>
        <v>2511.0000000000005</v>
      </c>
      <c r="AB139" s="11">
        <f t="shared" ca="1" si="222"/>
        <v>5022.0000000000009</v>
      </c>
      <c r="AC139" s="11">
        <f t="shared" ca="1" si="222"/>
        <v>4185</v>
      </c>
      <c r="AD139" s="11">
        <f t="shared" ca="1" si="222"/>
        <v>4185</v>
      </c>
      <c r="AE139" s="11">
        <f t="shared" ca="1" si="222"/>
        <v>1674.0000000000002</v>
      </c>
      <c r="AF139" s="11">
        <f t="shared" ca="1" si="222"/>
        <v>5859</v>
      </c>
      <c r="AG139" s="11">
        <f t="shared" ca="1" si="222"/>
        <v>7533.0000000000009</v>
      </c>
      <c r="AH139" s="11">
        <f t="shared" ca="1" si="222"/>
        <v>7533.0000000000009</v>
      </c>
      <c r="AI139" s="11">
        <f t="shared" ca="1" si="222"/>
        <v>6696.0000000000009</v>
      </c>
      <c r="AJ139" s="11">
        <f t="shared" ca="1" si="222"/>
        <v>4185</v>
      </c>
      <c r="AK139" s="11">
        <f t="shared" ca="1" si="222"/>
        <v>3348.0000000000005</v>
      </c>
      <c r="AL139" s="11">
        <f t="shared" ca="1" si="222"/>
        <v>3348.0000000000005</v>
      </c>
      <c r="AM139" s="11">
        <f t="shared" ca="1" si="222"/>
        <v>2511.0000000000005</v>
      </c>
      <c r="AN139" s="11">
        <f t="shared" ref="AN139:BW139" ca="1" si="223">AN137*AN138</f>
        <v>5022.0000000000009</v>
      </c>
      <c r="AO139" s="11">
        <f t="shared" ca="1" si="223"/>
        <v>4185</v>
      </c>
      <c r="AP139" s="11">
        <f t="shared" ca="1" si="223"/>
        <v>4185</v>
      </c>
      <c r="AQ139" s="11">
        <f t="shared" ca="1" si="223"/>
        <v>1674.0000000000002</v>
      </c>
      <c r="AR139" s="11">
        <f t="shared" ca="1" si="223"/>
        <v>5859</v>
      </c>
      <c r="AS139" s="11">
        <f t="shared" ca="1" si="223"/>
        <v>7533.0000000000009</v>
      </c>
      <c r="AT139" s="11">
        <f t="shared" ca="1" si="223"/>
        <v>7533.0000000000009</v>
      </c>
      <c r="AU139" s="11">
        <f t="shared" ca="1" si="223"/>
        <v>6696.0000000000009</v>
      </c>
      <c r="AV139" s="11">
        <f t="shared" ca="1" si="223"/>
        <v>4185</v>
      </c>
      <c r="AW139" s="11">
        <f t="shared" ca="1" si="223"/>
        <v>3348.0000000000005</v>
      </c>
      <c r="AX139" s="11">
        <f t="shared" ca="1" si="223"/>
        <v>3348.0000000000005</v>
      </c>
      <c r="AY139" s="11">
        <f t="shared" ca="1" si="223"/>
        <v>2511.0000000000005</v>
      </c>
      <c r="AZ139" s="11">
        <f t="shared" ca="1" si="223"/>
        <v>5022.0000000000009</v>
      </c>
      <c r="BA139" s="11">
        <f t="shared" ca="1" si="223"/>
        <v>4185</v>
      </c>
      <c r="BB139" s="11">
        <f t="shared" ca="1" si="223"/>
        <v>4185</v>
      </c>
      <c r="BC139" s="11">
        <f t="shared" ca="1" si="223"/>
        <v>1674.0000000000002</v>
      </c>
      <c r="BD139" s="11">
        <f t="shared" ca="1" si="223"/>
        <v>5859</v>
      </c>
      <c r="BE139" s="11">
        <f t="shared" ca="1" si="223"/>
        <v>7533.0000000000009</v>
      </c>
      <c r="BF139" s="11">
        <f t="shared" ca="1" si="223"/>
        <v>7533.0000000000009</v>
      </c>
      <c r="BG139" s="11">
        <f t="shared" ca="1" si="223"/>
        <v>6696.0000000000009</v>
      </c>
      <c r="BH139" s="11">
        <f t="shared" ca="1" si="223"/>
        <v>4185</v>
      </c>
      <c r="BI139" s="11">
        <f t="shared" ca="1" si="223"/>
        <v>3348.0000000000005</v>
      </c>
      <c r="BJ139" s="11">
        <f t="shared" ca="1" si="223"/>
        <v>3348.0000000000005</v>
      </c>
      <c r="BK139" s="11">
        <f t="shared" ca="1" si="223"/>
        <v>2511.0000000000005</v>
      </c>
      <c r="BL139" s="11">
        <f t="shared" ca="1" si="223"/>
        <v>5022.0000000000009</v>
      </c>
      <c r="BM139" s="11">
        <f t="shared" ca="1" si="223"/>
        <v>4185</v>
      </c>
      <c r="BN139" s="11">
        <f t="shared" ca="1" si="223"/>
        <v>4185</v>
      </c>
      <c r="BO139" s="11">
        <f t="shared" ca="1" si="223"/>
        <v>1674.0000000000002</v>
      </c>
      <c r="BP139" s="11">
        <f t="shared" ca="1" si="223"/>
        <v>5859</v>
      </c>
      <c r="BQ139" s="11">
        <f t="shared" ca="1" si="223"/>
        <v>7533.0000000000009</v>
      </c>
      <c r="BR139" s="11">
        <f t="shared" ca="1" si="223"/>
        <v>7533.0000000000009</v>
      </c>
      <c r="BS139" s="11">
        <f t="shared" ca="1" si="223"/>
        <v>6696.0000000000009</v>
      </c>
      <c r="BT139" s="11">
        <f t="shared" ca="1" si="223"/>
        <v>4185</v>
      </c>
      <c r="BU139" s="11">
        <f t="shared" ca="1" si="223"/>
        <v>3348.0000000000005</v>
      </c>
      <c r="BV139" s="11">
        <f t="shared" ca="1" si="223"/>
        <v>3348.0000000000005</v>
      </c>
      <c r="BW139" s="11">
        <f t="shared" ca="1" si="223"/>
        <v>2511.0000000000005</v>
      </c>
    </row>
    <row r="140" spans="1:75" ht="10.25" outlineLevel="1" x14ac:dyDescent="0.2">
      <c r="A140" s="47" t="s">
        <v>115</v>
      </c>
      <c r="B140" s="69"/>
      <c r="C140" s="11"/>
      <c r="D140" s="11">
        <f ca="1">D139/100</f>
        <v>50.220000000000006</v>
      </c>
      <c r="E140" s="11">
        <f t="shared" ref="E140:AM140" ca="1" si="224">E139/100</f>
        <v>41.85</v>
      </c>
      <c r="F140" s="11">
        <f t="shared" ca="1" si="224"/>
        <v>41.85</v>
      </c>
      <c r="G140" s="11">
        <f t="shared" ca="1" si="224"/>
        <v>16.740000000000002</v>
      </c>
      <c r="H140" s="11">
        <f t="shared" ca="1" si="224"/>
        <v>58.59</v>
      </c>
      <c r="I140" s="11">
        <f t="shared" ca="1" si="224"/>
        <v>75.330000000000013</v>
      </c>
      <c r="J140" s="11">
        <f t="shared" ca="1" si="224"/>
        <v>75.330000000000013</v>
      </c>
      <c r="K140" s="11">
        <f t="shared" ca="1" si="224"/>
        <v>66.960000000000008</v>
      </c>
      <c r="L140" s="11">
        <f t="shared" ca="1" si="224"/>
        <v>41.85</v>
      </c>
      <c r="M140" s="11">
        <f t="shared" ca="1" si="224"/>
        <v>33.480000000000004</v>
      </c>
      <c r="N140" s="11">
        <f t="shared" ca="1" si="224"/>
        <v>33.480000000000004</v>
      </c>
      <c r="O140" s="11">
        <f t="shared" ca="1" si="224"/>
        <v>25.110000000000003</v>
      </c>
      <c r="P140" s="11">
        <f t="shared" ca="1" si="224"/>
        <v>50.220000000000006</v>
      </c>
      <c r="Q140" s="11">
        <f t="shared" ca="1" si="224"/>
        <v>41.85</v>
      </c>
      <c r="R140" s="11">
        <f t="shared" ca="1" si="224"/>
        <v>41.85</v>
      </c>
      <c r="S140" s="11">
        <f t="shared" ca="1" si="224"/>
        <v>16.740000000000002</v>
      </c>
      <c r="T140" s="11">
        <f t="shared" ca="1" si="224"/>
        <v>58.59</v>
      </c>
      <c r="U140" s="11">
        <f t="shared" ca="1" si="224"/>
        <v>75.330000000000013</v>
      </c>
      <c r="V140" s="11">
        <f t="shared" ca="1" si="224"/>
        <v>75.330000000000013</v>
      </c>
      <c r="W140" s="11">
        <f t="shared" ca="1" si="224"/>
        <v>66.960000000000008</v>
      </c>
      <c r="X140" s="11">
        <f t="shared" ca="1" si="224"/>
        <v>41.85</v>
      </c>
      <c r="Y140" s="11">
        <f t="shared" ca="1" si="224"/>
        <v>33.480000000000004</v>
      </c>
      <c r="Z140" s="11">
        <f t="shared" ca="1" si="224"/>
        <v>33.480000000000004</v>
      </c>
      <c r="AA140" s="11">
        <f t="shared" ca="1" si="224"/>
        <v>25.110000000000003</v>
      </c>
      <c r="AB140" s="11">
        <f t="shared" ca="1" si="224"/>
        <v>50.220000000000006</v>
      </c>
      <c r="AC140" s="11">
        <f t="shared" ca="1" si="224"/>
        <v>41.85</v>
      </c>
      <c r="AD140" s="11">
        <f t="shared" ca="1" si="224"/>
        <v>41.85</v>
      </c>
      <c r="AE140" s="11">
        <f t="shared" ca="1" si="224"/>
        <v>16.740000000000002</v>
      </c>
      <c r="AF140" s="11">
        <f t="shared" ca="1" si="224"/>
        <v>58.59</v>
      </c>
      <c r="AG140" s="11">
        <f t="shared" ca="1" si="224"/>
        <v>75.330000000000013</v>
      </c>
      <c r="AH140" s="11">
        <f t="shared" ca="1" si="224"/>
        <v>75.330000000000013</v>
      </c>
      <c r="AI140" s="11">
        <f t="shared" ca="1" si="224"/>
        <v>66.960000000000008</v>
      </c>
      <c r="AJ140" s="11">
        <f t="shared" ca="1" si="224"/>
        <v>41.85</v>
      </c>
      <c r="AK140" s="11">
        <f t="shared" ca="1" si="224"/>
        <v>33.480000000000004</v>
      </c>
      <c r="AL140" s="11">
        <f t="shared" ca="1" si="224"/>
        <v>33.480000000000004</v>
      </c>
      <c r="AM140" s="11">
        <f t="shared" ca="1" si="224"/>
        <v>25.110000000000003</v>
      </c>
      <c r="AN140" s="11">
        <f t="shared" ref="AN140:BW140" ca="1" si="225">AN139/100</f>
        <v>50.220000000000006</v>
      </c>
      <c r="AO140" s="11">
        <f t="shared" ca="1" si="225"/>
        <v>41.85</v>
      </c>
      <c r="AP140" s="11">
        <f t="shared" ca="1" si="225"/>
        <v>41.85</v>
      </c>
      <c r="AQ140" s="11">
        <f t="shared" ca="1" si="225"/>
        <v>16.740000000000002</v>
      </c>
      <c r="AR140" s="11">
        <f t="shared" ca="1" si="225"/>
        <v>58.59</v>
      </c>
      <c r="AS140" s="11">
        <f t="shared" ca="1" si="225"/>
        <v>75.330000000000013</v>
      </c>
      <c r="AT140" s="11">
        <f t="shared" ca="1" si="225"/>
        <v>75.330000000000013</v>
      </c>
      <c r="AU140" s="11">
        <f t="shared" ca="1" si="225"/>
        <v>66.960000000000008</v>
      </c>
      <c r="AV140" s="11">
        <f t="shared" ca="1" si="225"/>
        <v>41.85</v>
      </c>
      <c r="AW140" s="11">
        <f t="shared" ca="1" si="225"/>
        <v>33.480000000000004</v>
      </c>
      <c r="AX140" s="11">
        <f t="shared" ca="1" si="225"/>
        <v>33.480000000000004</v>
      </c>
      <c r="AY140" s="11">
        <f t="shared" ca="1" si="225"/>
        <v>25.110000000000003</v>
      </c>
      <c r="AZ140" s="11">
        <f t="shared" ca="1" si="225"/>
        <v>50.220000000000006</v>
      </c>
      <c r="BA140" s="11">
        <f t="shared" ca="1" si="225"/>
        <v>41.85</v>
      </c>
      <c r="BB140" s="11">
        <f t="shared" ca="1" si="225"/>
        <v>41.85</v>
      </c>
      <c r="BC140" s="11">
        <f t="shared" ca="1" si="225"/>
        <v>16.740000000000002</v>
      </c>
      <c r="BD140" s="11">
        <f t="shared" ca="1" si="225"/>
        <v>58.59</v>
      </c>
      <c r="BE140" s="11">
        <f t="shared" ca="1" si="225"/>
        <v>75.330000000000013</v>
      </c>
      <c r="BF140" s="11">
        <f t="shared" ca="1" si="225"/>
        <v>75.330000000000013</v>
      </c>
      <c r="BG140" s="11">
        <f t="shared" ca="1" si="225"/>
        <v>66.960000000000008</v>
      </c>
      <c r="BH140" s="11">
        <f t="shared" ca="1" si="225"/>
        <v>41.85</v>
      </c>
      <c r="BI140" s="11">
        <f t="shared" ca="1" si="225"/>
        <v>33.480000000000004</v>
      </c>
      <c r="BJ140" s="11">
        <f t="shared" ca="1" si="225"/>
        <v>33.480000000000004</v>
      </c>
      <c r="BK140" s="11">
        <f t="shared" ca="1" si="225"/>
        <v>25.110000000000003</v>
      </c>
      <c r="BL140" s="11">
        <f t="shared" ca="1" si="225"/>
        <v>50.220000000000006</v>
      </c>
      <c r="BM140" s="11">
        <f t="shared" ca="1" si="225"/>
        <v>41.85</v>
      </c>
      <c r="BN140" s="11">
        <f t="shared" ca="1" si="225"/>
        <v>41.85</v>
      </c>
      <c r="BO140" s="11">
        <f t="shared" ca="1" si="225"/>
        <v>16.740000000000002</v>
      </c>
      <c r="BP140" s="11">
        <f t="shared" ca="1" si="225"/>
        <v>58.59</v>
      </c>
      <c r="BQ140" s="11">
        <f t="shared" ca="1" si="225"/>
        <v>75.330000000000013</v>
      </c>
      <c r="BR140" s="11">
        <f t="shared" ca="1" si="225"/>
        <v>75.330000000000013</v>
      </c>
      <c r="BS140" s="11">
        <f t="shared" ca="1" si="225"/>
        <v>66.960000000000008</v>
      </c>
      <c r="BT140" s="11">
        <f t="shared" ca="1" si="225"/>
        <v>41.85</v>
      </c>
      <c r="BU140" s="11">
        <f t="shared" ca="1" si="225"/>
        <v>33.480000000000004</v>
      </c>
      <c r="BV140" s="11">
        <f t="shared" ca="1" si="225"/>
        <v>33.480000000000004</v>
      </c>
      <c r="BW140" s="11">
        <f t="shared" ca="1" si="225"/>
        <v>25.110000000000003</v>
      </c>
    </row>
    <row r="141" spans="1:75" ht="10.25" outlineLevel="1" x14ac:dyDescent="0.2">
      <c r="A141" s="47" t="s">
        <v>30</v>
      </c>
      <c r="B141" s="69"/>
      <c r="C141" s="11"/>
      <c r="D141" s="11">
        <v>18</v>
      </c>
      <c r="E141" s="11">
        <v>18</v>
      </c>
      <c r="F141" s="11">
        <v>18</v>
      </c>
      <c r="G141" s="11">
        <v>18</v>
      </c>
      <c r="H141" s="11">
        <v>18</v>
      </c>
      <c r="I141" s="11">
        <v>18</v>
      </c>
      <c r="J141" s="11">
        <v>18</v>
      </c>
      <c r="K141" s="11">
        <v>18</v>
      </c>
      <c r="L141" s="11">
        <v>18</v>
      </c>
      <c r="M141" s="11">
        <v>18</v>
      </c>
      <c r="N141" s="11">
        <v>18</v>
      </c>
      <c r="O141" s="11">
        <v>18</v>
      </c>
      <c r="P141" s="11">
        <v>18</v>
      </c>
      <c r="Q141" s="11">
        <v>18</v>
      </c>
      <c r="R141" s="11">
        <v>18</v>
      </c>
      <c r="S141" s="11">
        <v>18</v>
      </c>
      <c r="T141" s="11">
        <v>18</v>
      </c>
      <c r="U141" s="11">
        <v>18</v>
      </c>
      <c r="V141" s="11">
        <v>18</v>
      </c>
      <c r="W141" s="11">
        <v>18</v>
      </c>
      <c r="X141" s="11">
        <v>18</v>
      </c>
      <c r="Y141" s="11">
        <v>18</v>
      </c>
      <c r="Z141" s="11">
        <v>18</v>
      </c>
      <c r="AA141" s="11">
        <v>18</v>
      </c>
      <c r="AB141" s="11">
        <v>18</v>
      </c>
      <c r="AC141" s="11">
        <v>18</v>
      </c>
      <c r="AD141" s="11">
        <v>18</v>
      </c>
      <c r="AE141" s="11">
        <v>18</v>
      </c>
      <c r="AF141" s="11">
        <v>18</v>
      </c>
      <c r="AG141" s="11">
        <v>18</v>
      </c>
      <c r="AH141" s="11">
        <v>18</v>
      </c>
      <c r="AI141" s="11">
        <v>18</v>
      </c>
      <c r="AJ141" s="11">
        <v>18</v>
      </c>
      <c r="AK141" s="11">
        <v>18</v>
      </c>
      <c r="AL141" s="11">
        <v>18</v>
      </c>
      <c r="AM141" s="11">
        <v>18</v>
      </c>
      <c r="AN141" s="11">
        <v>18</v>
      </c>
      <c r="AO141" s="11">
        <v>18</v>
      </c>
      <c r="AP141" s="11">
        <v>18</v>
      </c>
      <c r="AQ141" s="11">
        <v>18</v>
      </c>
      <c r="AR141" s="11">
        <v>18</v>
      </c>
      <c r="AS141" s="11">
        <v>18</v>
      </c>
      <c r="AT141" s="11">
        <v>18</v>
      </c>
      <c r="AU141" s="11">
        <v>18</v>
      </c>
      <c r="AV141" s="11">
        <v>18</v>
      </c>
      <c r="AW141" s="11">
        <v>18</v>
      </c>
      <c r="AX141" s="11">
        <v>18</v>
      </c>
      <c r="AY141" s="11">
        <v>18</v>
      </c>
      <c r="AZ141" s="11">
        <v>18</v>
      </c>
      <c r="BA141" s="11">
        <v>18</v>
      </c>
      <c r="BB141" s="11">
        <v>18</v>
      </c>
      <c r="BC141" s="11">
        <v>18</v>
      </c>
      <c r="BD141" s="11">
        <v>18</v>
      </c>
      <c r="BE141" s="11">
        <v>18</v>
      </c>
      <c r="BF141" s="11">
        <v>18</v>
      </c>
      <c r="BG141" s="11">
        <v>18</v>
      </c>
      <c r="BH141" s="11">
        <v>18</v>
      </c>
      <c r="BI141" s="11">
        <v>18</v>
      </c>
      <c r="BJ141" s="11">
        <v>18</v>
      </c>
      <c r="BK141" s="11">
        <v>18</v>
      </c>
      <c r="BL141" s="11">
        <v>18</v>
      </c>
      <c r="BM141" s="11">
        <v>18</v>
      </c>
      <c r="BN141" s="11">
        <v>18</v>
      </c>
      <c r="BO141" s="11">
        <v>18</v>
      </c>
      <c r="BP141" s="11">
        <v>18</v>
      </c>
      <c r="BQ141" s="11">
        <v>18</v>
      </c>
      <c r="BR141" s="11">
        <v>18</v>
      </c>
      <c r="BS141" s="11">
        <v>18</v>
      </c>
      <c r="BT141" s="11">
        <v>18</v>
      </c>
      <c r="BU141" s="11">
        <v>18</v>
      </c>
      <c r="BV141" s="11">
        <v>18</v>
      </c>
      <c r="BW141" s="11">
        <v>18</v>
      </c>
    </row>
    <row r="142" spans="1:75" ht="10.25" outlineLevel="1" x14ac:dyDescent="0.2">
      <c r="A142" s="47" t="s">
        <v>116</v>
      </c>
      <c r="B142" s="69"/>
      <c r="C142" s="11"/>
      <c r="D142" s="11">
        <f ca="1">D140*D141</f>
        <v>903.96000000000015</v>
      </c>
      <c r="E142" s="11">
        <f t="shared" ref="E142:AM142" ca="1" si="226">E140*E141</f>
        <v>753.30000000000007</v>
      </c>
      <c r="F142" s="11">
        <f t="shared" ca="1" si="226"/>
        <v>753.30000000000007</v>
      </c>
      <c r="G142" s="11">
        <f t="shared" ca="1" si="226"/>
        <v>301.32000000000005</v>
      </c>
      <c r="H142" s="11">
        <f t="shared" ca="1" si="226"/>
        <v>1054.6200000000001</v>
      </c>
      <c r="I142" s="11">
        <f t="shared" ca="1" si="226"/>
        <v>1355.9400000000003</v>
      </c>
      <c r="J142" s="11">
        <f t="shared" ca="1" si="226"/>
        <v>1355.9400000000003</v>
      </c>
      <c r="K142" s="11">
        <f t="shared" ca="1" si="226"/>
        <v>1205.2800000000002</v>
      </c>
      <c r="L142" s="11">
        <f t="shared" ca="1" si="226"/>
        <v>753.30000000000007</v>
      </c>
      <c r="M142" s="11">
        <f t="shared" ca="1" si="226"/>
        <v>602.6400000000001</v>
      </c>
      <c r="N142" s="11">
        <f t="shared" ca="1" si="226"/>
        <v>602.6400000000001</v>
      </c>
      <c r="O142" s="11">
        <f t="shared" ca="1" si="226"/>
        <v>451.98000000000008</v>
      </c>
      <c r="P142" s="11">
        <f t="shared" ca="1" si="226"/>
        <v>903.96000000000015</v>
      </c>
      <c r="Q142" s="11">
        <f t="shared" ca="1" si="226"/>
        <v>753.30000000000007</v>
      </c>
      <c r="R142" s="11">
        <f t="shared" ca="1" si="226"/>
        <v>753.30000000000007</v>
      </c>
      <c r="S142" s="11">
        <f t="shared" ca="1" si="226"/>
        <v>301.32000000000005</v>
      </c>
      <c r="T142" s="11">
        <f t="shared" ca="1" si="226"/>
        <v>1054.6200000000001</v>
      </c>
      <c r="U142" s="11">
        <f t="shared" ca="1" si="226"/>
        <v>1355.9400000000003</v>
      </c>
      <c r="V142" s="11">
        <f t="shared" ca="1" si="226"/>
        <v>1355.9400000000003</v>
      </c>
      <c r="W142" s="11">
        <f t="shared" ca="1" si="226"/>
        <v>1205.2800000000002</v>
      </c>
      <c r="X142" s="11">
        <f t="shared" ca="1" si="226"/>
        <v>753.30000000000007</v>
      </c>
      <c r="Y142" s="11">
        <f t="shared" ca="1" si="226"/>
        <v>602.6400000000001</v>
      </c>
      <c r="Z142" s="11">
        <f t="shared" ca="1" si="226"/>
        <v>602.6400000000001</v>
      </c>
      <c r="AA142" s="11">
        <f t="shared" ca="1" si="226"/>
        <v>451.98000000000008</v>
      </c>
      <c r="AB142" s="11">
        <f t="shared" ca="1" si="226"/>
        <v>903.96000000000015</v>
      </c>
      <c r="AC142" s="11">
        <f t="shared" ca="1" si="226"/>
        <v>753.30000000000007</v>
      </c>
      <c r="AD142" s="11">
        <f t="shared" ca="1" si="226"/>
        <v>753.30000000000007</v>
      </c>
      <c r="AE142" s="11">
        <f t="shared" ca="1" si="226"/>
        <v>301.32000000000005</v>
      </c>
      <c r="AF142" s="11">
        <f t="shared" ca="1" si="226"/>
        <v>1054.6200000000001</v>
      </c>
      <c r="AG142" s="11">
        <f t="shared" ca="1" si="226"/>
        <v>1355.9400000000003</v>
      </c>
      <c r="AH142" s="11">
        <f t="shared" ca="1" si="226"/>
        <v>1355.9400000000003</v>
      </c>
      <c r="AI142" s="11">
        <f t="shared" ca="1" si="226"/>
        <v>1205.2800000000002</v>
      </c>
      <c r="AJ142" s="11">
        <f t="shared" ca="1" si="226"/>
        <v>753.30000000000007</v>
      </c>
      <c r="AK142" s="11">
        <f t="shared" ca="1" si="226"/>
        <v>602.6400000000001</v>
      </c>
      <c r="AL142" s="11">
        <f t="shared" ca="1" si="226"/>
        <v>602.6400000000001</v>
      </c>
      <c r="AM142" s="11">
        <f t="shared" ca="1" si="226"/>
        <v>451.98000000000008</v>
      </c>
      <c r="AN142" s="11">
        <f t="shared" ref="AN142:BW142" ca="1" si="227">AN140*AN141</f>
        <v>903.96000000000015</v>
      </c>
      <c r="AO142" s="11">
        <f t="shared" ca="1" si="227"/>
        <v>753.30000000000007</v>
      </c>
      <c r="AP142" s="11">
        <f t="shared" ca="1" si="227"/>
        <v>753.30000000000007</v>
      </c>
      <c r="AQ142" s="11">
        <f t="shared" ca="1" si="227"/>
        <v>301.32000000000005</v>
      </c>
      <c r="AR142" s="11">
        <f t="shared" ca="1" si="227"/>
        <v>1054.6200000000001</v>
      </c>
      <c r="AS142" s="11">
        <f t="shared" ca="1" si="227"/>
        <v>1355.9400000000003</v>
      </c>
      <c r="AT142" s="11">
        <f t="shared" ca="1" si="227"/>
        <v>1355.9400000000003</v>
      </c>
      <c r="AU142" s="11">
        <f t="shared" ca="1" si="227"/>
        <v>1205.2800000000002</v>
      </c>
      <c r="AV142" s="11">
        <f t="shared" ca="1" si="227"/>
        <v>753.30000000000007</v>
      </c>
      <c r="AW142" s="11">
        <f t="shared" ca="1" si="227"/>
        <v>602.6400000000001</v>
      </c>
      <c r="AX142" s="11">
        <f t="shared" ca="1" si="227"/>
        <v>602.6400000000001</v>
      </c>
      <c r="AY142" s="11">
        <f t="shared" ca="1" si="227"/>
        <v>451.98000000000008</v>
      </c>
      <c r="AZ142" s="11">
        <f t="shared" ca="1" si="227"/>
        <v>903.96000000000015</v>
      </c>
      <c r="BA142" s="11">
        <f t="shared" ca="1" si="227"/>
        <v>753.30000000000007</v>
      </c>
      <c r="BB142" s="11">
        <f t="shared" ca="1" si="227"/>
        <v>753.30000000000007</v>
      </c>
      <c r="BC142" s="11">
        <f t="shared" ca="1" si="227"/>
        <v>301.32000000000005</v>
      </c>
      <c r="BD142" s="11">
        <f t="shared" ca="1" si="227"/>
        <v>1054.6200000000001</v>
      </c>
      <c r="BE142" s="11">
        <f t="shared" ca="1" si="227"/>
        <v>1355.9400000000003</v>
      </c>
      <c r="BF142" s="11">
        <f t="shared" ca="1" si="227"/>
        <v>1355.9400000000003</v>
      </c>
      <c r="BG142" s="11">
        <f t="shared" ca="1" si="227"/>
        <v>1205.2800000000002</v>
      </c>
      <c r="BH142" s="11">
        <f t="shared" ca="1" si="227"/>
        <v>753.30000000000007</v>
      </c>
      <c r="BI142" s="11">
        <f t="shared" ca="1" si="227"/>
        <v>602.6400000000001</v>
      </c>
      <c r="BJ142" s="11">
        <f t="shared" ca="1" si="227"/>
        <v>602.6400000000001</v>
      </c>
      <c r="BK142" s="11">
        <f t="shared" ca="1" si="227"/>
        <v>451.98000000000008</v>
      </c>
      <c r="BL142" s="11">
        <f t="shared" ca="1" si="227"/>
        <v>903.96000000000015</v>
      </c>
      <c r="BM142" s="11">
        <f t="shared" ca="1" si="227"/>
        <v>753.30000000000007</v>
      </c>
      <c r="BN142" s="11">
        <f t="shared" ca="1" si="227"/>
        <v>753.30000000000007</v>
      </c>
      <c r="BO142" s="11">
        <f t="shared" ca="1" si="227"/>
        <v>301.32000000000005</v>
      </c>
      <c r="BP142" s="11">
        <f t="shared" ca="1" si="227"/>
        <v>1054.6200000000001</v>
      </c>
      <c r="BQ142" s="11">
        <f t="shared" ca="1" si="227"/>
        <v>1355.9400000000003</v>
      </c>
      <c r="BR142" s="11">
        <f t="shared" ca="1" si="227"/>
        <v>1355.9400000000003</v>
      </c>
      <c r="BS142" s="11">
        <f t="shared" ca="1" si="227"/>
        <v>1205.2800000000002</v>
      </c>
      <c r="BT142" s="11">
        <f t="shared" ca="1" si="227"/>
        <v>753.30000000000007</v>
      </c>
      <c r="BU142" s="11">
        <f t="shared" ca="1" si="227"/>
        <v>602.6400000000001</v>
      </c>
      <c r="BV142" s="11">
        <f t="shared" ca="1" si="227"/>
        <v>602.6400000000001</v>
      </c>
      <c r="BW142" s="11">
        <f t="shared" ca="1" si="227"/>
        <v>451.98000000000008</v>
      </c>
    </row>
    <row r="143" spans="1:75" outlineLevel="1" x14ac:dyDescent="0.25">
      <c r="A143" s="47" t="s">
        <v>28</v>
      </c>
      <c r="B143" s="69"/>
      <c r="C143" s="11"/>
      <c r="D143" s="75">
        <f>IF(D$1=DATE(2025,1,1), Предпоссылки!$C170,IF(MOD(MONTH(D$1),Предпоссылки!$C172)=Предпоссылки!$C173,#REF!+Предпоссылки!$C171,#REF!))</f>
        <v>56</v>
      </c>
      <c r="E143" s="75">
        <f>IF(E$1=DATE(2025,1,1), Предпоссылки!$C170,IF(MOD(MONTH(E$1),Предпоссылки!$C172)=Предпоссылки!$C173,D143+Предпоссылки!$C171,D143))</f>
        <v>56</v>
      </c>
      <c r="F143" s="75">
        <f>IF(F$1=DATE(2025,1,1), Предпоссылки!$C170,IF(MOD(MONTH(F$1),Предпоссылки!$C172)=Предпоссылки!$C173,E143+Предпоссылки!$C171,E143))</f>
        <v>56</v>
      </c>
      <c r="G143" s="75">
        <f>IF(G$1=DATE(2025,1,1), Предпоссылки!$C170,IF(MOD(MONTH(G$1),Предпоссылки!$C172)=Предпоссылки!$C173,F143+Предпоссылки!$C171,F143))</f>
        <v>56</v>
      </c>
      <c r="H143" s="75">
        <f>IF(H$1=DATE(2025,1,1), Предпоссылки!$C170,IF(MOD(MONTH(H$1),Предпоссылки!$C172)=Предпоссылки!$C173,G143+Предпоссылки!$C171,G143))</f>
        <v>56</v>
      </c>
      <c r="I143" s="75">
        <f>IF(I$1=DATE(2025,1,1), Предпоссылки!$C170,IF(MOD(MONTH(I$1),Предпоссылки!$C172)=Предпоссылки!$C173,H143+Предпоссылки!$C171,H143))</f>
        <v>56</v>
      </c>
      <c r="J143" s="75">
        <f>IF(J$1=DATE(2025,1,1), Предпоссылки!$C170,IF(MOD(MONTH(J$1),Предпоссылки!$C172)=Предпоссылки!$C173,I143+Предпоссылки!$C171,I143))</f>
        <v>56</v>
      </c>
      <c r="K143" s="75">
        <f>IF(K$1=DATE(2025,1,1), Предпоссылки!$C170,IF(MOD(MONTH(K$1),Предпоссылки!$C172)=Предпоссылки!$C173,J143+Предпоссылки!$C171,J143))</f>
        <v>56</v>
      </c>
      <c r="L143" s="75">
        <f>IF(L$1=DATE(2025,1,1), Предпоссылки!$C170,IF(MOD(MONTH(L$1),Предпоссылки!$C172)=Предпоссылки!$C173,K143+Предпоссылки!$C171,K143))</f>
        <v>56</v>
      </c>
      <c r="M143" s="75">
        <f>IF(M$1=DATE(2025,1,1), Предпоссылки!$C170,IF(MOD(MONTH(M$1),Предпоссылки!$C172)=Предпоссылки!$C173,L143+Предпоссылки!$C171,L143))</f>
        <v>56</v>
      </c>
      <c r="N143" s="75">
        <f>IF(N$1=DATE(2025,1,1), Предпоссылки!$C170,IF(MOD(MONTH(N$1),Предпоссылки!$C172)=Предпоссылки!$C173,M143+Предпоссылки!$C171,M143))</f>
        <v>56</v>
      </c>
      <c r="O143" s="75">
        <f>IF(O$1=DATE(2025,1,1), Предпоссылки!$C170,IF(MOD(MONTH(O$1),Предпоссылки!$C172)=Предпоссылки!$C173,N143+Предпоссылки!$C171,N143))</f>
        <v>56</v>
      </c>
      <c r="P143" s="75">
        <f>IF(P$1=DATE(2025,1,1), Предпоссылки!$C170,IF(MOD(MONTH(P$1),Предпоссылки!$C172)=Предпоссылки!$C173,O143+Предпоссылки!$C171,O143))</f>
        <v>64</v>
      </c>
      <c r="Q143" s="75">
        <f>IF(Q$1=DATE(2025,1,1), Предпоссылки!$C170,IF(MOD(MONTH(Q$1),Предпоссылки!$C172)=Предпоссылки!$C173,P143+Предпоссылки!$C171,P143))</f>
        <v>64</v>
      </c>
      <c r="R143" s="75">
        <f>IF(R$1=DATE(2025,1,1), Предпоссылки!$C170,IF(MOD(MONTH(R$1),Предпоссылки!$C172)=Предпоссылки!$C173,Q143+Предпоссылки!$C171,Q143))</f>
        <v>64</v>
      </c>
      <c r="S143" s="75">
        <f>IF(S$1=DATE(2025,1,1), Предпоссылки!$C170,IF(MOD(MONTH(S$1),Предпоссылки!$C172)=Предпоссылки!$C173,R143+Предпоссылки!$C171,R143))</f>
        <v>64</v>
      </c>
      <c r="T143" s="75">
        <f>IF(T$1=DATE(2025,1,1), Предпоссылки!$C170,IF(MOD(MONTH(T$1),Предпоссылки!$C172)=Предпоссылки!$C173,S143+Предпоссылки!$C171,S143))</f>
        <v>64</v>
      </c>
      <c r="U143" s="75">
        <f>IF(U$1=DATE(2025,1,1), Предпоссылки!$C170,IF(MOD(MONTH(U$1),Предпоссылки!$C172)=Предпоссылки!$C173,T143+Предпоссылки!$C171,T143))</f>
        <v>64</v>
      </c>
      <c r="V143" s="75">
        <f>IF(V$1=DATE(2025,1,1), Предпоссылки!$C170,IF(MOD(MONTH(V$1),Предпоссылки!$C172)=Предпоссылки!$C173,U143+Предпоссылки!$C171,U143))</f>
        <v>64</v>
      </c>
      <c r="W143" s="75">
        <f>IF(W$1=DATE(2025,1,1), Предпоссылки!$C170,IF(MOD(MONTH(W$1),Предпоссылки!$C172)=Предпоссылки!$C173,V143+Предпоссылки!$C171,V143))</f>
        <v>64</v>
      </c>
      <c r="X143" s="75">
        <f>IF(X$1=DATE(2025,1,1), Предпоссылки!$C170,IF(MOD(MONTH(X$1),Предпоссылки!$C172)=Предпоссылки!$C173,W143+Предпоссылки!$C171,W143))</f>
        <v>64</v>
      </c>
      <c r="Y143" s="75">
        <f>IF(Y$1=DATE(2025,1,1), Предпоссылки!$C170,IF(MOD(MONTH(Y$1),Предпоссылки!$C172)=Предпоссылки!$C173,X143+Предпоссылки!$C171,X143))</f>
        <v>64</v>
      </c>
      <c r="Z143" s="75">
        <f>IF(Z$1=DATE(2025,1,1), Предпоссылки!$C170,IF(MOD(MONTH(Z$1),Предпоссылки!$C172)=Предпоссылки!$C173,Y143+Предпоссылки!$C171,Y143))</f>
        <v>64</v>
      </c>
      <c r="AA143" s="75">
        <f>IF(AA$1=DATE(2025,1,1), Предпоссылки!$C170,IF(MOD(MONTH(AA$1),Предпоссылки!$C172)=Предпоссылки!$C173,Z143+Предпоссылки!$C171,Z143))</f>
        <v>64</v>
      </c>
      <c r="AB143" s="75">
        <f>IF(AB$1=DATE(2025,1,1), Предпоссылки!$C170,IF(MOD(MONTH(AB$1),Предпоссылки!$C172)=Предпоссылки!$C173,AA143+Предпоссылки!$C171,AA143))</f>
        <v>72</v>
      </c>
      <c r="AC143" s="75">
        <f>IF(AC$1=DATE(2025,1,1), Предпоссылки!$C170,IF(MOD(MONTH(AC$1),Предпоссылки!$C172)=Предпоссылки!$C173,AB143+Предпоссылки!$C171,AB143))</f>
        <v>72</v>
      </c>
      <c r="AD143" s="75">
        <f>IF(AD$1=DATE(2025,1,1), Предпоссылки!$C170,IF(MOD(MONTH(AD$1),Предпоссылки!$C172)=Предпоссылки!$C173,AC143+Предпоссылки!$C171,AC143))</f>
        <v>72</v>
      </c>
      <c r="AE143" s="75">
        <f>IF(AE$1=DATE(2025,1,1), Предпоссылки!$C170,IF(MOD(MONTH(AE$1),Предпоссылки!$C172)=Предпоссылки!$C173,AD143+Предпоссылки!$C171,AD143))</f>
        <v>72</v>
      </c>
      <c r="AF143" s="75">
        <f>IF(AF$1=DATE(2025,1,1), Предпоссылки!$C170,IF(MOD(MONTH(AF$1),Предпоссылки!$C172)=Предпоссылки!$C173,AE143+Предпоссылки!$C171,AE143))</f>
        <v>72</v>
      </c>
      <c r="AG143" s="75">
        <f>IF(AG$1=DATE(2025,1,1), Предпоссылки!$C170,IF(MOD(MONTH(AG$1),Предпоссылки!$C172)=Предпоссылки!$C173,AF143+Предпоссылки!$C171,AF143))</f>
        <v>72</v>
      </c>
      <c r="AH143" s="75">
        <f>IF(AH$1=DATE(2025,1,1), Предпоссылки!$C170,IF(MOD(MONTH(AH$1),Предпоссылки!$C172)=Предпоссылки!$C173,AG143+Предпоссылки!$C171,AG143))</f>
        <v>72</v>
      </c>
      <c r="AI143" s="75">
        <f>IF(AI$1=DATE(2025,1,1), Предпоссылки!$C170,IF(MOD(MONTH(AI$1),Предпоссылки!$C172)=Предпоссылки!$C173,AH143+Предпоссылки!$C171,AH143))</f>
        <v>72</v>
      </c>
      <c r="AJ143" s="75">
        <f>IF(AJ$1=DATE(2025,1,1), Предпоссылки!$C170,IF(MOD(MONTH(AJ$1),Предпоссылки!$C172)=Предпоссылки!$C173,AI143+Предпоссылки!$C171,AI143))</f>
        <v>72</v>
      </c>
      <c r="AK143" s="75">
        <f>IF(AK$1=DATE(2025,1,1), Предпоссылки!$C170,IF(MOD(MONTH(AK$1),Предпоссылки!$C172)=Предпоссылки!$C173,AJ143+Предпоссылки!$C171,AJ143))</f>
        <v>72</v>
      </c>
      <c r="AL143" s="75">
        <f>IF(AL$1=DATE(2025,1,1), Предпоссылки!$C170,IF(MOD(MONTH(AL$1),Предпоссылки!$C172)=Предпоссылки!$C173,AK143+Предпоссылки!$C171,AK143))</f>
        <v>72</v>
      </c>
      <c r="AM143" s="75">
        <f>IF(AM$1=DATE(2025,1,1), Предпоссылки!$C170,IF(MOD(MONTH(AM$1),Предпоссылки!$C172)=Предпоссылки!$C173,AL143+Предпоссылки!$C171,AL143))</f>
        <v>72</v>
      </c>
      <c r="AN143" s="75">
        <f>IF(AN$1=DATE(2025,1,1), Предпоссылки!$C170,IF(MOD(MONTH(AN$1),Предпоссылки!$C172)=Предпоссылки!$C173,AM143+Предпоссылки!$C171,AM143))</f>
        <v>80</v>
      </c>
      <c r="AO143" s="75">
        <f>IF(AO$1=DATE(2025,1,1), Предпоссылки!$C170,IF(MOD(MONTH(AO$1),Предпоссылки!$C172)=Предпоссылки!$C173,AN143+Предпоссылки!$C171,AN143))</f>
        <v>80</v>
      </c>
      <c r="AP143" s="75">
        <f>IF(AP$1=DATE(2025,1,1), Предпоссылки!$C170,IF(MOD(MONTH(AP$1),Предпоссылки!$C172)=Предпоссылки!$C173,AO143+Предпоссылки!$C171,AO143))</f>
        <v>80</v>
      </c>
      <c r="AQ143" s="75">
        <f>IF(AQ$1=DATE(2025,1,1), Предпоссылки!$C170,IF(MOD(MONTH(AQ$1),Предпоссылки!$C172)=Предпоссылки!$C173,AP143+Предпоссылки!$C171,AP143))</f>
        <v>80</v>
      </c>
      <c r="AR143" s="75">
        <f>IF(AR$1=DATE(2025,1,1), Предпоссылки!$C170,IF(MOD(MONTH(AR$1),Предпоссылки!$C172)=Предпоссылки!$C173,AQ143+Предпоссылки!$C171,AQ143))</f>
        <v>80</v>
      </c>
      <c r="AS143" s="75">
        <f>IF(AS$1=DATE(2025,1,1), Предпоссылки!$C170,IF(MOD(MONTH(AS$1),Предпоссылки!$C172)=Предпоссылки!$C173,AR143+Предпоссылки!$C171,AR143))</f>
        <v>80</v>
      </c>
      <c r="AT143" s="75">
        <f>IF(AT$1=DATE(2025,1,1), Предпоссылки!$C170,IF(MOD(MONTH(AT$1),Предпоссылки!$C172)=Предпоссылки!$C173,AS143+Предпоссылки!$C171,AS143))</f>
        <v>80</v>
      </c>
      <c r="AU143" s="75">
        <f>IF(AU$1=DATE(2025,1,1), Предпоссылки!$C170,IF(MOD(MONTH(AU$1),Предпоссылки!$C172)=Предпоссылки!$C173,AT143+Предпоссылки!$C171,AT143))</f>
        <v>80</v>
      </c>
      <c r="AV143" s="75">
        <f>IF(AV$1=DATE(2025,1,1), Предпоссылки!$C170,IF(MOD(MONTH(AV$1),Предпоссылки!$C172)=Предпоссылки!$C173,AU143+Предпоссылки!$C171,AU143))</f>
        <v>80</v>
      </c>
      <c r="AW143" s="75">
        <f>IF(AW$1=DATE(2025,1,1), Предпоссылки!$C170,IF(MOD(MONTH(AW$1),Предпоссылки!$C172)=Предпоссылки!$C173,AV143+Предпоссылки!$C171,AV143))</f>
        <v>80</v>
      </c>
      <c r="AX143" s="75">
        <f>IF(AX$1=DATE(2025,1,1), Предпоссылки!$C170,IF(MOD(MONTH(AX$1),Предпоссылки!$C172)=Предпоссылки!$C173,AW143+Предпоссылки!$C171,AW143))</f>
        <v>80</v>
      </c>
      <c r="AY143" s="75">
        <f>IF(AY$1=DATE(2025,1,1), Предпоссылки!$C170,IF(MOD(MONTH(AY$1),Предпоссылки!$C172)=Предпоссылки!$C173,AX143+Предпоссылки!$C171,AX143))</f>
        <v>80</v>
      </c>
      <c r="AZ143" s="75">
        <f>IF(AZ$1=DATE(2025,1,1), Предпоссылки!$C170,IF(MOD(MONTH(AZ$1),Предпоссылки!$C172)=Предпоссылки!$C173,AY143+Предпоссылки!$C171,AY143))</f>
        <v>88</v>
      </c>
      <c r="BA143" s="75">
        <f>IF(BA$1=DATE(2025,1,1), Предпоссылки!$C170,IF(MOD(MONTH(BA$1),Предпоссылки!$C172)=Предпоссылки!$C173,AZ143+Предпоссылки!$C171,AZ143))</f>
        <v>88</v>
      </c>
      <c r="BB143" s="75">
        <f>IF(BB$1=DATE(2025,1,1), Предпоссылки!$C170,IF(MOD(MONTH(BB$1),Предпоссылки!$C172)=Предпоссылки!$C173,BA143+Предпоссылки!$C171,BA143))</f>
        <v>88</v>
      </c>
      <c r="BC143" s="75">
        <f>IF(BC$1=DATE(2025,1,1), Предпоссылки!$C170,IF(MOD(MONTH(BC$1),Предпоссылки!$C172)=Предпоссылки!$C173,BB143+Предпоссылки!$C171,BB143))</f>
        <v>88</v>
      </c>
      <c r="BD143" s="75">
        <f>IF(BD$1=DATE(2025,1,1), Предпоссылки!$C170,IF(MOD(MONTH(BD$1),Предпоссылки!$C172)=Предпоссылки!$C173,BC143+Предпоссылки!$C171,BC143))</f>
        <v>88</v>
      </c>
      <c r="BE143" s="75">
        <f>IF(BE$1=DATE(2025,1,1), Предпоссылки!$C170,IF(MOD(MONTH(BE$1),Предпоссылки!$C172)=Предпоссылки!$C173,BD143+Предпоссылки!$C171,BD143))</f>
        <v>88</v>
      </c>
      <c r="BF143" s="75">
        <f>IF(BF$1=DATE(2025,1,1), Предпоссылки!$C170,IF(MOD(MONTH(BF$1),Предпоссылки!$C172)=Предпоссылки!$C173,BE143+Предпоссылки!$C171,BE143))</f>
        <v>88</v>
      </c>
      <c r="BG143" s="75">
        <f>IF(BG$1=DATE(2025,1,1), Предпоссылки!$C170,IF(MOD(MONTH(BG$1),Предпоссылки!$C172)=Предпоссылки!$C173,BF143+Предпоссылки!$C171,BF143))</f>
        <v>88</v>
      </c>
      <c r="BH143" s="75">
        <f>IF(BH$1=DATE(2025,1,1), Предпоссылки!$C170,IF(MOD(MONTH(BH$1),Предпоссылки!$C172)=Предпоссылки!$C173,BG143+Предпоссылки!$C171,BG143))</f>
        <v>88</v>
      </c>
      <c r="BI143" s="75">
        <f>IF(BI$1=DATE(2025,1,1), Предпоссылки!$C170,IF(MOD(MONTH(BI$1),Предпоссылки!$C172)=Предпоссылки!$C173,BH143+Предпоссылки!$C171,BH143))</f>
        <v>88</v>
      </c>
      <c r="BJ143" s="75">
        <f>IF(BJ$1=DATE(2025,1,1), Предпоссылки!$C170,IF(MOD(MONTH(BJ$1),Предпоссылки!$C172)=Предпоссылки!$C173,BI143+Предпоссылки!$C171,BI143))</f>
        <v>88</v>
      </c>
      <c r="BK143" s="75">
        <f>IF(BK$1=DATE(2025,1,1), Предпоссылки!$C170,IF(MOD(MONTH(BK$1),Предпоссылки!$C172)=Предпоссылки!$C173,BJ143+Предпоссылки!$C171,BJ143))</f>
        <v>88</v>
      </c>
      <c r="BL143" s="75">
        <f>IF(BL$1=DATE(2025,1,1), Предпоссылки!$C170,IF(MOD(MONTH(BL$1),Предпоссылки!$C172)=Предпоссылки!$C173,BK143+Предпоссылки!$C171,BK143))</f>
        <v>96</v>
      </c>
      <c r="BM143" s="75">
        <f>IF(BM$1=DATE(2025,1,1), Предпоссылки!$C170,IF(MOD(MONTH(BM$1),Предпоссылки!$C172)=Предпоссылки!$C173,BL143+Предпоссылки!$C171,BL143))</f>
        <v>96</v>
      </c>
      <c r="BN143" s="75">
        <f>IF(BN$1=DATE(2025,1,1), Предпоссылки!$C170,IF(MOD(MONTH(BN$1),Предпоссылки!$C172)=Предпоссылки!$C173,BM143+Предпоссылки!$C171,BM143))</f>
        <v>96</v>
      </c>
      <c r="BO143" s="75">
        <f>IF(BO$1=DATE(2025,1,1), Предпоссылки!$C170,IF(MOD(MONTH(BO$1),Предпоссылки!$C172)=Предпоссылки!$C173,BN143+Предпоссылки!$C171,BN143))</f>
        <v>96</v>
      </c>
      <c r="BP143" s="75">
        <f>IF(BP$1=DATE(2025,1,1), Предпоссылки!$C170,IF(MOD(MONTH(BP$1),Предпоссылки!$C172)=Предпоссылки!$C173,BO143+Предпоссылки!$C171,BO143))</f>
        <v>96</v>
      </c>
      <c r="BQ143" s="75">
        <f>IF(BQ$1=DATE(2025,1,1), Предпоссылки!$C170,IF(MOD(MONTH(BQ$1),Предпоссылки!$C172)=Предпоссылки!$C173,BP143+Предпоссылки!$C171,BP143))</f>
        <v>96</v>
      </c>
      <c r="BR143" s="75">
        <f>IF(BR$1=DATE(2025,1,1), Предпоссылки!$C170,IF(MOD(MONTH(BR$1),Предпоссылки!$C172)=Предпоссылки!$C173,BQ143+Предпоссылки!$C171,BQ143))</f>
        <v>96</v>
      </c>
      <c r="BS143" s="75">
        <f>IF(BS$1=DATE(2025,1,1), Предпоссылки!$C170,IF(MOD(MONTH(BS$1),Предпоссылки!$C172)=Предпоссылки!$C173,BR143+Предпоссылки!$C171,BR143))</f>
        <v>96</v>
      </c>
      <c r="BT143" s="75">
        <f>IF(BT$1=DATE(2025,1,1), Предпоссылки!$C170,IF(MOD(MONTH(BT$1),Предпоссылки!$C172)=Предпоссылки!$C173,BS143+Предпоссылки!$C171,BS143))</f>
        <v>96</v>
      </c>
      <c r="BU143" s="75">
        <f>IF(BU$1=DATE(2025,1,1), Предпоссылки!$C170,IF(MOD(MONTH(BU$1),Предпоссылки!$C172)=Предпоссылки!$C173,BT143+Предпоссылки!$C171,BT143))</f>
        <v>96</v>
      </c>
      <c r="BV143" s="75">
        <f>IF(BV$1=DATE(2025,1,1), Предпоссылки!$C170,IF(MOD(MONTH(BV$1),Предпоссылки!$C172)=Предпоссылки!$C173,BU143+Предпоссылки!$C171,BU143))</f>
        <v>96</v>
      </c>
      <c r="BW143" s="75">
        <f>IF(BW$1=DATE(2025,1,1), Предпоссылки!$C170,IF(MOD(MONTH(BW$1),Предпоссылки!$C172)=Предпоссылки!$C173,BV143+Предпоссылки!$C171,BV143))</f>
        <v>96</v>
      </c>
    </row>
    <row r="144" spans="1:75" ht="10.25" outlineLevel="1" x14ac:dyDescent="0.2">
      <c r="A144" s="21" t="s">
        <v>29</v>
      </c>
      <c r="B144" s="69"/>
      <c r="C144" s="11"/>
      <c r="D144" s="11">
        <f ca="1">D142*D143</f>
        <v>50621.760000000009</v>
      </c>
      <c r="E144" s="11">
        <f t="shared" ref="E144:AM144" ca="1" si="228">E142*E143</f>
        <v>42184.800000000003</v>
      </c>
      <c r="F144" s="11">
        <f t="shared" ca="1" si="228"/>
        <v>42184.800000000003</v>
      </c>
      <c r="G144" s="11">
        <f t="shared" ca="1" si="228"/>
        <v>16873.920000000002</v>
      </c>
      <c r="H144" s="11">
        <f t="shared" ca="1" si="228"/>
        <v>59058.720000000008</v>
      </c>
      <c r="I144" s="11">
        <f t="shared" ca="1" si="228"/>
        <v>75932.640000000014</v>
      </c>
      <c r="J144" s="11">
        <f t="shared" ca="1" si="228"/>
        <v>75932.640000000014</v>
      </c>
      <c r="K144" s="11">
        <f t="shared" ca="1" si="228"/>
        <v>67495.680000000008</v>
      </c>
      <c r="L144" s="11">
        <f t="shared" ca="1" si="228"/>
        <v>42184.800000000003</v>
      </c>
      <c r="M144" s="11">
        <f t="shared" ca="1" si="228"/>
        <v>33747.840000000004</v>
      </c>
      <c r="N144" s="11">
        <f t="shared" ca="1" si="228"/>
        <v>33747.840000000004</v>
      </c>
      <c r="O144" s="11">
        <f t="shared" ca="1" si="228"/>
        <v>25310.880000000005</v>
      </c>
      <c r="P144" s="11">
        <f t="shared" ca="1" si="228"/>
        <v>57853.44000000001</v>
      </c>
      <c r="Q144" s="11">
        <f t="shared" ca="1" si="228"/>
        <v>48211.200000000004</v>
      </c>
      <c r="R144" s="11">
        <f t="shared" ca="1" si="228"/>
        <v>48211.200000000004</v>
      </c>
      <c r="S144" s="11">
        <f t="shared" ca="1" si="228"/>
        <v>19284.480000000003</v>
      </c>
      <c r="T144" s="11">
        <f t="shared" ca="1" si="228"/>
        <v>67495.680000000008</v>
      </c>
      <c r="U144" s="11">
        <f t="shared" ca="1" si="228"/>
        <v>86780.160000000018</v>
      </c>
      <c r="V144" s="11">
        <f t="shared" ca="1" si="228"/>
        <v>86780.160000000018</v>
      </c>
      <c r="W144" s="11">
        <f t="shared" ca="1" si="228"/>
        <v>77137.920000000013</v>
      </c>
      <c r="X144" s="11">
        <f t="shared" ca="1" si="228"/>
        <v>48211.200000000004</v>
      </c>
      <c r="Y144" s="11">
        <f t="shared" ca="1" si="228"/>
        <v>38568.960000000006</v>
      </c>
      <c r="Z144" s="11">
        <f t="shared" ca="1" si="228"/>
        <v>38568.960000000006</v>
      </c>
      <c r="AA144" s="11">
        <f t="shared" ca="1" si="228"/>
        <v>28926.720000000005</v>
      </c>
      <c r="AB144" s="11">
        <f t="shared" ca="1" si="228"/>
        <v>65085.12000000001</v>
      </c>
      <c r="AC144" s="11">
        <f t="shared" ca="1" si="228"/>
        <v>54237.600000000006</v>
      </c>
      <c r="AD144" s="11">
        <f t="shared" ca="1" si="228"/>
        <v>54237.600000000006</v>
      </c>
      <c r="AE144" s="11">
        <f t="shared" ca="1" si="228"/>
        <v>21695.040000000005</v>
      </c>
      <c r="AF144" s="11">
        <f t="shared" ca="1" si="228"/>
        <v>75932.640000000014</v>
      </c>
      <c r="AG144" s="11">
        <f t="shared" ca="1" si="228"/>
        <v>97627.680000000022</v>
      </c>
      <c r="AH144" s="11">
        <f t="shared" ca="1" si="228"/>
        <v>97627.680000000022</v>
      </c>
      <c r="AI144" s="11">
        <f t="shared" ca="1" si="228"/>
        <v>86780.160000000018</v>
      </c>
      <c r="AJ144" s="11">
        <f t="shared" ca="1" si="228"/>
        <v>54237.600000000006</v>
      </c>
      <c r="AK144" s="11">
        <f t="shared" ca="1" si="228"/>
        <v>43390.080000000009</v>
      </c>
      <c r="AL144" s="11">
        <f t="shared" ca="1" si="228"/>
        <v>43390.080000000009</v>
      </c>
      <c r="AM144" s="11">
        <f t="shared" ca="1" si="228"/>
        <v>32542.560000000005</v>
      </c>
      <c r="AN144" s="11">
        <f t="shared" ref="AN144:BW144" ca="1" si="229">AN142*AN143</f>
        <v>72316.800000000017</v>
      </c>
      <c r="AO144" s="11">
        <f t="shared" ca="1" si="229"/>
        <v>60264.000000000007</v>
      </c>
      <c r="AP144" s="11">
        <f t="shared" ca="1" si="229"/>
        <v>60264.000000000007</v>
      </c>
      <c r="AQ144" s="11">
        <f t="shared" ca="1" si="229"/>
        <v>24105.600000000006</v>
      </c>
      <c r="AR144" s="11">
        <f t="shared" ca="1" si="229"/>
        <v>84369.600000000006</v>
      </c>
      <c r="AS144" s="11">
        <f t="shared" ca="1" si="229"/>
        <v>108475.20000000003</v>
      </c>
      <c r="AT144" s="11">
        <f t="shared" ca="1" si="229"/>
        <v>108475.20000000003</v>
      </c>
      <c r="AU144" s="11">
        <f t="shared" ca="1" si="229"/>
        <v>96422.400000000023</v>
      </c>
      <c r="AV144" s="11">
        <f t="shared" ca="1" si="229"/>
        <v>60264.000000000007</v>
      </c>
      <c r="AW144" s="11">
        <f t="shared" ca="1" si="229"/>
        <v>48211.200000000012</v>
      </c>
      <c r="AX144" s="11">
        <f t="shared" ca="1" si="229"/>
        <v>48211.200000000012</v>
      </c>
      <c r="AY144" s="11">
        <f t="shared" ca="1" si="229"/>
        <v>36158.400000000009</v>
      </c>
      <c r="AZ144" s="11">
        <f t="shared" ca="1" si="229"/>
        <v>79548.48000000001</v>
      </c>
      <c r="BA144" s="11">
        <f t="shared" ca="1" si="229"/>
        <v>66290.400000000009</v>
      </c>
      <c r="BB144" s="11">
        <f t="shared" ca="1" si="229"/>
        <v>66290.400000000009</v>
      </c>
      <c r="BC144" s="11">
        <f t="shared" ca="1" si="229"/>
        <v>26516.160000000003</v>
      </c>
      <c r="BD144" s="11">
        <f t="shared" ca="1" si="229"/>
        <v>92806.560000000012</v>
      </c>
      <c r="BE144" s="11">
        <f t="shared" ca="1" si="229"/>
        <v>119322.72000000003</v>
      </c>
      <c r="BF144" s="11">
        <f t="shared" ca="1" si="229"/>
        <v>119322.72000000003</v>
      </c>
      <c r="BG144" s="11">
        <f t="shared" ca="1" si="229"/>
        <v>106064.64000000001</v>
      </c>
      <c r="BH144" s="11">
        <f t="shared" ca="1" si="229"/>
        <v>66290.400000000009</v>
      </c>
      <c r="BI144" s="11">
        <f t="shared" ca="1" si="229"/>
        <v>53032.320000000007</v>
      </c>
      <c r="BJ144" s="11">
        <f t="shared" ca="1" si="229"/>
        <v>53032.320000000007</v>
      </c>
      <c r="BK144" s="11">
        <f t="shared" ca="1" si="229"/>
        <v>39774.240000000005</v>
      </c>
      <c r="BL144" s="11">
        <f t="shared" ca="1" si="229"/>
        <v>86780.160000000018</v>
      </c>
      <c r="BM144" s="11">
        <f t="shared" ca="1" si="229"/>
        <v>72316.800000000003</v>
      </c>
      <c r="BN144" s="11">
        <f t="shared" ca="1" si="229"/>
        <v>72316.800000000003</v>
      </c>
      <c r="BO144" s="11">
        <f t="shared" ca="1" si="229"/>
        <v>28926.720000000005</v>
      </c>
      <c r="BP144" s="11">
        <f t="shared" ca="1" si="229"/>
        <v>101243.52000000002</v>
      </c>
      <c r="BQ144" s="11">
        <f t="shared" ca="1" si="229"/>
        <v>130170.24000000002</v>
      </c>
      <c r="BR144" s="11">
        <f t="shared" ca="1" si="229"/>
        <v>130170.24000000002</v>
      </c>
      <c r="BS144" s="11">
        <f t="shared" ca="1" si="229"/>
        <v>115706.88000000002</v>
      </c>
      <c r="BT144" s="11">
        <f t="shared" ca="1" si="229"/>
        <v>72316.800000000003</v>
      </c>
      <c r="BU144" s="11">
        <f t="shared" ca="1" si="229"/>
        <v>57853.44000000001</v>
      </c>
      <c r="BV144" s="11">
        <f t="shared" ca="1" si="229"/>
        <v>57853.44000000001</v>
      </c>
      <c r="BW144" s="11">
        <f t="shared" ca="1" si="229"/>
        <v>43390.080000000009</v>
      </c>
    </row>
    <row r="145" spans="1:75" ht="10.25" outlineLevel="1" x14ac:dyDescent="0.2">
      <c r="A145" s="21" t="s">
        <v>31</v>
      </c>
      <c r="B145" s="69"/>
      <c r="C145" s="11"/>
      <c r="D145" s="11">
        <v>6000</v>
      </c>
      <c r="E145" s="11">
        <v>6000</v>
      </c>
      <c r="F145" s="11">
        <v>6000</v>
      </c>
      <c r="G145" s="11">
        <v>6000</v>
      </c>
      <c r="H145" s="11">
        <v>6000</v>
      </c>
      <c r="I145" s="11">
        <v>6000</v>
      </c>
      <c r="J145" s="11">
        <v>6000</v>
      </c>
      <c r="K145" s="11">
        <v>6000</v>
      </c>
      <c r="L145" s="11">
        <v>6000</v>
      </c>
      <c r="M145" s="11">
        <v>6000</v>
      </c>
      <c r="N145" s="11">
        <v>6000</v>
      </c>
      <c r="O145" s="11">
        <v>6000</v>
      </c>
      <c r="P145" s="11">
        <v>6000</v>
      </c>
      <c r="Q145" s="11">
        <v>6000</v>
      </c>
      <c r="R145" s="11">
        <v>6000</v>
      </c>
      <c r="S145" s="11">
        <v>6000</v>
      </c>
      <c r="T145" s="11">
        <v>6000</v>
      </c>
      <c r="U145" s="11">
        <v>6000</v>
      </c>
      <c r="V145" s="11">
        <v>6000</v>
      </c>
      <c r="W145" s="11">
        <v>6000</v>
      </c>
      <c r="X145" s="11">
        <v>6000</v>
      </c>
      <c r="Y145" s="11">
        <v>6000</v>
      </c>
      <c r="Z145" s="11">
        <v>6000</v>
      </c>
      <c r="AA145" s="11">
        <v>6000</v>
      </c>
      <c r="AB145" s="11">
        <v>6000</v>
      </c>
      <c r="AC145" s="11">
        <v>6000</v>
      </c>
      <c r="AD145" s="11">
        <v>6000</v>
      </c>
      <c r="AE145" s="11">
        <v>6000</v>
      </c>
      <c r="AF145" s="11">
        <v>6000</v>
      </c>
      <c r="AG145" s="11">
        <v>6000</v>
      </c>
      <c r="AH145" s="11">
        <v>6000</v>
      </c>
      <c r="AI145" s="11">
        <v>6000</v>
      </c>
      <c r="AJ145" s="11">
        <v>6000</v>
      </c>
      <c r="AK145" s="11">
        <v>6000</v>
      </c>
      <c r="AL145" s="11">
        <v>6000</v>
      </c>
      <c r="AM145" s="11">
        <v>6000</v>
      </c>
      <c r="AN145" s="11">
        <v>6000</v>
      </c>
      <c r="AO145" s="11">
        <v>6000</v>
      </c>
      <c r="AP145" s="11">
        <v>6000</v>
      </c>
      <c r="AQ145" s="11">
        <v>6000</v>
      </c>
      <c r="AR145" s="11">
        <v>6000</v>
      </c>
      <c r="AS145" s="11">
        <v>6000</v>
      </c>
      <c r="AT145" s="11">
        <v>6000</v>
      </c>
      <c r="AU145" s="11">
        <v>6000</v>
      </c>
      <c r="AV145" s="11">
        <v>6000</v>
      </c>
      <c r="AW145" s="11">
        <v>6000</v>
      </c>
      <c r="AX145" s="11">
        <v>6000</v>
      </c>
      <c r="AY145" s="11">
        <v>6000</v>
      </c>
      <c r="AZ145" s="11">
        <v>6000</v>
      </c>
      <c r="BA145" s="11">
        <v>6000</v>
      </c>
      <c r="BB145" s="11">
        <v>6000</v>
      </c>
      <c r="BC145" s="11">
        <v>6000</v>
      </c>
      <c r="BD145" s="11">
        <v>6000</v>
      </c>
      <c r="BE145" s="11">
        <v>6000</v>
      </c>
      <c r="BF145" s="11">
        <v>6000</v>
      </c>
      <c r="BG145" s="11">
        <v>6000</v>
      </c>
      <c r="BH145" s="11">
        <v>6000</v>
      </c>
      <c r="BI145" s="11">
        <v>6000</v>
      </c>
      <c r="BJ145" s="11">
        <v>6000</v>
      </c>
      <c r="BK145" s="11">
        <v>6000</v>
      </c>
      <c r="BL145" s="11">
        <v>6000</v>
      </c>
      <c r="BM145" s="11">
        <v>6000</v>
      </c>
      <c r="BN145" s="11">
        <v>6000</v>
      </c>
      <c r="BO145" s="11">
        <v>6000</v>
      </c>
      <c r="BP145" s="11">
        <v>6000</v>
      </c>
      <c r="BQ145" s="11">
        <v>6000</v>
      </c>
      <c r="BR145" s="11">
        <v>6000</v>
      </c>
      <c r="BS145" s="11">
        <v>6000</v>
      </c>
      <c r="BT145" s="11">
        <v>6000</v>
      </c>
      <c r="BU145" s="11">
        <v>6000</v>
      </c>
      <c r="BV145" s="11">
        <v>6000</v>
      </c>
      <c r="BW145" s="11">
        <v>6000</v>
      </c>
    </row>
    <row r="146" spans="1:75" ht="10.25" outlineLevel="1" x14ac:dyDescent="0.2">
      <c r="A146" s="21"/>
      <c r="B146" s="69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</row>
    <row r="147" spans="1:75" ht="10.25" outlineLevel="1" x14ac:dyDescent="0.2">
      <c r="A147" s="5" t="s">
        <v>65</v>
      </c>
      <c r="B147" s="69"/>
      <c r="C147" s="11"/>
      <c r="D147" s="39">
        <f ca="1">D155+D156</f>
        <v>39747.840000000004</v>
      </c>
      <c r="E147" s="39">
        <f t="shared" ref="E147:AM147" ca="1" si="230">E155+E156</f>
        <v>39747.840000000004</v>
      </c>
      <c r="F147" s="39">
        <f t="shared" ca="1" si="230"/>
        <v>39747.840000000004</v>
      </c>
      <c r="G147" s="39">
        <f t="shared" ca="1" si="230"/>
        <v>22873.920000000002</v>
      </c>
      <c r="H147" s="39">
        <f t="shared" ca="1" si="230"/>
        <v>56621.760000000009</v>
      </c>
      <c r="I147" s="39">
        <f t="shared" ca="1" si="230"/>
        <v>65058.720000000008</v>
      </c>
      <c r="J147" s="39">
        <f t="shared" ca="1" si="230"/>
        <v>73495.680000000008</v>
      </c>
      <c r="K147" s="39">
        <f t="shared" ca="1" si="230"/>
        <v>65058.720000000008</v>
      </c>
      <c r="L147" s="39">
        <f t="shared" ca="1" si="230"/>
        <v>39747.840000000004</v>
      </c>
      <c r="M147" s="39">
        <f t="shared" ca="1" si="230"/>
        <v>31310.880000000005</v>
      </c>
      <c r="N147" s="39">
        <f t="shared" ca="1" si="230"/>
        <v>31310.880000000005</v>
      </c>
      <c r="O147" s="39">
        <f t="shared" ca="1" si="230"/>
        <v>22873.920000000002</v>
      </c>
      <c r="P147" s="39">
        <f t="shared" ca="1" si="230"/>
        <v>44568.960000000006</v>
      </c>
      <c r="Q147" s="39">
        <f t="shared" ca="1" si="230"/>
        <v>44568.960000000006</v>
      </c>
      <c r="R147" s="39">
        <f t="shared" ca="1" si="230"/>
        <v>44568.960000000006</v>
      </c>
      <c r="S147" s="39">
        <f t="shared" ca="1" si="230"/>
        <v>25284.480000000003</v>
      </c>
      <c r="T147" s="39">
        <f t="shared" ca="1" si="230"/>
        <v>63853.44000000001</v>
      </c>
      <c r="U147" s="39">
        <f t="shared" ca="1" si="230"/>
        <v>73495.680000000008</v>
      </c>
      <c r="V147" s="39">
        <f t="shared" ca="1" si="230"/>
        <v>83137.920000000013</v>
      </c>
      <c r="W147" s="39">
        <f t="shared" ca="1" si="230"/>
        <v>73495.680000000008</v>
      </c>
      <c r="X147" s="39">
        <f t="shared" ca="1" si="230"/>
        <v>44568.960000000006</v>
      </c>
      <c r="Y147" s="39">
        <f t="shared" ca="1" si="230"/>
        <v>34926.720000000001</v>
      </c>
      <c r="Z147" s="39">
        <f t="shared" ca="1" si="230"/>
        <v>34926.720000000001</v>
      </c>
      <c r="AA147" s="39">
        <f t="shared" ca="1" si="230"/>
        <v>25284.480000000003</v>
      </c>
      <c r="AB147" s="39">
        <f t="shared" ca="1" si="230"/>
        <v>49390.080000000009</v>
      </c>
      <c r="AC147" s="39">
        <f t="shared" ca="1" si="230"/>
        <v>49390.080000000009</v>
      </c>
      <c r="AD147" s="39">
        <f t="shared" ca="1" si="230"/>
        <v>49390.080000000009</v>
      </c>
      <c r="AE147" s="39">
        <f t="shared" ca="1" si="230"/>
        <v>27695.040000000005</v>
      </c>
      <c r="AF147" s="39">
        <f t="shared" ca="1" si="230"/>
        <v>71085.12000000001</v>
      </c>
      <c r="AG147" s="39">
        <f t="shared" ca="1" si="230"/>
        <v>81932.640000000014</v>
      </c>
      <c r="AH147" s="39">
        <f t="shared" ca="1" si="230"/>
        <v>92780.160000000018</v>
      </c>
      <c r="AI147" s="39">
        <f t="shared" ca="1" si="230"/>
        <v>81932.640000000014</v>
      </c>
      <c r="AJ147" s="39">
        <f t="shared" ca="1" si="230"/>
        <v>49390.080000000009</v>
      </c>
      <c r="AK147" s="39">
        <f t="shared" ca="1" si="230"/>
        <v>38542.560000000005</v>
      </c>
      <c r="AL147" s="39">
        <f t="shared" ca="1" si="230"/>
        <v>38542.560000000005</v>
      </c>
      <c r="AM147" s="39">
        <f t="shared" ca="1" si="230"/>
        <v>27695.040000000005</v>
      </c>
      <c r="AN147" s="39">
        <f t="shared" ref="AN147:BW147" ca="1" si="231">AN155+AN156</f>
        <v>54211.200000000012</v>
      </c>
      <c r="AO147" s="39">
        <f t="shared" ca="1" si="231"/>
        <v>54211.200000000012</v>
      </c>
      <c r="AP147" s="39">
        <f t="shared" ca="1" si="231"/>
        <v>54211.200000000012</v>
      </c>
      <c r="AQ147" s="39">
        <f t="shared" ca="1" si="231"/>
        <v>30105.600000000006</v>
      </c>
      <c r="AR147" s="39">
        <f t="shared" ca="1" si="231"/>
        <v>78316.800000000017</v>
      </c>
      <c r="AS147" s="39">
        <f t="shared" ca="1" si="231"/>
        <v>90369.600000000006</v>
      </c>
      <c r="AT147" s="39">
        <f t="shared" ca="1" si="231"/>
        <v>102422.40000000002</v>
      </c>
      <c r="AU147" s="39">
        <f t="shared" ca="1" si="231"/>
        <v>90369.600000000006</v>
      </c>
      <c r="AV147" s="39">
        <f t="shared" ca="1" si="231"/>
        <v>54211.200000000012</v>
      </c>
      <c r="AW147" s="39">
        <f t="shared" ca="1" si="231"/>
        <v>42158.400000000009</v>
      </c>
      <c r="AX147" s="39">
        <f t="shared" ca="1" si="231"/>
        <v>42158.400000000009</v>
      </c>
      <c r="AY147" s="39">
        <f t="shared" ca="1" si="231"/>
        <v>30105.600000000006</v>
      </c>
      <c r="AZ147" s="39">
        <f t="shared" ca="1" si="231"/>
        <v>59032.320000000007</v>
      </c>
      <c r="BA147" s="39">
        <f t="shared" ca="1" si="231"/>
        <v>59032.320000000007</v>
      </c>
      <c r="BB147" s="39">
        <f t="shared" ca="1" si="231"/>
        <v>59032.320000000007</v>
      </c>
      <c r="BC147" s="39">
        <f t="shared" ca="1" si="231"/>
        <v>32516.160000000003</v>
      </c>
      <c r="BD147" s="39">
        <f t="shared" ca="1" si="231"/>
        <v>85548.48000000001</v>
      </c>
      <c r="BE147" s="39">
        <f t="shared" ca="1" si="231"/>
        <v>98806.560000000012</v>
      </c>
      <c r="BF147" s="39">
        <f t="shared" ca="1" si="231"/>
        <v>112064.64000000001</v>
      </c>
      <c r="BG147" s="39">
        <f t="shared" ca="1" si="231"/>
        <v>98806.560000000012</v>
      </c>
      <c r="BH147" s="39">
        <f t="shared" ca="1" si="231"/>
        <v>59032.320000000007</v>
      </c>
      <c r="BI147" s="39">
        <f t="shared" ca="1" si="231"/>
        <v>45774.240000000005</v>
      </c>
      <c r="BJ147" s="39">
        <f t="shared" ca="1" si="231"/>
        <v>45774.240000000005</v>
      </c>
      <c r="BK147" s="39">
        <f t="shared" ca="1" si="231"/>
        <v>32516.160000000003</v>
      </c>
      <c r="BL147" s="39">
        <f t="shared" ca="1" si="231"/>
        <v>63853.44000000001</v>
      </c>
      <c r="BM147" s="39">
        <f t="shared" ca="1" si="231"/>
        <v>63853.44000000001</v>
      </c>
      <c r="BN147" s="39">
        <f t="shared" ca="1" si="231"/>
        <v>63853.44000000001</v>
      </c>
      <c r="BO147" s="39">
        <f t="shared" ca="1" si="231"/>
        <v>34926.720000000001</v>
      </c>
      <c r="BP147" s="39">
        <f t="shared" ca="1" si="231"/>
        <v>92780.160000000018</v>
      </c>
      <c r="BQ147" s="39">
        <f t="shared" ca="1" si="231"/>
        <v>107243.52000000002</v>
      </c>
      <c r="BR147" s="39">
        <f t="shared" ca="1" si="231"/>
        <v>121706.88000000002</v>
      </c>
      <c r="BS147" s="39">
        <f t="shared" ca="1" si="231"/>
        <v>107243.52000000002</v>
      </c>
      <c r="BT147" s="39">
        <f t="shared" ca="1" si="231"/>
        <v>63853.44000000001</v>
      </c>
      <c r="BU147" s="39">
        <f t="shared" ca="1" si="231"/>
        <v>49390.080000000009</v>
      </c>
      <c r="BV147" s="39">
        <f t="shared" ca="1" si="231"/>
        <v>49390.080000000009</v>
      </c>
      <c r="BW147" s="39">
        <f t="shared" ca="1" si="231"/>
        <v>34926.720000000001</v>
      </c>
    </row>
    <row r="148" spans="1:75" outlineLevel="1" x14ac:dyDescent="0.25">
      <c r="A148" s="47" t="s">
        <v>110</v>
      </c>
      <c r="B148" s="31" t="s">
        <v>60</v>
      </c>
      <c r="D148" s="20">
        <f t="shared" ref="D148:AM148" ca="1" si="232">D38</f>
        <v>11.160000000000002</v>
      </c>
      <c r="E148" s="20">
        <f t="shared" ca="1" si="232"/>
        <v>11.160000000000002</v>
      </c>
      <c r="F148" s="20">
        <f t="shared" ca="1" si="232"/>
        <v>11.160000000000002</v>
      </c>
      <c r="G148" s="20">
        <f t="shared" ca="1" si="232"/>
        <v>5.580000000000001</v>
      </c>
      <c r="H148" s="20">
        <f t="shared" ca="1" si="232"/>
        <v>16.740000000000002</v>
      </c>
      <c r="I148" s="20">
        <f t="shared" ca="1" si="232"/>
        <v>19.53</v>
      </c>
      <c r="J148" s="20">
        <f t="shared" ca="1" si="232"/>
        <v>22.320000000000004</v>
      </c>
      <c r="K148" s="20">
        <f t="shared" ca="1" si="232"/>
        <v>19.53</v>
      </c>
      <c r="L148" s="20">
        <f t="shared" ca="1" si="232"/>
        <v>11.160000000000002</v>
      </c>
      <c r="M148" s="20">
        <f t="shared" ca="1" si="232"/>
        <v>8.370000000000001</v>
      </c>
      <c r="N148" s="20">
        <f t="shared" ca="1" si="232"/>
        <v>8.370000000000001</v>
      </c>
      <c r="O148" s="20">
        <f t="shared" ca="1" si="232"/>
        <v>5.580000000000001</v>
      </c>
      <c r="P148" s="20">
        <f t="shared" ca="1" si="232"/>
        <v>11.160000000000002</v>
      </c>
      <c r="Q148" s="20">
        <f t="shared" ca="1" si="232"/>
        <v>11.160000000000002</v>
      </c>
      <c r="R148" s="20">
        <f t="shared" ca="1" si="232"/>
        <v>11.160000000000002</v>
      </c>
      <c r="S148" s="20">
        <f t="shared" ca="1" si="232"/>
        <v>5.580000000000001</v>
      </c>
      <c r="T148" s="20">
        <f t="shared" ca="1" si="232"/>
        <v>16.740000000000002</v>
      </c>
      <c r="U148" s="20">
        <f t="shared" ca="1" si="232"/>
        <v>19.53</v>
      </c>
      <c r="V148" s="20">
        <f t="shared" ca="1" si="232"/>
        <v>22.320000000000004</v>
      </c>
      <c r="W148" s="20">
        <f t="shared" ca="1" si="232"/>
        <v>19.53</v>
      </c>
      <c r="X148" s="20">
        <f t="shared" ca="1" si="232"/>
        <v>11.160000000000002</v>
      </c>
      <c r="Y148" s="20">
        <f t="shared" ca="1" si="232"/>
        <v>8.370000000000001</v>
      </c>
      <c r="Z148" s="20">
        <f t="shared" ca="1" si="232"/>
        <v>8.370000000000001</v>
      </c>
      <c r="AA148" s="20">
        <f t="shared" ca="1" si="232"/>
        <v>5.580000000000001</v>
      </c>
      <c r="AB148" s="20">
        <f t="shared" ca="1" si="232"/>
        <v>11.160000000000002</v>
      </c>
      <c r="AC148" s="20">
        <f t="shared" ca="1" si="232"/>
        <v>11.160000000000002</v>
      </c>
      <c r="AD148" s="20">
        <f t="shared" ca="1" si="232"/>
        <v>11.160000000000002</v>
      </c>
      <c r="AE148" s="20">
        <f t="shared" ca="1" si="232"/>
        <v>5.580000000000001</v>
      </c>
      <c r="AF148" s="20">
        <f t="shared" ca="1" si="232"/>
        <v>16.740000000000002</v>
      </c>
      <c r="AG148" s="20">
        <f t="shared" ca="1" si="232"/>
        <v>19.53</v>
      </c>
      <c r="AH148" s="20">
        <f t="shared" ca="1" si="232"/>
        <v>22.320000000000004</v>
      </c>
      <c r="AI148" s="20">
        <f t="shared" ca="1" si="232"/>
        <v>19.53</v>
      </c>
      <c r="AJ148" s="20">
        <f t="shared" ca="1" si="232"/>
        <v>11.160000000000002</v>
      </c>
      <c r="AK148" s="20">
        <f t="shared" ca="1" si="232"/>
        <v>8.370000000000001</v>
      </c>
      <c r="AL148" s="20">
        <f t="shared" ca="1" si="232"/>
        <v>8.370000000000001</v>
      </c>
      <c r="AM148" s="20">
        <f t="shared" ca="1" si="232"/>
        <v>5.580000000000001</v>
      </c>
      <c r="AN148" s="20">
        <f t="shared" ref="AN148:BW148" ca="1" si="233">AN38</f>
        <v>11.160000000000002</v>
      </c>
      <c r="AO148" s="20">
        <f t="shared" ca="1" si="233"/>
        <v>11.160000000000002</v>
      </c>
      <c r="AP148" s="20">
        <f t="shared" ca="1" si="233"/>
        <v>11.160000000000002</v>
      </c>
      <c r="AQ148" s="20">
        <f t="shared" ca="1" si="233"/>
        <v>5.580000000000001</v>
      </c>
      <c r="AR148" s="20">
        <f t="shared" ca="1" si="233"/>
        <v>16.740000000000002</v>
      </c>
      <c r="AS148" s="20">
        <f t="shared" ca="1" si="233"/>
        <v>19.53</v>
      </c>
      <c r="AT148" s="20">
        <f t="shared" ca="1" si="233"/>
        <v>22.320000000000004</v>
      </c>
      <c r="AU148" s="20">
        <f t="shared" ca="1" si="233"/>
        <v>19.53</v>
      </c>
      <c r="AV148" s="20">
        <f t="shared" ca="1" si="233"/>
        <v>11.160000000000002</v>
      </c>
      <c r="AW148" s="20">
        <f t="shared" ca="1" si="233"/>
        <v>8.370000000000001</v>
      </c>
      <c r="AX148" s="20">
        <f t="shared" ca="1" si="233"/>
        <v>8.370000000000001</v>
      </c>
      <c r="AY148" s="20">
        <f t="shared" ca="1" si="233"/>
        <v>5.580000000000001</v>
      </c>
      <c r="AZ148" s="20">
        <f t="shared" ca="1" si="233"/>
        <v>11.160000000000002</v>
      </c>
      <c r="BA148" s="20">
        <f t="shared" ca="1" si="233"/>
        <v>11.160000000000002</v>
      </c>
      <c r="BB148" s="20">
        <f t="shared" ca="1" si="233"/>
        <v>11.160000000000002</v>
      </c>
      <c r="BC148" s="20">
        <f t="shared" ca="1" si="233"/>
        <v>5.580000000000001</v>
      </c>
      <c r="BD148" s="20">
        <f t="shared" ca="1" si="233"/>
        <v>16.740000000000002</v>
      </c>
      <c r="BE148" s="20">
        <f t="shared" ca="1" si="233"/>
        <v>19.53</v>
      </c>
      <c r="BF148" s="20">
        <f t="shared" ca="1" si="233"/>
        <v>22.320000000000004</v>
      </c>
      <c r="BG148" s="20">
        <f t="shared" ca="1" si="233"/>
        <v>19.53</v>
      </c>
      <c r="BH148" s="20">
        <f t="shared" ca="1" si="233"/>
        <v>11.160000000000002</v>
      </c>
      <c r="BI148" s="20">
        <f t="shared" ca="1" si="233"/>
        <v>8.370000000000001</v>
      </c>
      <c r="BJ148" s="20">
        <f t="shared" ca="1" si="233"/>
        <v>8.370000000000001</v>
      </c>
      <c r="BK148" s="20">
        <f t="shared" ca="1" si="233"/>
        <v>5.580000000000001</v>
      </c>
      <c r="BL148" s="20">
        <f t="shared" ca="1" si="233"/>
        <v>11.160000000000002</v>
      </c>
      <c r="BM148" s="20">
        <f t="shared" ca="1" si="233"/>
        <v>11.160000000000002</v>
      </c>
      <c r="BN148" s="20">
        <f t="shared" ca="1" si="233"/>
        <v>11.160000000000002</v>
      </c>
      <c r="BO148" s="20">
        <f t="shared" ca="1" si="233"/>
        <v>5.580000000000001</v>
      </c>
      <c r="BP148" s="20">
        <f t="shared" ca="1" si="233"/>
        <v>16.740000000000002</v>
      </c>
      <c r="BQ148" s="20">
        <f t="shared" ca="1" si="233"/>
        <v>19.53</v>
      </c>
      <c r="BR148" s="20">
        <f t="shared" ca="1" si="233"/>
        <v>22.320000000000004</v>
      </c>
      <c r="BS148" s="20">
        <f t="shared" ca="1" si="233"/>
        <v>19.53</v>
      </c>
      <c r="BT148" s="20">
        <f t="shared" ca="1" si="233"/>
        <v>11.160000000000002</v>
      </c>
      <c r="BU148" s="20">
        <f t="shared" ca="1" si="233"/>
        <v>8.370000000000001</v>
      </c>
      <c r="BV148" s="20">
        <f t="shared" ca="1" si="233"/>
        <v>8.370000000000001</v>
      </c>
      <c r="BW148" s="20">
        <f t="shared" ca="1" si="233"/>
        <v>5.580000000000001</v>
      </c>
    </row>
    <row r="149" spans="1:75" outlineLevel="1" x14ac:dyDescent="0.25">
      <c r="A149" s="47" t="s">
        <v>34</v>
      </c>
      <c r="B149" s="69"/>
      <c r="C149" s="11"/>
      <c r="D149" s="81">
        <f>Предпоссылки!$C$169</f>
        <v>300</v>
      </c>
      <c r="E149" s="81">
        <f>Предпоссылки!$C$169</f>
        <v>300</v>
      </c>
      <c r="F149" s="81">
        <f>Предпоссылки!$C$169</f>
        <v>300</v>
      </c>
      <c r="G149" s="81">
        <f>Предпоссылки!$C$169</f>
        <v>300</v>
      </c>
      <c r="H149" s="81">
        <f>Предпоссылки!$C$169</f>
        <v>300</v>
      </c>
      <c r="I149" s="81">
        <f>Предпоссылки!$C$169</f>
        <v>300</v>
      </c>
      <c r="J149" s="81">
        <f>Предпоссылки!$C$169</f>
        <v>300</v>
      </c>
      <c r="K149" s="81">
        <f>Предпоссылки!$C$169</f>
        <v>300</v>
      </c>
      <c r="L149" s="81">
        <f>Предпоссылки!$C$169</f>
        <v>300</v>
      </c>
      <c r="M149" s="81">
        <f>Предпоссылки!$C$169</f>
        <v>300</v>
      </c>
      <c r="N149" s="81">
        <f>Предпоссылки!$C$169</f>
        <v>300</v>
      </c>
      <c r="O149" s="81">
        <f>Предпоссылки!$C$169</f>
        <v>300</v>
      </c>
      <c r="P149" s="81">
        <f>Предпоссылки!$C$169</f>
        <v>300</v>
      </c>
      <c r="Q149" s="81">
        <f>Предпоссылки!$C$169</f>
        <v>300</v>
      </c>
      <c r="R149" s="81">
        <f>Предпоссылки!$C$169</f>
        <v>300</v>
      </c>
      <c r="S149" s="81">
        <f>Предпоссылки!$C$169</f>
        <v>300</v>
      </c>
      <c r="T149" s="81">
        <f>Предпоссылки!$C$169</f>
        <v>300</v>
      </c>
      <c r="U149" s="81">
        <f>Предпоссылки!$C$169</f>
        <v>300</v>
      </c>
      <c r="V149" s="81">
        <f>Предпоссылки!$C$169</f>
        <v>300</v>
      </c>
      <c r="W149" s="81">
        <f>Предпоссылки!$C$169</f>
        <v>300</v>
      </c>
      <c r="X149" s="81">
        <f>Предпоссылки!$C$169</f>
        <v>300</v>
      </c>
      <c r="Y149" s="81">
        <f>Предпоссылки!$C$169</f>
        <v>300</v>
      </c>
      <c r="Z149" s="81">
        <f>Предпоссылки!$C$169</f>
        <v>300</v>
      </c>
      <c r="AA149" s="81">
        <f>Предпоссылки!$C$169</f>
        <v>300</v>
      </c>
      <c r="AB149" s="81">
        <f>Предпоссылки!$C$169</f>
        <v>300</v>
      </c>
      <c r="AC149" s="81">
        <f>Предпоссылки!$C$169</f>
        <v>300</v>
      </c>
      <c r="AD149" s="81">
        <f>Предпоссылки!$C$169</f>
        <v>300</v>
      </c>
      <c r="AE149" s="81">
        <f>Предпоссылки!$C$169</f>
        <v>300</v>
      </c>
      <c r="AF149" s="81">
        <f>Предпоссылки!$C$169</f>
        <v>300</v>
      </c>
      <c r="AG149" s="81">
        <f>Предпоссылки!$C$169</f>
        <v>300</v>
      </c>
      <c r="AH149" s="81">
        <f>Предпоссылки!$C$169</f>
        <v>300</v>
      </c>
      <c r="AI149" s="81">
        <f>Предпоссылки!$C$169</f>
        <v>300</v>
      </c>
      <c r="AJ149" s="81">
        <f>Предпоссылки!$C$169</f>
        <v>300</v>
      </c>
      <c r="AK149" s="81">
        <f>Предпоссылки!$C$169</f>
        <v>300</v>
      </c>
      <c r="AL149" s="81">
        <f>Предпоссылки!$C$169</f>
        <v>300</v>
      </c>
      <c r="AM149" s="81">
        <f>Предпоссылки!$C$169</f>
        <v>300</v>
      </c>
      <c r="AN149" s="81">
        <f>Предпоссылки!$C$169</f>
        <v>300</v>
      </c>
      <c r="AO149" s="81">
        <f>Предпоссылки!$C$169</f>
        <v>300</v>
      </c>
      <c r="AP149" s="81">
        <f>Предпоссылки!$C$169</f>
        <v>300</v>
      </c>
      <c r="AQ149" s="81">
        <f>Предпоссылки!$C$169</f>
        <v>300</v>
      </c>
      <c r="AR149" s="81">
        <f>Предпоссылки!$C$169</f>
        <v>300</v>
      </c>
      <c r="AS149" s="81">
        <f>Предпоссылки!$C$169</f>
        <v>300</v>
      </c>
      <c r="AT149" s="81">
        <f>Предпоссылки!$C$169</f>
        <v>300</v>
      </c>
      <c r="AU149" s="81">
        <f>Предпоссылки!$C$169</f>
        <v>300</v>
      </c>
      <c r="AV149" s="81">
        <f>Предпоссылки!$C$169</f>
        <v>300</v>
      </c>
      <c r="AW149" s="81">
        <f>Предпоссылки!$C$169</f>
        <v>300</v>
      </c>
      <c r="AX149" s="81">
        <f>Предпоссылки!$C$169</f>
        <v>300</v>
      </c>
      <c r="AY149" s="81">
        <f>Предпоссылки!$C$169</f>
        <v>300</v>
      </c>
      <c r="AZ149" s="81">
        <f>Предпоссылки!$C$169</f>
        <v>300</v>
      </c>
      <c r="BA149" s="81">
        <f>Предпоссылки!$C$169</f>
        <v>300</v>
      </c>
      <c r="BB149" s="81">
        <f>Предпоссылки!$C$169</f>
        <v>300</v>
      </c>
      <c r="BC149" s="81">
        <f>Предпоссылки!$C$169</f>
        <v>300</v>
      </c>
      <c r="BD149" s="81">
        <f>Предпоссылки!$C$169</f>
        <v>300</v>
      </c>
      <c r="BE149" s="81">
        <f>Предпоссылки!$C$169</f>
        <v>300</v>
      </c>
      <c r="BF149" s="81">
        <f>Предпоссылки!$C$169</f>
        <v>300</v>
      </c>
      <c r="BG149" s="81">
        <f>Предпоссылки!$C$169</f>
        <v>300</v>
      </c>
      <c r="BH149" s="81">
        <f>Предпоссылки!$C$169</f>
        <v>300</v>
      </c>
      <c r="BI149" s="81">
        <f>Предпоссылки!$C$169</f>
        <v>300</v>
      </c>
      <c r="BJ149" s="81">
        <f>Предпоссылки!$C$169</f>
        <v>300</v>
      </c>
      <c r="BK149" s="81">
        <f>Предпоссылки!$C$169</f>
        <v>300</v>
      </c>
      <c r="BL149" s="81">
        <f>Предпоссылки!$C$169</f>
        <v>300</v>
      </c>
      <c r="BM149" s="81">
        <f>Предпоссылки!$C$169</f>
        <v>300</v>
      </c>
      <c r="BN149" s="81">
        <f>Предпоссылки!$C$169</f>
        <v>300</v>
      </c>
      <c r="BO149" s="81">
        <f>Предпоссылки!$C$169</f>
        <v>300</v>
      </c>
      <c r="BP149" s="81">
        <f>Предпоссылки!$C$169</f>
        <v>300</v>
      </c>
      <c r="BQ149" s="81">
        <f>Предпоссылки!$C$169</f>
        <v>300</v>
      </c>
      <c r="BR149" s="81">
        <f>Предпоссылки!$C$169</f>
        <v>300</v>
      </c>
      <c r="BS149" s="81">
        <f>Предпоссылки!$C$169</f>
        <v>300</v>
      </c>
      <c r="BT149" s="81">
        <f>Предпоссылки!$C$169</f>
        <v>300</v>
      </c>
      <c r="BU149" s="81">
        <f>Предпоссылки!$C$169</f>
        <v>300</v>
      </c>
      <c r="BV149" s="81">
        <f>Предпоссылки!$C$169</f>
        <v>300</v>
      </c>
      <c r="BW149" s="81">
        <f>Предпоссылки!$C$169</f>
        <v>300</v>
      </c>
    </row>
    <row r="150" spans="1:75" ht="10.25" outlineLevel="1" x14ac:dyDescent="0.2">
      <c r="A150" s="47" t="s">
        <v>27</v>
      </c>
      <c r="B150" s="69"/>
      <c r="C150" s="11"/>
      <c r="D150" s="11">
        <f ca="1">D148*D149</f>
        <v>3348.0000000000005</v>
      </c>
      <c r="E150" s="11">
        <f t="shared" ref="E150" ca="1" si="234">E148*E149</f>
        <v>3348.0000000000005</v>
      </c>
      <c r="F150" s="11">
        <f t="shared" ref="F150" ca="1" si="235">F148*F149</f>
        <v>3348.0000000000005</v>
      </c>
      <c r="G150" s="11">
        <f t="shared" ref="G150" ca="1" si="236">G148*G149</f>
        <v>1674.0000000000002</v>
      </c>
      <c r="H150" s="11">
        <f t="shared" ref="H150" ca="1" si="237">H148*H149</f>
        <v>5022.0000000000009</v>
      </c>
      <c r="I150" s="11">
        <f t="shared" ref="I150" ca="1" si="238">I148*I149</f>
        <v>5859</v>
      </c>
      <c r="J150" s="11">
        <f t="shared" ref="J150" ca="1" si="239">J148*J149</f>
        <v>6696.0000000000009</v>
      </c>
      <c r="K150" s="11">
        <f t="shared" ref="K150" ca="1" si="240">K148*K149</f>
        <v>5859</v>
      </c>
      <c r="L150" s="11">
        <f t="shared" ref="L150" ca="1" si="241">L148*L149</f>
        <v>3348.0000000000005</v>
      </c>
      <c r="M150" s="11">
        <f t="shared" ref="M150" ca="1" si="242">M148*M149</f>
        <v>2511.0000000000005</v>
      </c>
      <c r="N150" s="11">
        <f t="shared" ref="N150" ca="1" si="243">N148*N149</f>
        <v>2511.0000000000005</v>
      </c>
      <c r="O150" s="11">
        <f t="shared" ref="O150" ca="1" si="244">O148*O149</f>
        <v>1674.0000000000002</v>
      </c>
      <c r="P150" s="11">
        <f t="shared" ref="P150" ca="1" si="245">P148*P149</f>
        <v>3348.0000000000005</v>
      </c>
      <c r="Q150" s="11">
        <f t="shared" ref="Q150" ca="1" si="246">Q148*Q149</f>
        <v>3348.0000000000005</v>
      </c>
      <c r="R150" s="11">
        <f t="shared" ref="R150" ca="1" si="247">R148*R149</f>
        <v>3348.0000000000005</v>
      </c>
      <c r="S150" s="11">
        <f t="shared" ref="S150" ca="1" si="248">S148*S149</f>
        <v>1674.0000000000002</v>
      </c>
      <c r="T150" s="11">
        <f t="shared" ref="T150" ca="1" si="249">T148*T149</f>
        <v>5022.0000000000009</v>
      </c>
      <c r="U150" s="11">
        <f t="shared" ref="U150" ca="1" si="250">U148*U149</f>
        <v>5859</v>
      </c>
      <c r="V150" s="11">
        <f t="shared" ref="V150" ca="1" si="251">V148*V149</f>
        <v>6696.0000000000009</v>
      </c>
      <c r="W150" s="11">
        <f t="shared" ref="W150" ca="1" si="252">W148*W149</f>
        <v>5859</v>
      </c>
      <c r="X150" s="11">
        <f t="shared" ref="X150" ca="1" si="253">X148*X149</f>
        <v>3348.0000000000005</v>
      </c>
      <c r="Y150" s="11">
        <f t="shared" ref="Y150" ca="1" si="254">Y148*Y149</f>
        <v>2511.0000000000005</v>
      </c>
      <c r="Z150" s="11">
        <f t="shared" ref="Z150" ca="1" si="255">Z148*Z149</f>
        <v>2511.0000000000005</v>
      </c>
      <c r="AA150" s="11">
        <f t="shared" ref="AA150" ca="1" si="256">AA148*AA149</f>
        <v>1674.0000000000002</v>
      </c>
      <c r="AB150" s="11">
        <f t="shared" ref="AB150" ca="1" si="257">AB148*AB149</f>
        <v>3348.0000000000005</v>
      </c>
      <c r="AC150" s="11">
        <f t="shared" ref="AC150" ca="1" si="258">AC148*AC149</f>
        <v>3348.0000000000005</v>
      </c>
      <c r="AD150" s="11">
        <f t="shared" ref="AD150" ca="1" si="259">AD148*AD149</f>
        <v>3348.0000000000005</v>
      </c>
      <c r="AE150" s="11">
        <f t="shared" ref="AE150" ca="1" si="260">AE148*AE149</f>
        <v>1674.0000000000002</v>
      </c>
      <c r="AF150" s="11">
        <f t="shared" ref="AF150" ca="1" si="261">AF148*AF149</f>
        <v>5022.0000000000009</v>
      </c>
      <c r="AG150" s="11">
        <f t="shared" ref="AG150" ca="1" si="262">AG148*AG149</f>
        <v>5859</v>
      </c>
      <c r="AH150" s="11">
        <f t="shared" ref="AH150" ca="1" si="263">AH148*AH149</f>
        <v>6696.0000000000009</v>
      </c>
      <c r="AI150" s="11">
        <f t="shared" ref="AI150" ca="1" si="264">AI148*AI149</f>
        <v>5859</v>
      </c>
      <c r="AJ150" s="11">
        <f t="shared" ref="AJ150" ca="1" si="265">AJ148*AJ149</f>
        <v>3348.0000000000005</v>
      </c>
      <c r="AK150" s="11">
        <f t="shared" ref="AK150" ca="1" si="266">AK148*AK149</f>
        <v>2511.0000000000005</v>
      </c>
      <c r="AL150" s="11">
        <f t="shared" ref="AL150" ca="1" si="267">AL148*AL149</f>
        <v>2511.0000000000005</v>
      </c>
      <c r="AM150" s="11">
        <f t="shared" ref="AM150:BW150" ca="1" si="268">AM148*AM149</f>
        <v>1674.0000000000002</v>
      </c>
      <c r="AN150" s="11">
        <f t="shared" ca="1" si="268"/>
        <v>3348.0000000000005</v>
      </c>
      <c r="AO150" s="11">
        <f t="shared" ca="1" si="268"/>
        <v>3348.0000000000005</v>
      </c>
      <c r="AP150" s="11">
        <f t="shared" ca="1" si="268"/>
        <v>3348.0000000000005</v>
      </c>
      <c r="AQ150" s="11">
        <f t="shared" ca="1" si="268"/>
        <v>1674.0000000000002</v>
      </c>
      <c r="AR150" s="11">
        <f t="shared" ca="1" si="268"/>
        <v>5022.0000000000009</v>
      </c>
      <c r="AS150" s="11">
        <f t="shared" ca="1" si="268"/>
        <v>5859</v>
      </c>
      <c r="AT150" s="11">
        <f t="shared" ca="1" si="268"/>
        <v>6696.0000000000009</v>
      </c>
      <c r="AU150" s="11">
        <f t="shared" ca="1" si="268"/>
        <v>5859</v>
      </c>
      <c r="AV150" s="11">
        <f t="shared" ca="1" si="268"/>
        <v>3348.0000000000005</v>
      </c>
      <c r="AW150" s="11">
        <f t="shared" ca="1" si="268"/>
        <v>2511.0000000000005</v>
      </c>
      <c r="AX150" s="11">
        <f t="shared" ca="1" si="268"/>
        <v>2511.0000000000005</v>
      </c>
      <c r="AY150" s="11">
        <f t="shared" ca="1" si="268"/>
        <v>1674.0000000000002</v>
      </c>
      <c r="AZ150" s="11">
        <f t="shared" ca="1" si="268"/>
        <v>3348.0000000000005</v>
      </c>
      <c r="BA150" s="11">
        <f t="shared" ca="1" si="268"/>
        <v>3348.0000000000005</v>
      </c>
      <c r="BB150" s="11">
        <f t="shared" ca="1" si="268"/>
        <v>3348.0000000000005</v>
      </c>
      <c r="BC150" s="11">
        <f t="shared" ca="1" si="268"/>
        <v>1674.0000000000002</v>
      </c>
      <c r="BD150" s="11">
        <f t="shared" ca="1" si="268"/>
        <v>5022.0000000000009</v>
      </c>
      <c r="BE150" s="11">
        <f t="shared" ca="1" si="268"/>
        <v>5859</v>
      </c>
      <c r="BF150" s="11">
        <f t="shared" ca="1" si="268"/>
        <v>6696.0000000000009</v>
      </c>
      <c r="BG150" s="11">
        <f t="shared" ca="1" si="268"/>
        <v>5859</v>
      </c>
      <c r="BH150" s="11">
        <f t="shared" ca="1" si="268"/>
        <v>3348.0000000000005</v>
      </c>
      <c r="BI150" s="11">
        <f t="shared" ca="1" si="268"/>
        <v>2511.0000000000005</v>
      </c>
      <c r="BJ150" s="11">
        <f t="shared" ca="1" si="268"/>
        <v>2511.0000000000005</v>
      </c>
      <c r="BK150" s="11">
        <f t="shared" ca="1" si="268"/>
        <v>1674.0000000000002</v>
      </c>
      <c r="BL150" s="11">
        <f t="shared" ca="1" si="268"/>
        <v>3348.0000000000005</v>
      </c>
      <c r="BM150" s="11">
        <f t="shared" ca="1" si="268"/>
        <v>3348.0000000000005</v>
      </c>
      <c r="BN150" s="11">
        <f t="shared" ca="1" si="268"/>
        <v>3348.0000000000005</v>
      </c>
      <c r="BO150" s="11">
        <f t="shared" ca="1" si="268"/>
        <v>1674.0000000000002</v>
      </c>
      <c r="BP150" s="11">
        <f t="shared" ca="1" si="268"/>
        <v>5022.0000000000009</v>
      </c>
      <c r="BQ150" s="11">
        <f t="shared" ca="1" si="268"/>
        <v>5859</v>
      </c>
      <c r="BR150" s="11">
        <f t="shared" ca="1" si="268"/>
        <v>6696.0000000000009</v>
      </c>
      <c r="BS150" s="11">
        <f t="shared" ca="1" si="268"/>
        <v>5859</v>
      </c>
      <c r="BT150" s="11">
        <f t="shared" ca="1" si="268"/>
        <v>3348.0000000000005</v>
      </c>
      <c r="BU150" s="11">
        <f t="shared" ca="1" si="268"/>
        <v>2511.0000000000005</v>
      </c>
      <c r="BV150" s="11">
        <f t="shared" ca="1" si="268"/>
        <v>2511.0000000000005</v>
      </c>
      <c r="BW150" s="11">
        <f t="shared" ca="1" si="268"/>
        <v>1674.0000000000002</v>
      </c>
    </row>
    <row r="151" spans="1:75" ht="10.25" outlineLevel="1" x14ac:dyDescent="0.2">
      <c r="A151" s="47" t="s">
        <v>115</v>
      </c>
      <c r="B151" s="69"/>
      <c r="C151" s="11"/>
      <c r="D151" s="11">
        <f ca="1">D150/100</f>
        <v>33.480000000000004</v>
      </c>
      <c r="E151" s="11">
        <f t="shared" ref="E151" ca="1" si="269">E150/100</f>
        <v>33.480000000000004</v>
      </c>
      <c r="F151" s="11">
        <f t="shared" ref="F151" ca="1" si="270">F150/100</f>
        <v>33.480000000000004</v>
      </c>
      <c r="G151" s="11">
        <f t="shared" ref="G151" ca="1" si="271">G150/100</f>
        <v>16.740000000000002</v>
      </c>
      <c r="H151" s="11">
        <f t="shared" ref="H151" ca="1" si="272">H150/100</f>
        <v>50.220000000000006</v>
      </c>
      <c r="I151" s="11">
        <f t="shared" ref="I151" ca="1" si="273">I150/100</f>
        <v>58.59</v>
      </c>
      <c r="J151" s="11">
        <f t="shared" ref="J151" ca="1" si="274">J150/100</f>
        <v>66.960000000000008</v>
      </c>
      <c r="K151" s="11">
        <f t="shared" ref="K151" ca="1" si="275">K150/100</f>
        <v>58.59</v>
      </c>
      <c r="L151" s="11">
        <f t="shared" ref="L151" ca="1" si="276">L150/100</f>
        <v>33.480000000000004</v>
      </c>
      <c r="M151" s="11">
        <f t="shared" ref="M151" ca="1" si="277">M150/100</f>
        <v>25.110000000000003</v>
      </c>
      <c r="N151" s="11">
        <f t="shared" ref="N151" ca="1" si="278">N150/100</f>
        <v>25.110000000000003</v>
      </c>
      <c r="O151" s="11">
        <f t="shared" ref="O151" ca="1" si="279">O150/100</f>
        <v>16.740000000000002</v>
      </c>
      <c r="P151" s="11">
        <f t="shared" ref="P151" ca="1" si="280">P150/100</f>
        <v>33.480000000000004</v>
      </c>
      <c r="Q151" s="11">
        <f t="shared" ref="Q151" ca="1" si="281">Q150/100</f>
        <v>33.480000000000004</v>
      </c>
      <c r="R151" s="11">
        <f t="shared" ref="R151" ca="1" si="282">R150/100</f>
        <v>33.480000000000004</v>
      </c>
      <c r="S151" s="11">
        <f t="shared" ref="S151" ca="1" si="283">S150/100</f>
        <v>16.740000000000002</v>
      </c>
      <c r="T151" s="11">
        <f t="shared" ref="T151" ca="1" si="284">T150/100</f>
        <v>50.220000000000006</v>
      </c>
      <c r="U151" s="11">
        <f t="shared" ref="U151" ca="1" si="285">U150/100</f>
        <v>58.59</v>
      </c>
      <c r="V151" s="11">
        <f t="shared" ref="V151" ca="1" si="286">V150/100</f>
        <v>66.960000000000008</v>
      </c>
      <c r="W151" s="11">
        <f t="shared" ref="W151" ca="1" si="287">W150/100</f>
        <v>58.59</v>
      </c>
      <c r="X151" s="11">
        <f t="shared" ref="X151" ca="1" si="288">X150/100</f>
        <v>33.480000000000004</v>
      </c>
      <c r="Y151" s="11">
        <f t="shared" ref="Y151" ca="1" si="289">Y150/100</f>
        <v>25.110000000000003</v>
      </c>
      <c r="Z151" s="11">
        <f t="shared" ref="Z151" ca="1" si="290">Z150/100</f>
        <v>25.110000000000003</v>
      </c>
      <c r="AA151" s="11">
        <f t="shared" ref="AA151" ca="1" si="291">AA150/100</f>
        <v>16.740000000000002</v>
      </c>
      <c r="AB151" s="11">
        <f t="shared" ref="AB151" ca="1" si="292">AB150/100</f>
        <v>33.480000000000004</v>
      </c>
      <c r="AC151" s="11">
        <f t="shared" ref="AC151" ca="1" si="293">AC150/100</f>
        <v>33.480000000000004</v>
      </c>
      <c r="AD151" s="11">
        <f t="shared" ref="AD151" ca="1" si="294">AD150/100</f>
        <v>33.480000000000004</v>
      </c>
      <c r="AE151" s="11">
        <f t="shared" ref="AE151" ca="1" si="295">AE150/100</f>
        <v>16.740000000000002</v>
      </c>
      <c r="AF151" s="11">
        <f t="shared" ref="AF151" ca="1" si="296">AF150/100</f>
        <v>50.220000000000006</v>
      </c>
      <c r="AG151" s="11">
        <f t="shared" ref="AG151" ca="1" si="297">AG150/100</f>
        <v>58.59</v>
      </c>
      <c r="AH151" s="11">
        <f t="shared" ref="AH151" ca="1" si="298">AH150/100</f>
        <v>66.960000000000008</v>
      </c>
      <c r="AI151" s="11">
        <f t="shared" ref="AI151" ca="1" si="299">AI150/100</f>
        <v>58.59</v>
      </c>
      <c r="AJ151" s="11">
        <f t="shared" ref="AJ151" ca="1" si="300">AJ150/100</f>
        <v>33.480000000000004</v>
      </c>
      <c r="AK151" s="11">
        <f t="shared" ref="AK151" ca="1" si="301">AK150/100</f>
        <v>25.110000000000003</v>
      </c>
      <c r="AL151" s="11">
        <f t="shared" ref="AL151" ca="1" si="302">AL150/100</f>
        <v>25.110000000000003</v>
      </c>
      <c r="AM151" s="11">
        <f t="shared" ref="AM151:BW151" ca="1" si="303">AM150/100</f>
        <v>16.740000000000002</v>
      </c>
      <c r="AN151" s="11">
        <f t="shared" ca="1" si="303"/>
        <v>33.480000000000004</v>
      </c>
      <c r="AO151" s="11">
        <f t="shared" ca="1" si="303"/>
        <v>33.480000000000004</v>
      </c>
      <c r="AP151" s="11">
        <f t="shared" ca="1" si="303"/>
        <v>33.480000000000004</v>
      </c>
      <c r="AQ151" s="11">
        <f t="shared" ca="1" si="303"/>
        <v>16.740000000000002</v>
      </c>
      <c r="AR151" s="11">
        <f t="shared" ca="1" si="303"/>
        <v>50.220000000000006</v>
      </c>
      <c r="AS151" s="11">
        <f t="shared" ca="1" si="303"/>
        <v>58.59</v>
      </c>
      <c r="AT151" s="11">
        <f t="shared" ca="1" si="303"/>
        <v>66.960000000000008</v>
      </c>
      <c r="AU151" s="11">
        <f t="shared" ca="1" si="303"/>
        <v>58.59</v>
      </c>
      <c r="AV151" s="11">
        <f t="shared" ca="1" si="303"/>
        <v>33.480000000000004</v>
      </c>
      <c r="AW151" s="11">
        <f t="shared" ca="1" si="303"/>
        <v>25.110000000000003</v>
      </c>
      <c r="AX151" s="11">
        <f t="shared" ca="1" si="303"/>
        <v>25.110000000000003</v>
      </c>
      <c r="AY151" s="11">
        <f t="shared" ca="1" si="303"/>
        <v>16.740000000000002</v>
      </c>
      <c r="AZ151" s="11">
        <f t="shared" ca="1" si="303"/>
        <v>33.480000000000004</v>
      </c>
      <c r="BA151" s="11">
        <f t="shared" ca="1" si="303"/>
        <v>33.480000000000004</v>
      </c>
      <c r="BB151" s="11">
        <f t="shared" ca="1" si="303"/>
        <v>33.480000000000004</v>
      </c>
      <c r="BC151" s="11">
        <f t="shared" ca="1" si="303"/>
        <v>16.740000000000002</v>
      </c>
      <c r="BD151" s="11">
        <f t="shared" ca="1" si="303"/>
        <v>50.220000000000006</v>
      </c>
      <c r="BE151" s="11">
        <f t="shared" ca="1" si="303"/>
        <v>58.59</v>
      </c>
      <c r="BF151" s="11">
        <f t="shared" ca="1" si="303"/>
        <v>66.960000000000008</v>
      </c>
      <c r="BG151" s="11">
        <f t="shared" ca="1" si="303"/>
        <v>58.59</v>
      </c>
      <c r="BH151" s="11">
        <f t="shared" ca="1" si="303"/>
        <v>33.480000000000004</v>
      </c>
      <c r="BI151" s="11">
        <f t="shared" ca="1" si="303"/>
        <v>25.110000000000003</v>
      </c>
      <c r="BJ151" s="11">
        <f t="shared" ca="1" si="303"/>
        <v>25.110000000000003</v>
      </c>
      <c r="BK151" s="11">
        <f t="shared" ca="1" si="303"/>
        <v>16.740000000000002</v>
      </c>
      <c r="BL151" s="11">
        <f t="shared" ca="1" si="303"/>
        <v>33.480000000000004</v>
      </c>
      <c r="BM151" s="11">
        <f t="shared" ca="1" si="303"/>
        <v>33.480000000000004</v>
      </c>
      <c r="BN151" s="11">
        <f t="shared" ca="1" si="303"/>
        <v>33.480000000000004</v>
      </c>
      <c r="BO151" s="11">
        <f t="shared" ca="1" si="303"/>
        <v>16.740000000000002</v>
      </c>
      <c r="BP151" s="11">
        <f t="shared" ca="1" si="303"/>
        <v>50.220000000000006</v>
      </c>
      <c r="BQ151" s="11">
        <f t="shared" ca="1" si="303"/>
        <v>58.59</v>
      </c>
      <c r="BR151" s="11">
        <f t="shared" ca="1" si="303"/>
        <v>66.960000000000008</v>
      </c>
      <c r="BS151" s="11">
        <f t="shared" ca="1" si="303"/>
        <v>58.59</v>
      </c>
      <c r="BT151" s="11">
        <f t="shared" ca="1" si="303"/>
        <v>33.480000000000004</v>
      </c>
      <c r="BU151" s="11">
        <f t="shared" ca="1" si="303"/>
        <v>25.110000000000003</v>
      </c>
      <c r="BV151" s="11">
        <f t="shared" ca="1" si="303"/>
        <v>25.110000000000003</v>
      </c>
      <c r="BW151" s="11">
        <f t="shared" ca="1" si="303"/>
        <v>16.740000000000002</v>
      </c>
    </row>
    <row r="152" spans="1:75" ht="10.25" outlineLevel="1" x14ac:dyDescent="0.2">
      <c r="A152" s="47" t="s">
        <v>30</v>
      </c>
      <c r="B152" s="69"/>
      <c r="C152" s="11"/>
      <c r="D152" s="11">
        <v>18</v>
      </c>
      <c r="E152" s="11">
        <v>18</v>
      </c>
      <c r="F152" s="11">
        <v>18</v>
      </c>
      <c r="G152" s="11">
        <v>18</v>
      </c>
      <c r="H152" s="11">
        <v>18</v>
      </c>
      <c r="I152" s="11">
        <v>18</v>
      </c>
      <c r="J152" s="11">
        <v>18</v>
      </c>
      <c r="K152" s="11">
        <v>18</v>
      </c>
      <c r="L152" s="11">
        <v>18</v>
      </c>
      <c r="M152" s="11">
        <v>18</v>
      </c>
      <c r="N152" s="11">
        <v>18</v>
      </c>
      <c r="O152" s="11">
        <v>18</v>
      </c>
      <c r="P152" s="11">
        <v>18</v>
      </c>
      <c r="Q152" s="11">
        <v>18</v>
      </c>
      <c r="R152" s="11">
        <v>18</v>
      </c>
      <c r="S152" s="11">
        <v>18</v>
      </c>
      <c r="T152" s="11">
        <v>18</v>
      </c>
      <c r="U152" s="11">
        <v>18</v>
      </c>
      <c r="V152" s="11">
        <v>18</v>
      </c>
      <c r="W152" s="11">
        <v>18</v>
      </c>
      <c r="X152" s="11">
        <v>18</v>
      </c>
      <c r="Y152" s="11">
        <v>18</v>
      </c>
      <c r="Z152" s="11">
        <v>18</v>
      </c>
      <c r="AA152" s="11">
        <v>18</v>
      </c>
      <c r="AB152" s="11">
        <v>18</v>
      </c>
      <c r="AC152" s="11">
        <v>18</v>
      </c>
      <c r="AD152" s="11">
        <v>18</v>
      </c>
      <c r="AE152" s="11">
        <v>18</v>
      </c>
      <c r="AF152" s="11">
        <v>18</v>
      </c>
      <c r="AG152" s="11">
        <v>18</v>
      </c>
      <c r="AH152" s="11">
        <v>18</v>
      </c>
      <c r="AI152" s="11">
        <v>18</v>
      </c>
      <c r="AJ152" s="11">
        <v>18</v>
      </c>
      <c r="AK152" s="11">
        <v>18</v>
      </c>
      <c r="AL152" s="11">
        <v>18</v>
      </c>
      <c r="AM152" s="11">
        <v>18</v>
      </c>
      <c r="AN152" s="11">
        <v>18</v>
      </c>
      <c r="AO152" s="11">
        <v>18</v>
      </c>
      <c r="AP152" s="11">
        <v>18</v>
      </c>
      <c r="AQ152" s="11">
        <v>18</v>
      </c>
      <c r="AR152" s="11">
        <v>18</v>
      </c>
      <c r="AS152" s="11">
        <v>18</v>
      </c>
      <c r="AT152" s="11">
        <v>18</v>
      </c>
      <c r="AU152" s="11">
        <v>18</v>
      </c>
      <c r="AV152" s="11">
        <v>18</v>
      </c>
      <c r="AW152" s="11">
        <v>18</v>
      </c>
      <c r="AX152" s="11">
        <v>18</v>
      </c>
      <c r="AY152" s="11">
        <v>18</v>
      </c>
      <c r="AZ152" s="11">
        <v>18</v>
      </c>
      <c r="BA152" s="11">
        <v>18</v>
      </c>
      <c r="BB152" s="11">
        <v>18</v>
      </c>
      <c r="BC152" s="11">
        <v>18</v>
      </c>
      <c r="BD152" s="11">
        <v>18</v>
      </c>
      <c r="BE152" s="11">
        <v>18</v>
      </c>
      <c r="BF152" s="11">
        <v>18</v>
      </c>
      <c r="BG152" s="11">
        <v>18</v>
      </c>
      <c r="BH152" s="11">
        <v>18</v>
      </c>
      <c r="BI152" s="11">
        <v>18</v>
      </c>
      <c r="BJ152" s="11">
        <v>18</v>
      </c>
      <c r="BK152" s="11">
        <v>18</v>
      </c>
      <c r="BL152" s="11">
        <v>18</v>
      </c>
      <c r="BM152" s="11">
        <v>18</v>
      </c>
      <c r="BN152" s="11">
        <v>18</v>
      </c>
      <c r="BO152" s="11">
        <v>18</v>
      </c>
      <c r="BP152" s="11">
        <v>18</v>
      </c>
      <c r="BQ152" s="11">
        <v>18</v>
      </c>
      <c r="BR152" s="11">
        <v>18</v>
      </c>
      <c r="BS152" s="11">
        <v>18</v>
      </c>
      <c r="BT152" s="11">
        <v>18</v>
      </c>
      <c r="BU152" s="11">
        <v>18</v>
      </c>
      <c r="BV152" s="11">
        <v>18</v>
      </c>
      <c r="BW152" s="11">
        <v>18</v>
      </c>
    </row>
    <row r="153" spans="1:75" ht="10.25" outlineLevel="1" x14ac:dyDescent="0.2">
      <c r="A153" s="47" t="s">
        <v>116</v>
      </c>
      <c r="B153" s="69"/>
      <c r="C153" s="11"/>
      <c r="D153" s="11">
        <f ca="1">D151*D152</f>
        <v>602.6400000000001</v>
      </c>
      <c r="E153" s="11">
        <f t="shared" ref="E153" ca="1" si="304">E151*E152</f>
        <v>602.6400000000001</v>
      </c>
      <c r="F153" s="11">
        <f t="shared" ref="F153" ca="1" si="305">F151*F152</f>
        <v>602.6400000000001</v>
      </c>
      <c r="G153" s="11">
        <f t="shared" ref="G153" ca="1" si="306">G151*G152</f>
        <v>301.32000000000005</v>
      </c>
      <c r="H153" s="11">
        <f t="shared" ref="H153" ca="1" si="307">H151*H152</f>
        <v>903.96000000000015</v>
      </c>
      <c r="I153" s="11">
        <f t="shared" ref="I153" ca="1" si="308">I151*I152</f>
        <v>1054.6200000000001</v>
      </c>
      <c r="J153" s="11">
        <f t="shared" ref="J153" ca="1" si="309">J151*J152</f>
        <v>1205.2800000000002</v>
      </c>
      <c r="K153" s="11">
        <f t="shared" ref="K153" ca="1" si="310">K151*K152</f>
        <v>1054.6200000000001</v>
      </c>
      <c r="L153" s="11">
        <f t="shared" ref="L153" ca="1" si="311">L151*L152</f>
        <v>602.6400000000001</v>
      </c>
      <c r="M153" s="11">
        <f t="shared" ref="M153" ca="1" si="312">M151*M152</f>
        <v>451.98000000000008</v>
      </c>
      <c r="N153" s="11">
        <f t="shared" ref="N153" ca="1" si="313">N151*N152</f>
        <v>451.98000000000008</v>
      </c>
      <c r="O153" s="11">
        <f t="shared" ref="O153" ca="1" si="314">O151*O152</f>
        <v>301.32000000000005</v>
      </c>
      <c r="P153" s="11">
        <f t="shared" ref="P153" ca="1" si="315">P151*P152</f>
        <v>602.6400000000001</v>
      </c>
      <c r="Q153" s="11">
        <f t="shared" ref="Q153" ca="1" si="316">Q151*Q152</f>
        <v>602.6400000000001</v>
      </c>
      <c r="R153" s="11">
        <f t="shared" ref="R153" ca="1" si="317">R151*R152</f>
        <v>602.6400000000001</v>
      </c>
      <c r="S153" s="11">
        <f t="shared" ref="S153" ca="1" si="318">S151*S152</f>
        <v>301.32000000000005</v>
      </c>
      <c r="T153" s="11">
        <f t="shared" ref="T153" ca="1" si="319">T151*T152</f>
        <v>903.96000000000015</v>
      </c>
      <c r="U153" s="11">
        <f t="shared" ref="U153" ca="1" si="320">U151*U152</f>
        <v>1054.6200000000001</v>
      </c>
      <c r="V153" s="11">
        <f t="shared" ref="V153" ca="1" si="321">V151*V152</f>
        <v>1205.2800000000002</v>
      </c>
      <c r="W153" s="11">
        <f t="shared" ref="W153" ca="1" si="322">W151*W152</f>
        <v>1054.6200000000001</v>
      </c>
      <c r="X153" s="11">
        <f t="shared" ref="X153" ca="1" si="323">X151*X152</f>
        <v>602.6400000000001</v>
      </c>
      <c r="Y153" s="11">
        <f t="shared" ref="Y153" ca="1" si="324">Y151*Y152</f>
        <v>451.98000000000008</v>
      </c>
      <c r="Z153" s="11">
        <f t="shared" ref="Z153" ca="1" si="325">Z151*Z152</f>
        <v>451.98000000000008</v>
      </c>
      <c r="AA153" s="11">
        <f t="shared" ref="AA153" ca="1" si="326">AA151*AA152</f>
        <v>301.32000000000005</v>
      </c>
      <c r="AB153" s="11">
        <f t="shared" ref="AB153" ca="1" si="327">AB151*AB152</f>
        <v>602.6400000000001</v>
      </c>
      <c r="AC153" s="11">
        <f t="shared" ref="AC153" ca="1" si="328">AC151*AC152</f>
        <v>602.6400000000001</v>
      </c>
      <c r="AD153" s="11">
        <f t="shared" ref="AD153" ca="1" si="329">AD151*AD152</f>
        <v>602.6400000000001</v>
      </c>
      <c r="AE153" s="11">
        <f t="shared" ref="AE153" ca="1" si="330">AE151*AE152</f>
        <v>301.32000000000005</v>
      </c>
      <c r="AF153" s="11">
        <f t="shared" ref="AF153" ca="1" si="331">AF151*AF152</f>
        <v>903.96000000000015</v>
      </c>
      <c r="AG153" s="11">
        <f t="shared" ref="AG153" ca="1" si="332">AG151*AG152</f>
        <v>1054.6200000000001</v>
      </c>
      <c r="AH153" s="11">
        <f t="shared" ref="AH153" ca="1" si="333">AH151*AH152</f>
        <v>1205.2800000000002</v>
      </c>
      <c r="AI153" s="11">
        <f t="shared" ref="AI153" ca="1" si="334">AI151*AI152</f>
        <v>1054.6200000000001</v>
      </c>
      <c r="AJ153" s="11">
        <f t="shared" ref="AJ153" ca="1" si="335">AJ151*AJ152</f>
        <v>602.6400000000001</v>
      </c>
      <c r="AK153" s="11">
        <f t="shared" ref="AK153" ca="1" si="336">AK151*AK152</f>
        <v>451.98000000000008</v>
      </c>
      <c r="AL153" s="11">
        <f t="shared" ref="AL153" ca="1" si="337">AL151*AL152</f>
        <v>451.98000000000008</v>
      </c>
      <c r="AM153" s="11">
        <f t="shared" ref="AM153:BW153" ca="1" si="338">AM151*AM152</f>
        <v>301.32000000000005</v>
      </c>
      <c r="AN153" s="11">
        <f t="shared" ca="1" si="338"/>
        <v>602.6400000000001</v>
      </c>
      <c r="AO153" s="11">
        <f t="shared" ca="1" si="338"/>
        <v>602.6400000000001</v>
      </c>
      <c r="AP153" s="11">
        <f t="shared" ca="1" si="338"/>
        <v>602.6400000000001</v>
      </c>
      <c r="AQ153" s="11">
        <f t="shared" ca="1" si="338"/>
        <v>301.32000000000005</v>
      </c>
      <c r="AR153" s="11">
        <f t="shared" ca="1" si="338"/>
        <v>903.96000000000015</v>
      </c>
      <c r="AS153" s="11">
        <f t="shared" ca="1" si="338"/>
        <v>1054.6200000000001</v>
      </c>
      <c r="AT153" s="11">
        <f t="shared" ca="1" si="338"/>
        <v>1205.2800000000002</v>
      </c>
      <c r="AU153" s="11">
        <f t="shared" ca="1" si="338"/>
        <v>1054.6200000000001</v>
      </c>
      <c r="AV153" s="11">
        <f t="shared" ca="1" si="338"/>
        <v>602.6400000000001</v>
      </c>
      <c r="AW153" s="11">
        <f t="shared" ca="1" si="338"/>
        <v>451.98000000000008</v>
      </c>
      <c r="AX153" s="11">
        <f t="shared" ca="1" si="338"/>
        <v>451.98000000000008</v>
      </c>
      <c r="AY153" s="11">
        <f t="shared" ca="1" si="338"/>
        <v>301.32000000000005</v>
      </c>
      <c r="AZ153" s="11">
        <f t="shared" ca="1" si="338"/>
        <v>602.6400000000001</v>
      </c>
      <c r="BA153" s="11">
        <f t="shared" ca="1" si="338"/>
        <v>602.6400000000001</v>
      </c>
      <c r="BB153" s="11">
        <f t="shared" ca="1" si="338"/>
        <v>602.6400000000001</v>
      </c>
      <c r="BC153" s="11">
        <f t="shared" ca="1" si="338"/>
        <v>301.32000000000005</v>
      </c>
      <c r="BD153" s="11">
        <f t="shared" ca="1" si="338"/>
        <v>903.96000000000015</v>
      </c>
      <c r="BE153" s="11">
        <f t="shared" ca="1" si="338"/>
        <v>1054.6200000000001</v>
      </c>
      <c r="BF153" s="11">
        <f t="shared" ca="1" si="338"/>
        <v>1205.2800000000002</v>
      </c>
      <c r="BG153" s="11">
        <f t="shared" ca="1" si="338"/>
        <v>1054.6200000000001</v>
      </c>
      <c r="BH153" s="11">
        <f t="shared" ca="1" si="338"/>
        <v>602.6400000000001</v>
      </c>
      <c r="BI153" s="11">
        <f t="shared" ca="1" si="338"/>
        <v>451.98000000000008</v>
      </c>
      <c r="BJ153" s="11">
        <f t="shared" ca="1" si="338"/>
        <v>451.98000000000008</v>
      </c>
      <c r="BK153" s="11">
        <f t="shared" ca="1" si="338"/>
        <v>301.32000000000005</v>
      </c>
      <c r="BL153" s="11">
        <f t="shared" ca="1" si="338"/>
        <v>602.6400000000001</v>
      </c>
      <c r="BM153" s="11">
        <f t="shared" ca="1" si="338"/>
        <v>602.6400000000001</v>
      </c>
      <c r="BN153" s="11">
        <f t="shared" ca="1" si="338"/>
        <v>602.6400000000001</v>
      </c>
      <c r="BO153" s="11">
        <f t="shared" ca="1" si="338"/>
        <v>301.32000000000005</v>
      </c>
      <c r="BP153" s="11">
        <f t="shared" ca="1" si="338"/>
        <v>903.96000000000015</v>
      </c>
      <c r="BQ153" s="11">
        <f t="shared" ca="1" si="338"/>
        <v>1054.6200000000001</v>
      </c>
      <c r="BR153" s="11">
        <f t="shared" ca="1" si="338"/>
        <v>1205.2800000000002</v>
      </c>
      <c r="BS153" s="11">
        <f t="shared" ca="1" si="338"/>
        <v>1054.6200000000001</v>
      </c>
      <c r="BT153" s="11">
        <f t="shared" ca="1" si="338"/>
        <v>602.6400000000001</v>
      </c>
      <c r="BU153" s="11">
        <f t="shared" ca="1" si="338"/>
        <v>451.98000000000008</v>
      </c>
      <c r="BV153" s="11">
        <f t="shared" ca="1" si="338"/>
        <v>451.98000000000008</v>
      </c>
      <c r="BW153" s="11">
        <f t="shared" ca="1" si="338"/>
        <v>301.32000000000005</v>
      </c>
    </row>
    <row r="154" spans="1:75" outlineLevel="1" x14ac:dyDescent="0.25">
      <c r="A154" s="47" t="s">
        <v>28</v>
      </c>
      <c r="B154" s="69"/>
      <c r="C154" s="11"/>
      <c r="D154" s="75">
        <f>IF(D$1=DATE(2025,1,1), Предпоссылки!$C170,IF(MOD(MONTH(D$1),Предпоссылки!$C172)=Предпоссылки!$C173,#REF!+Предпоссылки!$C171,#REF!))</f>
        <v>56</v>
      </c>
      <c r="E154" s="75">
        <f>IF(E$1=DATE(2025,1,1), Предпоссылки!$C170,IF(MOD(MONTH(E$1),Предпоссылки!$C172)=Предпоссылки!$C173,D154+Предпоссылки!$C171,D154))</f>
        <v>56</v>
      </c>
      <c r="F154" s="75">
        <f>IF(F$1=DATE(2025,1,1), Предпоссылки!$C170,IF(MOD(MONTH(F$1),Предпоссылки!$C172)=Предпоссылки!$C173,E154+Предпоссылки!$C171,E154))</f>
        <v>56</v>
      </c>
      <c r="G154" s="75">
        <f>IF(G$1=DATE(2025,1,1), Предпоссылки!$C170,IF(MOD(MONTH(G$1),Предпоссылки!$C172)=Предпоссылки!$C173,F154+Предпоссылки!$C171,F154))</f>
        <v>56</v>
      </c>
      <c r="H154" s="75">
        <f>IF(H$1=DATE(2025,1,1), Предпоссылки!$C170,IF(MOD(MONTH(H$1),Предпоссылки!$C172)=Предпоссылки!$C173,G154+Предпоссылки!$C171,G154))</f>
        <v>56</v>
      </c>
      <c r="I154" s="75">
        <f>IF(I$1=DATE(2025,1,1), Предпоссылки!$C170,IF(MOD(MONTH(I$1),Предпоссылки!$C172)=Предпоссылки!$C173,H154+Предпоссылки!$C171,H154))</f>
        <v>56</v>
      </c>
      <c r="J154" s="75">
        <f>IF(J$1=DATE(2025,1,1), Предпоссылки!$C170,IF(MOD(MONTH(J$1),Предпоссылки!$C172)=Предпоссылки!$C173,I154+Предпоссылки!$C171,I154))</f>
        <v>56</v>
      </c>
      <c r="K154" s="75">
        <f>IF(K$1=DATE(2025,1,1), Предпоссылки!$C170,IF(MOD(MONTH(K$1),Предпоссылки!$C172)=Предпоссылки!$C173,J154+Предпоссылки!$C171,J154))</f>
        <v>56</v>
      </c>
      <c r="L154" s="75">
        <f>IF(L$1=DATE(2025,1,1), Предпоссылки!$C170,IF(MOD(MONTH(L$1),Предпоссылки!$C172)=Предпоссылки!$C173,K154+Предпоссылки!$C171,K154))</f>
        <v>56</v>
      </c>
      <c r="M154" s="75">
        <f>IF(M$1=DATE(2025,1,1), Предпоссылки!$C170,IF(MOD(MONTH(M$1),Предпоссылки!$C172)=Предпоссылки!$C173,L154+Предпоссылки!$C171,L154))</f>
        <v>56</v>
      </c>
      <c r="N154" s="75">
        <f>IF(N$1=DATE(2025,1,1), Предпоссылки!$C170,IF(MOD(MONTH(N$1),Предпоссылки!$C172)=Предпоссылки!$C173,M154+Предпоссылки!$C171,M154))</f>
        <v>56</v>
      </c>
      <c r="O154" s="75">
        <f>IF(O$1=DATE(2025,1,1), Предпоссылки!$C170,IF(MOD(MONTH(O$1),Предпоссылки!$C172)=Предпоссылки!$C173,N154+Предпоссылки!$C171,N154))</f>
        <v>56</v>
      </c>
      <c r="P154" s="75">
        <f>IF(P$1=DATE(2025,1,1), Предпоссылки!$C170,IF(MOD(MONTH(P$1),Предпоссылки!$C172)=Предпоссылки!$C173,O154+Предпоссылки!$C171,O154))</f>
        <v>64</v>
      </c>
      <c r="Q154" s="75">
        <f>IF(Q$1=DATE(2025,1,1), Предпоссылки!$C170,IF(MOD(MONTH(Q$1),Предпоссылки!$C172)=Предпоссылки!$C173,P154+Предпоссылки!$C171,P154))</f>
        <v>64</v>
      </c>
      <c r="R154" s="75">
        <f>IF(R$1=DATE(2025,1,1), Предпоссылки!$C170,IF(MOD(MONTH(R$1),Предпоссылки!$C172)=Предпоссылки!$C173,Q154+Предпоссылки!$C171,Q154))</f>
        <v>64</v>
      </c>
      <c r="S154" s="75">
        <f>IF(S$1=DATE(2025,1,1), Предпоссылки!$C170,IF(MOD(MONTH(S$1),Предпоссылки!$C172)=Предпоссылки!$C173,R154+Предпоссылки!$C171,R154))</f>
        <v>64</v>
      </c>
      <c r="T154" s="75">
        <f>IF(T$1=DATE(2025,1,1), Предпоссылки!$C170,IF(MOD(MONTH(T$1),Предпоссылки!$C172)=Предпоссылки!$C173,S154+Предпоссылки!$C171,S154))</f>
        <v>64</v>
      </c>
      <c r="U154" s="75">
        <f>IF(U$1=DATE(2025,1,1), Предпоссылки!$C170,IF(MOD(MONTH(U$1),Предпоссылки!$C172)=Предпоссылки!$C173,T154+Предпоссылки!$C171,T154))</f>
        <v>64</v>
      </c>
      <c r="V154" s="75">
        <f>IF(V$1=DATE(2025,1,1), Предпоссылки!$C170,IF(MOD(MONTH(V$1),Предпоссылки!$C172)=Предпоссылки!$C173,U154+Предпоссылки!$C171,U154))</f>
        <v>64</v>
      </c>
      <c r="W154" s="75">
        <f>IF(W$1=DATE(2025,1,1), Предпоссылки!$C170,IF(MOD(MONTH(W$1),Предпоссылки!$C172)=Предпоссылки!$C173,V154+Предпоссылки!$C171,V154))</f>
        <v>64</v>
      </c>
      <c r="X154" s="75">
        <f>IF(X$1=DATE(2025,1,1), Предпоссылки!$C170,IF(MOD(MONTH(X$1),Предпоссылки!$C172)=Предпоссылки!$C173,W154+Предпоссылки!$C171,W154))</f>
        <v>64</v>
      </c>
      <c r="Y154" s="75">
        <f>IF(Y$1=DATE(2025,1,1), Предпоссылки!$C170,IF(MOD(MONTH(Y$1),Предпоссылки!$C172)=Предпоссылки!$C173,X154+Предпоссылки!$C171,X154))</f>
        <v>64</v>
      </c>
      <c r="Z154" s="75">
        <f>IF(Z$1=DATE(2025,1,1), Предпоссылки!$C170,IF(MOD(MONTH(Z$1),Предпоссылки!$C172)=Предпоссылки!$C173,Y154+Предпоссылки!$C171,Y154))</f>
        <v>64</v>
      </c>
      <c r="AA154" s="75">
        <f>IF(AA$1=DATE(2025,1,1), Предпоссылки!$C170,IF(MOD(MONTH(AA$1),Предпоссылки!$C172)=Предпоссылки!$C173,Z154+Предпоссылки!$C171,Z154))</f>
        <v>64</v>
      </c>
      <c r="AB154" s="75">
        <f>IF(AB$1=DATE(2025,1,1), Предпоссылки!$C170,IF(MOD(MONTH(AB$1),Предпоссылки!$C172)=Предпоссылки!$C173,AA154+Предпоссылки!$C171,AA154))</f>
        <v>72</v>
      </c>
      <c r="AC154" s="75">
        <f>IF(AC$1=DATE(2025,1,1), Предпоссылки!$C170,IF(MOD(MONTH(AC$1),Предпоссылки!$C172)=Предпоссылки!$C173,AB154+Предпоссылки!$C171,AB154))</f>
        <v>72</v>
      </c>
      <c r="AD154" s="75">
        <f>IF(AD$1=DATE(2025,1,1), Предпоссылки!$C170,IF(MOD(MONTH(AD$1),Предпоссылки!$C172)=Предпоссылки!$C173,AC154+Предпоссылки!$C171,AC154))</f>
        <v>72</v>
      </c>
      <c r="AE154" s="75">
        <f>IF(AE$1=DATE(2025,1,1), Предпоссылки!$C170,IF(MOD(MONTH(AE$1),Предпоссылки!$C172)=Предпоссылки!$C173,AD154+Предпоссылки!$C171,AD154))</f>
        <v>72</v>
      </c>
      <c r="AF154" s="75">
        <f>IF(AF$1=DATE(2025,1,1), Предпоссылки!$C170,IF(MOD(MONTH(AF$1),Предпоссылки!$C172)=Предпоссылки!$C173,AE154+Предпоссылки!$C171,AE154))</f>
        <v>72</v>
      </c>
      <c r="AG154" s="75">
        <f>IF(AG$1=DATE(2025,1,1), Предпоссылки!$C170,IF(MOD(MONTH(AG$1),Предпоссылки!$C172)=Предпоссылки!$C173,AF154+Предпоссылки!$C171,AF154))</f>
        <v>72</v>
      </c>
      <c r="AH154" s="75">
        <f>IF(AH$1=DATE(2025,1,1), Предпоссылки!$C170,IF(MOD(MONTH(AH$1),Предпоссылки!$C172)=Предпоссылки!$C173,AG154+Предпоссылки!$C171,AG154))</f>
        <v>72</v>
      </c>
      <c r="AI154" s="75">
        <f>IF(AI$1=DATE(2025,1,1), Предпоссылки!$C170,IF(MOD(MONTH(AI$1),Предпоссылки!$C172)=Предпоссылки!$C173,AH154+Предпоссылки!$C171,AH154))</f>
        <v>72</v>
      </c>
      <c r="AJ154" s="75">
        <f>IF(AJ$1=DATE(2025,1,1), Предпоссылки!$C170,IF(MOD(MONTH(AJ$1),Предпоссылки!$C172)=Предпоссылки!$C173,AI154+Предпоссылки!$C171,AI154))</f>
        <v>72</v>
      </c>
      <c r="AK154" s="75">
        <f>IF(AK$1=DATE(2025,1,1), Предпоссылки!$C170,IF(MOD(MONTH(AK$1),Предпоссылки!$C172)=Предпоссылки!$C173,AJ154+Предпоссылки!$C171,AJ154))</f>
        <v>72</v>
      </c>
      <c r="AL154" s="75">
        <f>IF(AL$1=DATE(2025,1,1), Предпоссылки!$C170,IF(MOD(MONTH(AL$1),Предпоссылки!$C172)=Предпоссылки!$C173,AK154+Предпоссылки!$C171,AK154))</f>
        <v>72</v>
      </c>
      <c r="AM154" s="75">
        <f>IF(AM$1=DATE(2025,1,1), Предпоссылки!$C170,IF(MOD(MONTH(AM$1),Предпоссылки!$C172)=Предпоссылки!$C173,AL154+Предпоссылки!$C171,AL154))</f>
        <v>72</v>
      </c>
      <c r="AN154" s="75">
        <f>IF(AN$1=DATE(2025,1,1), Предпоссылки!$C170,IF(MOD(MONTH(AN$1),Предпоссылки!$C172)=Предпоссылки!$C173,AM154+Предпоссылки!$C171,AM154))</f>
        <v>80</v>
      </c>
      <c r="AO154" s="75">
        <f>IF(AO$1=DATE(2025,1,1), Предпоссылки!$C170,IF(MOD(MONTH(AO$1),Предпоссылки!$C172)=Предпоссылки!$C173,AN154+Предпоссылки!$C171,AN154))</f>
        <v>80</v>
      </c>
      <c r="AP154" s="75">
        <f>IF(AP$1=DATE(2025,1,1), Предпоссылки!$C170,IF(MOD(MONTH(AP$1),Предпоссылки!$C172)=Предпоссылки!$C173,AO154+Предпоссылки!$C171,AO154))</f>
        <v>80</v>
      </c>
      <c r="AQ154" s="75">
        <f>IF(AQ$1=DATE(2025,1,1), Предпоссылки!$C170,IF(MOD(MONTH(AQ$1),Предпоссылки!$C172)=Предпоссылки!$C173,AP154+Предпоссылки!$C171,AP154))</f>
        <v>80</v>
      </c>
      <c r="AR154" s="75">
        <f>IF(AR$1=DATE(2025,1,1), Предпоссылки!$C170,IF(MOD(MONTH(AR$1),Предпоссылки!$C172)=Предпоссылки!$C173,AQ154+Предпоссылки!$C171,AQ154))</f>
        <v>80</v>
      </c>
      <c r="AS154" s="75">
        <f>IF(AS$1=DATE(2025,1,1), Предпоссылки!$C170,IF(MOD(MONTH(AS$1),Предпоссылки!$C172)=Предпоссылки!$C173,AR154+Предпоссылки!$C171,AR154))</f>
        <v>80</v>
      </c>
      <c r="AT154" s="75">
        <f>IF(AT$1=DATE(2025,1,1), Предпоссылки!$C170,IF(MOD(MONTH(AT$1),Предпоссылки!$C172)=Предпоссылки!$C173,AS154+Предпоссылки!$C171,AS154))</f>
        <v>80</v>
      </c>
      <c r="AU154" s="75">
        <f>IF(AU$1=DATE(2025,1,1), Предпоссылки!$C170,IF(MOD(MONTH(AU$1),Предпоссылки!$C172)=Предпоссылки!$C173,AT154+Предпоссылки!$C171,AT154))</f>
        <v>80</v>
      </c>
      <c r="AV154" s="75">
        <f>IF(AV$1=DATE(2025,1,1), Предпоссылки!$C170,IF(MOD(MONTH(AV$1),Предпоссылки!$C172)=Предпоссылки!$C173,AU154+Предпоссылки!$C171,AU154))</f>
        <v>80</v>
      </c>
      <c r="AW154" s="75">
        <f>IF(AW$1=DATE(2025,1,1), Предпоссылки!$C170,IF(MOD(MONTH(AW$1),Предпоссылки!$C172)=Предпоссылки!$C173,AV154+Предпоссылки!$C171,AV154))</f>
        <v>80</v>
      </c>
      <c r="AX154" s="75">
        <f>IF(AX$1=DATE(2025,1,1), Предпоссылки!$C170,IF(MOD(MONTH(AX$1),Предпоссылки!$C172)=Предпоссылки!$C173,AW154+Предпоссылки!$C171,AW154))</f>
        <v>80</v>
      </c>
      <c r="AY154" s="75">
        <f>IF(AY$1=DATE(2025,1,1), Предпоссылки!$C170,IF(MOD(MONTH(AY$1),Предпоссылки!$C172)=Предпоссылки!$C173,AX154+Предпоссылки!$C171,AX154))</f>
        <v>80</v>
      </c>
      <c r="AZ154" s="75">
        <f>IF(AZ$1=DATE(2025,1,1), Предпоссылки!$C170,IF(MOD(MONTH(AZ$1),Предпоссылки!$C172)=Предпоссылки!$C173,AY154+Предпоссылки!$C171,AY154))</f>
        <v>88</v>
      </c>
      <c r="BA154" s="75">
        <f>IF(BA$1=DATE(2025,1,1), Предпоссылки!$C170,IF(MOD(MONTH(BA$1),Предпоссылки!$C172)=Предпоссылки!$C173,AZ154+Предпоссылки!$C171,AZ154))</f>
        <v>88</v>
      </c>
      <c r="BB154" s="75">
        <f>IF(BB$1=DATE(2025,1,1), Предпоссылки!$C170,IF(MOD(MONTH(BB$1),Предпоссылки!$C172)=Предпоссылки!$C173,BA154+Предпоссылки!$C171,BA154))</f>
        <v>88</v>
      </c>
      <c r="BC154" s="75">
        <f>IF(BC$1=DATE(2025,1,1), Предпоссылки!$C170,IF(MOD(MONTH(BC$1),Предпоссылки!$C172)=Предпоссылки!$C173,BB154+Предпоссылки!$C171,BB154))</f>
        <v>88</v>
      </c>
      <c r="BD154" s="75">
        <f>IF(BD$1=DATE(2025,1,1), Предпоссылки!$C170,IF(MOD(MONTH(BD$1),Предпоссылки!$C172)=Предпоссылки!$C173,BC154+Предпоссылки!$C171,BC154))</f>
        <v>88</v>
      </c>
      <c r="BE154" s="75">
        <f>IF(BE$1=DATE(2025,1,1), Предпоссылки!$C170,IF(MOD(MONTH(BE$1),Предпоссылки!$C172)=Предпоссылки!$C173,BD154+Предпоссылки!$C171,BD154))</f>
        <v>88</v>
      </c>
      <c r="BF154" s="75">
        <f>IF(BF$1=DATE(2025,1,1), Предпоссылки!$C170,IF(MOD(MONTH(BF$1),Предпоссылки!$C172)=Предпоссылки!$C173,BE154+Предпоссылки!$C171,BE154))</f>
        <v>88</v>
      </c>
      <c r="BG154" s="75">
        <f>IF(BG$1=DATE(2025,1,1), Предпоссылки!$C170,IF(MOD(MONTH(BG$1),Предпоссылки!$C172)=Предпоссылки!$C173,BF154+Предпоссылки!$C171,BF154))</f>
        <v>88</v>
      </c>
      <c r="BH154" s="75">
        <f>IF(BH$1=DATE(2025,1,1), Предпоссылки!$C170,IF(MOD(MONTH(BH$1),Предпоссылки!$C172)=Предпоссылки!$C173,BG154+Предпоссылки!$C171,BG154))</f>
        <v>88</v>
      </c>
      <c r="BI154" s="75">
        <f>IF(BI$1=DATE(2025,1,1), Предпоссылки!$C170,IF(MOD(MONTH(BI$1),Предпоссылки!$C172)=Предпоссылки!$C173,BH154+Предпоссылки!$C171,BH154))</f>
        <v>88</v>
      </c>
      <c r="BJ154" s="75">
        <f>IF(BJ$1=DATE(2025,1,1), Предпоссылки!$C170,IF(MOD(MONTH(BJ$1),Предпоссылки!$C172)=Предпоссылки!$C173,BI154+Предпоссылки!$C171,BI154))</f>
        <v>88</v>
      </c>
      <c r="BK154" s="75">
        <f>IF(BK$1=DATE(2025,1,1), Предпоссылки!$C170,IF(MOD(MONTH(BK$1),Предпоссылки!$C172)=Предпоссылки!$C173,BJ154+Предпоссылки!$C171,BJ154))</f>
        <v>88</v>
      </c>
      <c r="BL154" s="75">
        <f>IF(BL$1=DATE(2025,1,1), Предпоссылки!$C170,IF(MOD(MONTH(BL$1),Предпоссылки!$C172)=Предпоссылки!$C173,BK154+Предпоссылки!$C171,BK154))</f>
        <v>96</v>
      </c>
      <c r="BM154" s="75">
        <f>IF(BM$1=DATE(2025,1,1), Предпоссылки!$C170,IF(MOD(MONTH(BM$1),Предпоссылки!$C172)=Предпоссылки!$C173,BL154+Предпоссылки!$C171,BL154))</f>
        <v>96</v>
      </c>
      <c r="BN154" s="75">
        <f>IF(BN$1=DATE(2025,1,1), Предпоссылки!$C170,IF(MOD(MONTH(BN$1),Предпоссылки!$C172)=Предпоссылки!$C173,BM154+Предпоссылки!$C171,BM154))</f>
        <v>96</v>
      </c>
      <c r="BO154" s="75">
        <f>IF(BO$1=DATE(2025,1,1), Предпоссылки!$C170,IF(MOD(MONTH(BO$1),Предпоссылки!$C172)=Предпоссылки!$C173,BN154+Предпоссылки!$C171,BN154))</f>
        <v>96</v>
      </c>
      <c r="BP154" s="75">
        <f>IF(BP$1=DATE(2025,1,1), Предпоссылки!$C170,IF(MOD(MONTH(BP$1),Предпоссылки!$C172)=Предпоссылки!$C173,BO154+Предпоссылки!$C171,BO154))</f>
        <v>96</v>
      </c>
      <c r="BQ154" s="75">
        <f>IF(BQ$1=DATE(2025,1,1), Предпоссылки!$C170,IF(MOD(MONTH(BQ$1),Предпоссылки!$C172)=Предпоссылки!$C173,BP154+Предпоссылки!$C171,BP154))</f>
        <v>96</v>
      </c>
      <c r="BR154" s="75">
        <f>IF(BR$1=DATE(2025,1,1), Предпоссылки!$C170,IF(MOD(MONTH(BR$1),Предпоссылки!$C172)=Предпоссылки!$C173,BQ154+Предпоссылки!$C171,BQ154))</f>
        <v>96</v>
      </c>
      <c r="BS154" s="75">
        <f>IF(BS$1=DATE(2025,1,1), Предпоссылки!$C170,IF(MOD(MONTH(BS$1),Предпоссылки!$C172)=Предпоссылки!$C173,BR154+Предпоссылки!$C171,BR154))</f>
        <v>96</v>
      </c>
      <c r="BT154" s="75">
        <f>IF(BT$1=DATE(2025,1,1), Предпоссылки!$C170,IF(MOD(MONTH(BT$1),Предпоссылки!$C172)=Предпоссылки!$C173,BS154+Предпоссылки!$C171,BS154))</f>
        <v>96</v>
      </c>
      <c r="BU154" s="75">
        <f>IF(BU$1=DATE(2025,1,1), Предпоссылки!$C170,IF(MOD(MONTH(BU$1),Предпоссылки!$C172)=Предпоссылки!$C173,BT154+Предпоссылки!$C171,BT154))</f>
        <v>96</v>
      </c>
      <c r="BV154" s="75">
        <f>IF(BV$1=DATE(2025,1,1), Предпоссылки!$C170,IF(MOD(MONTH(BV$1),Предпоссылки!$C172)=Предпоссылки!$C173,BU154+Предпоссылки!$C171,BU154))</f>
        <v>96</v>
      </c>
      <c r="BW154" s="75">
        <f>IF(BW$1=DATE(2025,1,1), Предпоссылки!$C170,IF(MOD(MONTH(BW$1),Предпоссылки!$C172)=Предпоссылки!$C173,BV154+Предпоссылки!$C171,BV154))</f>
        <v>96</v>
      </c>
    </row>
    <row r="155" spans="1:75" ht="10.25" outlineLevel="1" x14ac:dyDescent="0.2">
      <c r="A155" s="21" t="s">
        <v>29</v>
      </c>
      <c r="B155" s="69"/>
      <c r="C155" s="11"/>
      <c r="D155" s="11">
        <f ca="1">D153*D154</f>
        <v>33747.840000000004</v>
      </c>
      <c r="E155" s="11">
        <f t="shared" ref="E155" ca="1" si="339">E153*E154</f>
        <v>33747.840000000004</v>
      </c>
      <c r="F155" s="11">
        <f t="shared" ref="F155" ca="1" si="340">F153*F154</f>
        <v>33747.840000000004</v>
      </c>
      <c r="G155" s="11">
        <f t="shared" ref="G155" ca="1" si="341">G153*G154</f>
        <v>16873.920000000002</v>
      </c>
      <c r="H155" s="11">
        <f t="shared" ref="H155" ca="1" si="342">H153*H154</f>
        <v>50621.760000000009</v>
      </c>
      <c r="I155" s="11">
        <f t="shared" ref="I155" ca="1" si="343">I153*I154</f>
        <v>59058.720000000008</v>
      </c>
      <c r="J155" s="11">
        <f t="shared" ref="J155" ca="1" si="344">J153*J154</f>
        <v>67495.680000000008</v>
      </c>
      <c r="K155" s="11">
        <f t="shared" ref="K155" ca="1" si="345">K153*K154</f>
        <v>59058.720000000008</v>
      </c>
      <c r="L155" s="11">
        <f t="shared" ref="L155" ca="1" si="346">L153*L154</f>
        <v>33747.840000000004</v>
      </c>
      <c r="M155" s="11">
        <f t="shared" ref="M155" ca="1" si="347">M153*M154</f>
        <v>25310.880000000005</v>
      </c>
      <c r="N155" s="11">
        <f t="shared" ref="N155" ca="1" si="348">N153*N154</f>
        <v>25310.880000000005</v>
      </c>
      <c r="O155" s="11">
        <f t="shared" ref="O155" ca="1" si="349">O153*O154</f>
        <v>16873.920000000002</v>
      </c>
      <c r="P155" s="11">
        <f t="shared" ref="P155" ca="1" si="350">P153*P154</f>
        <v>38568.960000000006</v>
      </c>
      <c r="Q155" s="11">
        <f t="shared" ref="Q155" ca="1" si="351">Q153*Q154</f>
        <v>38568.960000000006</v>
      </c>
      <c r="R155" s="11">
        <f t="shared" ref="R155" ca="1" si="352">R153*R154</f>
        <v>38568.960000000006</v>
      </c>
      <c r="S155" s="11">
        <f t="shared" ref="S155" ca="1" si="353">S153*S154</f>
        <v>19284.480000000003</v>
      </c>
      <c r="T155" s="11">
        <f t="shared" ref="T155" ca="1" si="354">T153*T154</f>
        <v>57853.44000000001</v>
      </c>
      <c r="U155" s="11">
        <f t="shared" ref="U155" ca="1" si="355">U153*U154</f>
        <v>67495.680000000008</v>
      </c>
      <c r="V155" s="11">
        <f t="shared" ref="V155" ca="1" si="356">V153*V154</f>
        <v>77137.920000000013</v>
      </c>
      <c r="W155" s="11">
        <f t="shared" ref="W155" ca="1" si="357">W153*W154</f>
        <v>67495.680000000008</v>
      </c>
      <c r="X155" s="11">
        <f t="shared" ref="X155" ca="1" si="358">X153*X154</f>
        <v>38568.960000000006</v>
      </c>
      <c r="Y155" s="11">
        <f t="shared" ref="Y155" ca="1" si="359">Y153*Y154</f>
        <v>28926.720000000005</v>
      </c>
      <c r="Z155" s="11">
        <f t="shared" ref="Z155" ca="1" si="360">Z153*Z154</f>
        <v>28926.720000000005</v>
      </c>
      <c r="AA155" s="11">
        <f t="shared" ref="AA155" ca="1" si="361">AA153*AA154</f>
        <v>19284.480000000003</v>
      </c>
      <c r="AB155" s="11">
        <f t="shared" ref="AB155" ca="1" si="362">AB153*AB154</f>
        <v>43390.080000000009</v>
      </c>
      <c r="AC155" s="11">
        <f t="shared" ref="AC155" ca="1" si="363">AC153*AC154</f>
        <v>43390.080000000009</v>
      </c>
      <c r="AD155" s="11">
        <f t="shared" ref="AD155" ca="1" si="364">AD153*AD154</f>
        <v>43390.080000000009</v>
      </c>
      <c r="AE155" s="11">
        <f t="shared" ref="AE155" ca="1" si="365">AE153*AE154</f>
        <v>21695.040000000005</v>
      </c>
      <c r="AF155" s="11">
        <f t="shared" ref="AF155" ca="1" si="366">AF153*AF154</f>
        <v>65085.12000000001</v>
      </c>
      <c r="AG155" s="11">
        <f t="shared" ref="AG155" ca="1" si="367">AG153*AG154</f>
        <v>75932.640000000014</v>
      </c>
      <c r="AH155" s="11">
        <f t="shared" ref="AH155" ca="1" si="368">AH153*AH154</f>
        <v>86780.160000000018</v>
      </c>
      <c r="AI155" s="11">
        <f t="shared" ref="AI155" ca="1" si="369">AI153*AI154</f>
        <v>75932.640000000014</v>
      </c>
      <c r="AJ155" s="11">
        <f t="shared" ref="AJ155" ca="1" si="370">AJ153*AJ154</f>
        <v>43390.080000000009</v>
      </c>
      <c r="AK155" s="11">
        <f t="shared" ref="AK155" ca="1" si="371">AK153*AK154</f>
        <v>32542.560000000005</v>
      </c>
      <c r="AL155" s="11">
        <f t="shared" ref="AL155" ca="1" si="372">AL153*AL154</f>
        <v>32542.560000000005</v>
      </c>
      <c r="AM155" s="11">
        <f t="shared" ref="AM155:BW155" ca="1" si="373">AM153*AM154</f>
        <v>21695.040000000005</v>
      </c>
      <c r="AN155" s="11">
        <f t="shared" ca="1" si="373"/>
        <v>48211.200000000012</v>
      </c>
      <c r="AO155" s="11">
        <f t="shared" ca="1" si="373"/>
        <v>48211.200000000012</v>
      </c>
      <c r="AP155" s="11">
        <f t="shared" ca="1" si="373"/>
        <v>48211.200000000012</v>
      </c>
      <c r="AQ155" s="11">
        <f t="shared" ca="1" si="373"/>
        <v>24105.600000000006</v>
      </c>
      <c r="AR155" s="11">
        <f t="shared" ca="1" si="373"/>
        <v>72316.800000000017</v>
      </c>
      <c r="AS155" s="11">
        <f t="shared" ca="1" si="373"/>
        <v>84369.600000000006</v>
      </c>
      <c r="AT155" s="11">
        <f t="shared" ca="1" si="373"/>
        <v>96422.400000000023</v>
      </c>
      <c r="AU155" s="11">
        <f t="shared" ca="1" si="373"/>
        <v>84369.600000000006</v>
      </c>
      <c r="AV155" s="11">
        <f t="shared" ca="1" si="373"/>
        <v>48211.200000000012</v>
      </c>
      <c r="AW155" s="11">
        <f t="shared" ca="1" si="373"/>
        <v>36158.400000000009</v>
      </c>
      <c r="AX155" s="11">
        <f t="shared" ca="1" si="373"/>
        <v>36158.400000000009</v>
      </c>
      <c r="AY155" s="11">
        <f t="shared" ca="1" si="373"/>
        <v>24105.600000000006</v>
      </c>
      <c r="AZ155" s="11">
        <f t="shared" ca="1" si="373"/>
        <v>53032.320000000007</v>
      </c>
      <c r="BA155" s="11">
        <f t="shared" ca="1" si="373"/>
        <v>53032.320000000007</v>
      </c>
      <c r="BB155" s="11">
        <f t="shared" ca="1" si="373"/>
        <v>53032.320000000007</v>
      </c>
      <c r="BC155" s="11">
        <f t="shared" ca="1" si="373"/>
        <v>26516.160000000003</v>
      </c>
      <c r="BD155" s="11">
        <f t="shared" ca="1" si="373"/>
        <v>79548.48000000001</v>
      </c>
      <c r="BE155" s="11">
        <f t="shared" ca="1" si="373"/>
        <v>92806.560000000012</v>
      </c>
      <c r="BF155" s="11">
        <f t="shared" ca="1" si="373"/>
        <v>106064.64000000001</v>
      </c>
      <c r="BG155" s="11">
        <f t="shared" ca="1" si="373"/>
        <v>92806.560000000012</v>
      </c>
      <c r="BH155" s="11">
        <f t="shared" ca="1" si="373"/>
        <v>53032.320000000007</v>
      </c>
      <c r="BI155" s="11">
        <f t="shared" ca="1" si="373"/>
        <v>39774.240000000005</v>
      </c>
      <c r="BJ155" s="11">
        <f t="shared" ca="1" si="373"/>
        <v>39774.240000000005</v>
      </c>
      <c r="BK155" s="11">
        <f t="shared" ca="1" si="373"/>
        <v>26516.160000000003</v>
      </c>
      <c r="BL155" s="11">
        <f t="shared" ca="1" si="373"/>
        <v>57853.44000000001</v>
      </c>
      <c r="BM155" s="11">
        <f t="shared" ca="1" si="373"/>
        <v>57853.44000000001</v>
      </c>
      <c r="BN155" s="11">
        <f t="shared" ca="1" si="373"/>
        <v>57853.44000000001</v>
      </c>
      <c r="BO155" s="11">
        <f t="shared" ca="1" si="373"/>
        <v>28926.720000000005</v>
      </c>
      <c r="BP155" s="11">
        <f t="shared" ca="1" si="373"/>
        <v>86780.160000000018</v>
      </c>
      <c r="BQ155" s="11">
        <f t="shared" ca="1" si="373"/>
        <v>101243.52000000002</v>
      </c>
      <c r="BR155" s="11">
        <f t="shared" ca="1" si="373"/>
        <v>115706.88000000002</v>
      </c>
      <c r="BS155" s="11">
        <f t="shared" ca="1" si="373"/>
        <v>101243.52000000002</v>
      </c>
      <c r="BT155" s="11">
        <f t="shared" ca="1" si="373"/>
        <v>57853.44000000001</v>
      </c>
      <c r="BU155" s="11">
        <f t="shared" ca="1" si="373"/>
        <v>43390.080000000009</v>
      </c>
      <c r="BV155" s="11">
        <f t="shared" ca="1" si="373"/>
        <v>43390.080000000009</v>
      </c>
      <c r="BW155" s="11">
        <f t="shared" ca="1" si="373"/>
        <v>28926.720000000005</v>
      </c>
    </row>
    <row r="156" spans="1:75" ht="10.25" outlineLevel="1" x14ac:dyDescent="0.2">
      <c r="A156" s="21" t="s">
        <v>31</v>
      </c>
      <c r="B156" s="69"/>
      <c r="C156" s="11"/>
      <c r="D156" s="11">
        <v>6000</v>
      </c>
      <c r="E156" s="11">
        <v>6000</v>
      </c>
      <c r="F156" s="11">
        <v>6000</v>
      </c>
      <c r="G156" s="11">
        <v>6000</v>
      </c>
      <c r="H156" s="11">
        <v>6000</v>
      </c>
      <c r="I156" s="11">
        <v>6000</v>
      </c>
      <c r="J156" s="11">
        <v>6000</v>
      </c>
      <c r="K156" s="11">
        <v>6000</v>
      </c>
      <c r="L156" s="11">
        <v>6000</v>
      </c>
      <c r="M156" s="11">
        <v>6000</v>
      </c>
      <c r="N156" s="11">
        <v>6000</v>
      </c>
      <c r="O156" s="11">
        <v>6000</v>
      </c>
      <c r="P156" s="11">
        <v>6000</v>
      </c>
      <c r="Q156" s="11">
        <v>6000</v>
      </c>
      <c r="R156" s="11">
        <v>6000</v>
      </c>
      <c r="S156" s="11">
        <v>6000</v>
      </c>
      <c r="T156" s="11">
        <v>6000</v>
      </c>
      <c r="U156" s="11">
        <v>6000</v>
      </c>
      <c r="V156" s="11">
        <v>6000</v>
      </c>
      <c r="W156" s="11">
        <v>6000</v>
      </c>
      <c r="X156" s="11">
        <v>6000</v>
      </c>
      <c r="Y156" s="11">
        <v>6000</v>
      </c>
      <c r="Z156" s="11">
        <v>6000</v>
      </c>
      <c r="AA156" s="11">
        <v>6000</v>
      </c>
      <c r="AB156" s="11">
        <v>6000</v>
      </c>
      <c r="AC156" s="11">
        <v>6000</v>
      </c>
      <c r="AD156" s="11">
        <v>6000</v>
      </c>
      <c r="AE156" s="11">
        <v>6000</v>
      </c>
      <c r="AF156" s="11">
        <v>6000</v>
      </c>
      <c r="AG156" s="11">
        <v>6000</v>
      </c>
      <c r="AH156" s="11">
        <v>6000</v>
      </c>
      <c r="AI156" s="11">
        <v>6000</v>
      </c>
      <c r="AJ156" s="11">
        <v>6000</v>
      </c>
      <c r="AK156" s="11">
        <v>6000</v>
      </c>
      <c r="AL156" s="11">
        <v>6000</v>
      </c>
      <c r="AM156" s="11">
        <v>6000</v>
      </c>
      <c r="AN156" s="11">
        <v>6000</v>
      </c>
      <c r="AO156" s="11">
        <v>6000</v>
      </c>
      <c r="AP156" s="11">
        <v>6000</v>
      </c>
      <c r="AQ156" s="11">
        <v>6000</v>
      </c>
      <c r="AR156" s="11">
        <v>6000</v>
      </c>
      <c r="AS156" s="11">
        <v>6000</v>
      </c>
      <c r="AT156" s="11">
        <v>6000</v>
      </c>
      <c r="AU156" s="11">
        <v>6000</v>
      </c>
      <c r="AV156" s="11">
        <v>6000</v>
      </c>
      <c r="AW156" s="11">
        <v>6000</v>
      </c>
      <c r="AX156" s="11">
        <v>6000</v>
      </c>
      <c r="AY156" s="11">
        <v>6000</v>
      </c>
      <c r="AZ156" s="11">
        <v>6000</v>
      </c>
      <c r="BA156" s="11">
        <v>6000</v>
      </c>
      <c r="BB156" s="11">
        <v>6000</v>
      </c>
      <c r="BC156" s="11">
        <v>6000</v>
      </c>
      <c r="BD156" s="11">
        <v>6000</v>
      </c>
      <c r="BE156" s="11">
        <v>6000</v>
      </c>
      <c r="BF156" s="11">
        <v>6000</v>
      </c>
      <c r="BG156" s="11">
        <v>6000</v>
      </c>
      <c r="BH156" s="11">
        <v>6000</v>
      </c>
      <c r="BI156" s="11">
        <v>6000</v>
      </c>
      <c r="BJ156" s="11">
        <v>6000</v>
      </c>
      <c r="BK156" s="11">
        <v>6000</v>
      </c>
      <c r="BL156" s="11">
        <v>6000</v>
      </c>
      <c r="BM156" s="11">
        <v>6000</v>
      </c>
      <c r="BN156" s="11">
        <v>6000</v>
      </c>
      <c r="BO156" s="11">
        <v>6000</v>
      </c>
      <c r="BP156" s="11">
        <v>6000</v>
      </c>
      <c r="BQ156" s="11">
        <v>6000</v>
      </c>
      <c r="BR156" s="11">
        <v>6000</v>
      </c>
      <c r="BS156" s="11">
        <v>6000</v>
      </c>
      <c r="BT156" s="11">
        <v>6000</v>
      </c>
      <c r="BU156" s="11">
        <v>6000</v>
      </c>
      <c r="BV156" s="11">
        <v>6000</v>
      </c>
      <c r="BW156" s="11">
        <v>6000</v>
      </c>
    </row>
    <row r="157" spans="1:75" ht="10.25" outlineLevel="1" x14ac:dyDescent="0.2">
      <c r="A157" s="47"/>
      <c r="B157" s="69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</row>
    <row r="158" spans="1:75" s="44" customFormat="1" x14ac:dyDescent="0.25">
      <c r="A158" s="43" t="s">
        <v>1</v>
      </c>
      <c r="B158" s="84"/>
      <c r="D158" s="44">
        <f>D159+D162+D165+D168+D171+D176+D179+D184+D189+D194</f>
        <v>0</v>
      </c>
      <c r="E158" s="44">
        <f t="shared" ref="E158:AM158" si="374">E159+E162+E165+E168+E171+E176+E179+E184+E189+E194</f>
        <v>0</v>
      </c>
      <c r="F158" s="44">
        <f t="shared" si="374"/>
        <v>0</v>
      </c>
      <c r="G158" s="43">
        <f t="shared" si="374"/>
        <v>16032000</v>
      </c>
      <c r="H158" s="44">
        <f t="shared" si="374"/>
        <v>0</v>
      </c>
      <c r="I158" s="44">
        <f t="shared" si="374"/>
        <v>0</v>
      </c>
      <c r="J158" s="44">
        <f t="shared" si="374"/>
        <v>0</v>
      </c>
      <c r="K158" s="44">
        <f t="shared" si="374"/>
        <v>0</v>
      </c>
      <c r="L158" s="44">
        <f t="shared" si="374"/>
        <v>0</v>
      </c>
      <c r="M158" s="44">
        <f t="shared" si="374"/>
        <v>0</v>
      </c>
      <c r="N158" s="44">
        <f t="shared" si="374"/>
        <v>0</v>
      </c>
      <c r="O158" s="44">
        <f t="shared" si="374"/>
        <v>0</v>
      </c>
      <c r="P158" s="44">
        <f t="shared" si="374"/>
        <v>0</v>
      </c>
      <c r="Q158" s="44">
        <f t="shared" si="374"/>
        <v>0</v>
      </c>
      <c r="R158" s="44">
        <f t="shared" si="374"/>
        <v>0</v>
      </c>
      <c r="S158" s="44">
        <f t="shared" si="374"/>
        <v>0</v>
      </c>
      <c r="T158" s="44">
        <f t="shared" si="374"/>
        <v>0</v>
      </c>
      <c r="U158" s="44">
        <f t="shared" si="374"/>
        <v>0</v>
      </c>
      <c r="V158" s="44">
        <f t="shared" si="374"/>
        <v>0</v>
      </c>
      <c r="W158" s="44">
        <f t="shared" si="374"/>
        <v>0</v>
      </c>
      <c r="X158" s="44">
        <f t="shared" si="374"/>
        <v>0</v>
      </c>
      <c r="Y158" s="44">
        <f t="shared" si="374"/>
        <v>0</v>
      </c>
      <c r="Z158" s="44">
        <f t="shared" si="374"/>
        <v>0</v>
      </c>
      <c r="AA158" s="44">
        <f t="shared" si="374"/>
        <v>0</v>
      </c>
      <c r="AB158" s="44">
        <f t="shared" si="374"/>
        <v>0</v>
      </c>
      <c r="AC158" s="44">
        <f t="shared" si="374"/>
        <v>0</v>
      </c>
      <c r="AD158" s="44">
        <f t="shared" si="374"/>
        <v>0</v>
      </c>
      <c r="AE158" s="44">
        <f t="shared" si="374"/>
        <v>0</v>
      </c>
      <c r="AF158" s="44">
        <f t="shared" si="374"/>
        <v>0</v>
      </c>
      <c r="AG158" s="44">
        <f t="shared" si="374"/>
        <v>0</v>
      </c>
      <c r="AH158" s="44">
        <f t="shared" si="374"/>
        <v>0</v>
      </c>
      <c r="AI158" s="44">
        <f t="shared" si="374"/>
        <v>0</v>
      </c>
      <c r="AJ158" s="44">
        <f t="shared" si="374"/>
        <v>0</v>
      </c>
      <c r="AK158" s="44">
        <f t="shared" si="374"/>
        <v>0</v>
      </c>
      <c r="AL158" s="44">
        <f t="shared" si="374"/>
        <v>0</v>
      </c>
      <c r="AM158" s="44">
        <f t="shared" si="374"/>
        <v>0</v>
      </c>
      <c r="AN158" s="44">
        <f t="shared" ref="AN158:BW158" si="375">AN159+AN162+AN165+AN168+AN171+AN176+AN179+AN184+AN189+AN194</f>
        <v>0</v>
      </c>
      <c r="AO158" s="44">
        <f t="shared" si="375"/>
        <v>0</v>
      </c>
      <c r="AP158" s="44">
        <f t="shared" si="375"/>
        <v>0</v>
      </c>
      <c r="AQ158" s="44">
        <f t="shared" si="375"/>
        <v>0</v>
      </c>
      <c r="AR158" s="44">
        <f t="shared" si="375"/>
        <v>0</v>
      </c>
      <c r="AS158" s="44">
        <f t="shared" si="375"/>
        <v>0</v>
      </c>
      <c r="AT158" s="44">
        <f t="shared" si="375"/>
        <v>0</v>
      </c>
      <c r="AU158" s="44">
        <f t="shared" si="375"/>
        <v>0</v>
      </c>
      <c r="AV158" s="44">
        <f t="shared" si="375"/>
        <v>0</v>
      </c>
      <c r="AW158" s="44">
        <f t="shared" si="375"/>
        <v>0</v>
      </c>
      <c r="AX158" s="44">
        <f t="shared" si="375"/>
        <v>0</v>
      </c>
      <c r="AY158" s="44">
        <f t="shared" si="375"/>
        <v>0</v>
      </c>
      <c r="AZ158" s="44">
        <f t="shared" si="375"/>
        <v>0</v>
      </c>
      <c r="BA158" s="44">
        <f t="shared" si="375"/>
        <v>0</v>
      </c>
      <c r="BB158" s="44">
        <f t="shared" si="375"/>
        <v>0</v>
      </c>
      <c r="BC158" s="44">
        <f t="shared" si="375"/>
        <v>0</v>
      </c>
      <c r="BD158" s="44">
        <f t="shared" si="375"/>
        <v>0</v>
      </c>
      <c r="BE158" s="44">
        <f t="shared" si="375"/>
        <v>0</v>
      </c>
      <c r="BF158" s="44">
        <f t="shared" si="375"/>
        <v>0</v>
      </c>
      <c r="BG158" s="44">
        <f t="shared" si="375"/>
        <v>0</v>
      </c>
      <c r="BH158" s="44">
        <f t="shared" si="375"/>
        <v>0</v>
      </c>
      <c r="BI158" s="44">
        <f t="shared" si="375"/>
        <v>0</v>
      </c>
      <c r="BJ158" s="44">
        <f t="shared" si="375"/>
        <v>0</v>
      </c>
      <c r="BK158" s="44">
        <f t="shared" si="375"/>
        <v>0</v>
      </c>
      <c r="BL158" s="44">
        <f t="shared" si="375"/>
        <v>0</v>
      </c>
      <c r="BM158" s="44">
        <f t="shared" si="375"/>
        <v>0</v>
      </c>
      <c r="BN158" s="44">
        <f t="shared" si="375"/>
        <v>0</v>
      </c>
      <c r="BO158" s="44">
        <f t="shared" si="375"/>
        <v>0</v>
      </c>
      <c r="BP158" s="44">
        <f t="shared" si="375"/>
        <v>0</v>
      </c>
      <c r="BQ158" s="44">
        <f t="shared" si="375"/>
        <v>0</v>
      </c>
      <c r="BR158" s="44">
        <f t="shared" si="375"/>
        <v>0</v>
      </c>
      <c r="BS158" s="44">
        <f t="shared" si="375"/>
        <v>0</v>
      </c>
      <c r="BT158" s="44">
        <f t="shared" si="375"/>
        <v>0</v>
      </c>
      <c r="BU158" s="44">
        <f t="shared" si="375"/>
        <v>0</v>
      </c>
      <c r="BV158" s="44">
        <f t="shared" si="375"/>
        <v>0</v>
      </c>
      <c r="BW158" s="44">
        <f t="shared" si="375"/>
        <v>0</v>
      </c>
    </row>
    <row r="159" spans="1:75" s="18" customFormat="1" outlineLevel="1" x14ac:dyDescent="0.25">
      <c r="A159" s="53" t="s">
        <v>66</v>
      </c>
      <c r="B159" s="49"/>
      <c r="C159" s="50"/>
      <c r="D159" s="18">
        <v>0</v>
      </c>
      <c r="E159" s="18">
        <v>0</v>
      </c>
      <c r="F159" s="18">
        <v>0</v>
      </c>
      <c r="G159" s="91">
        <f>Предпоссылки!C177</f>
        <v>4000000</v>
      </c>
      <c r="H159" s="89">
        <v>0</v>
      </c>
      <c r="I159" s="89">
        <v>0</v>
      </c>
      <c r="J159" s="89">
        <v>0</v>
      </c>
      <c r="K159" s="89">
        <v>0</v>
      </c>
      <c r="L159" s="89">
        <v>0</v>
      </c>
      <c r="M159" s="89">
        <v>0</v>
      </c>
      <c r="N159" s="89">
        <v>0</v>
      </c>
      <c r="O159" s="89">
        <v>0</v>
      </c>
      <c r="P159" s="89">
        <v>0</v>
      </c>
      <c r="Q159" s="89">
        <v>0</v>
      </c>
      <c r="R159" s="89">
        <v>0</v>
      </c>
      <c r="S159" s="89">
        <v>0</v>
      </c>
      <c r="T159" s="89">
        <v>0</v>
      </c>
      <c r="U159" s="89">
        <v>0</v>
      </c>
      <c r="V159" s="89">
        <v>0</v>
      </c>
      <c r="W159" s="89">
        <v>0</v>
      </c>
      <c r="X159" s="89">
        <v>0</v>
      </c>
      <c r="Y159" s="89">
        <v>0</v>
      </c>
      <c r="Z159" s="89">
        <v>0</v>
      </c>
      <c r="AA159" s="89">
        <v>0</v>
      </c>
      <c r="AB159" s="89">
        <v>0</v>
      </c>
      <c r="AC159" s="89">
        <v>0</v>
      </c>
      <c r="AD159" s="89">
        <v>0</v>
      </c>
      <c r="AE159" s="89">
        <v>0</v>
      </c>
      <c r="AF159" s="89">
        <v>0</v>
      </c>
      <c r="AG159" s="89">
        <v>0</v>
      </c>
      <c r="AH159" s="89">
        <v>0</v>
      </c>
      <c r="AI159" s="89">
        <v>0</v>
      </c>
      <c r="AJ159" s="89">
        <v>0</v>
      </c>
      <c r="AK159" s="89">
        <v>0</v>
      </c>
      <c r="AL159" s="89">
        <v>0</v>
      </c>
      <c r="AM159" s="89">
        <v>0</v>
      </c>
      <c r="AN159" s="89">
        <v>0</v>
      </c>
      <c r="AO159" s="89">
        <v>0</v>
      </c>
      <c r="AP159" s="89">
        <v>0</v>
      </c>
      <c r="AQ159" s="89">
        <v>0</v>
      </c>
      <c r="AR159" s="89">
        <v>0</v>
      </c>
      <c r="AS159" s="89">
        <v>0</v>
      </c>
      <c r="AT159" s="89">
        <v>0</v>
      </c>
      <c r="AU159" s="89">
        <v>0</v>
      </c>
      <c r="AV159" s="89">
        <v>0</v>
      </c>
      <c r="AW159" s="89">
        <v>0</v>
      </c>
      <c r="AX159" s="89">
        <v>0</v>
      </c>
      <c r="AY159" s="89">
        <v>0</v>
      </c>
      <c r="AZ159" s="89">
        <v>0</v>
      </c>
      <c r="BA159" s="89">
        <v>0</v>
      </c>
      <c r="BB159" s="89">
        <v>0</v>
      </c>
      <c r="BC159" s="89">
        <v>0</v>
      </c>
      <c r="BD159" s="89">
        <v>0</v>
      </c>
      <c r="BE159" s="89">
        <v>0</v>
      </c>
      <c r="BF159" s="89">
        <v>0</v>
      </c>
      <c r="BG159" s="89">
        <v>0</v>
      </c>
      <c r="BH159" s="89">
        <v>0</v>
      </c>
      <c r="BI159" s="89">
        <v>0</v>
      </c>
      <c r="BJ159" s="89">
        <v>0</v>
      </c>
      <c r="BK159" s="89">
        <v>0</v>
      </c>
      <c r="BL159" s="89">
        <v>0</v>
      </c>
      <c r="BM159" s="89">
        <v>0</v>
      </c>
      <c r="BN159" s="89">
        <v>0</v>
      </c>
      <c r="BO159" s="89">
        <v>0</v>
      </c>
      <c r="BP159" s="89">
        <v>0</v>
      </c>
      <c r="BQ159" s="89">
        <v>0</v>
      </c>
      <c r="BR159" s="89">
        <v>0</v>
      </c>
      <c r="BS159" s="89">
        <v>0</v>
      </c>
      <c r="BT159" s="89">
        <v>0</v>
      </c>
      <c r="BU159" s="89">
        <v>0</v>
      </c>
      <c r="BV159" s="89">
        <v>0</v>
      </c>
      <c r="BW159" s="89">
        <v>0</v>
      </c>
    </row>
    <row r="160" spans="1:75" outlineLevel="1" x14ac:dyDescent="0.25">
      <c r="A160" s="62" t="s">
        <v>75</v>
      </c>
      <c r="G160" s="87"/>
      <c r="H160" s="87">
        <f>$G$159/Предпоссылки!$C$178</f>
        <v>47619.047619047618</v>
      </c>
      <c r="I160" s="87">
        <f>$G$159/Предпоссылки!$C$178</f>
        <v>47619.047619047618</v>
      </c>
      <c r="J160" s="87">
        <f>$G$159/Предпоссылки!$C$178</f>
        <v>47619.047619047618</v>
      </c>
      <c r="K160" s="87">
        <f>$G$159/Предпоссылки!$C$178</f>
        <v>47619.047619047618</v>
      </c>
      <c r="L160" s="87">
        <f>$G$159/Предпоссылки!$C$178</f>
        <v>47619.047619047618</v>
      </c>
      <c r="M160" s="87">
        <f>$G$159/Предпоссылки!$C$178</f>
        <v>47619.047619047618</v>
      </c>
      <c r="N160" s="87">
        <f>$G$159/Предпоссылки!$C$178</f>
        <v>47619.047619047618</v>
      </c>
      <c r="O160" s="87">
        <f>$G$159/Предпоссылки!$C$178</f>
        <v>47619.047619047618</v>
      </c>
      <c r="P160" s="87">
        <f>$G$159/Предпоссылки!$C$178</f>
        <v>47619.047619047618</v>
      </c>
      <c r="Q160" s="87">
        <f>$G$159/Предпоссылки!$C$178</f>
        <v>47619.047619047618</v>
      </c>
      <c r="R160" s="87">
        <f>$G$159/Предпоссылки!$C$178</f>
        <v>47619.047619047618</v>
      </c>
      <c r="S160" s="87">
        <f>$G$159/Предпоссылки!$C$178</f>
        <v>47619.047619047618</v>
      </c>
      <c r="T160" s="87">
        <f>$G$159/Предпоссылки!$C$178</f>
        <v>47619.047619047618</v>
      </c>
      <c r="U160" s="87">
        <f>$G$159/Предпоссылки!$C$178</f>
        <v>47619.047619047618</v>
      </c>
      <c r="V160" s="87">
        <f>$G$159/Предпоссылки!$C$178</f>
        <v>47619.047619047618</v>
      </c>
      <c r="W160" s="87">
        <f>$G$159/Предпоссылки!$C$178</f>
        <v>47619.047619047618</v>
      </c>
      <c r="X160" s="87">
        <f>$G$159/Предпоссылки!$C$178</f>
        <v>47619.047619047618</v>
      </c>
      <c r="Y160" s="87">
        <f>$G$159/Предпоссылки!$C$178</f>
        <v>47619.047619047618</v>
      </c>
      <c r="Z160" s="87">
        <f>$G$159/Предпоссылки!$C$178</f>
        <v>47619.047619047618</v>
      </c>
      <c r="AA160" s="87">
        <f>$G$159/Предпоссылки!$C$178</f>
        <v>47619.047619047618</v>
      </c>
      <c r="AB160" s="87">
        <f>$G$159/Предпоссылки!$C$178</f>
        <v>47619.047619047618</v>
      </c>
      <c r="AC160" s="87">
        <f>$G$159/Предпоссылки!$C$178</f>
        <v>47619.047619047618</v>
      </c>
      <c r="AD160" s="87">
        <f>$G$159/Предпоссылки!$C$178</f>
        <v>47619.047619047618</v>
      </c>
      <c r="AE160" s="87">
        <f>$G$159/Предпоссылки!$C$178</f>
        <v>47619.047619047618</v>
      </c>
      <c r="AF160" s="87">
        <f>$G$159/Предпоссылки!$C$178</f>
        <v>47619.047619047618</v>
      </c>
      <c r="AG160" s="87">
        <f>$G$159/Предпоссылки!$C$178</f>
        <v>47619.047619047618</v>
      </c>
      <c r="AH160" s="87">
        <f>$G$159/Предпоссылки!$C$178</f>
        <v>47619.047619047618</v>
      </c>
      <c r="AI160" s="87">
        <f>$G$159/Предпоссылки!$C$178</f>
        <v>47619.047619047618</v>
      </c>
      <c r="AJ160" s="87">
        <f>$G$159/Предпоссылки!$C$178</f>
        <v>47619.047619047618</v>
      </c>
      <c r="AK160" s="87">
        <f>$G$159/Предпоссылки!$C$178</f>
        <v>47619.047619047618</v>
      </c>
      <c r="AL160" s="87">
        <f>$G$159/Предпоссылки!$C$178</f>
        <v>47619.047619047618</v>
      </c>
      <c r="AM160" s="87">
        <f>$G$159/Предпоссылки!$C$178</f>
        <v>47619.047619047618</v>
      </c>
      <c r="AN160" s="87">
        <f>$G$159/Предпоссылки!$C$178</f>
        <v>47619.047619047618</v>
      </c>
      <c r="AO160" s="87">
        <f>$G$159/Предпоссылки!$C$178</f>
        <v>47619.047619047618</v>
      </c>
      <c r="AP160" s="87">
        <f>$G$159/Предпоссылки!$C$178</f>
        <v>47619.047619047618</v>
      </c>
      <c r="AQ160" s="87">
        <f>$G$159/Предпоссылки!$C$178</f>
        <v>47619.047619047618</v>
      </c>
      <c r="AR160" s="87">
        <f>$G$159/Предпоссылки!$C$178</f>
        <v>47619.047619047618</v>
      </c>
      <c r="AS160" s="87">
        <f>$G$159/Предпоссылки!$C$178</f>
        <v>47619.047619047618</v>
      </c>
      <c r="AT160" s="87">
        <f>$G$159/Предпоссылки!$C$178</f>
        <v>47619.047619047618</v>
      </c>
      <c r="AU160" s="87">
        <f>$G$159/Предпоссылки!$C$178</f>
        <v>47619.047619047618</v>
      </c>
      <c r="AV160" s="87">
        <f>$G$159/Предпоссылки!$C$178</f>
        <v>47619.047619047618</v>
      </c>
      <c r="AW160" s="87">
        <f>$G$159/Предпоссылки!$C$178</f>
        <v>47619.047619047618</v>
      </c>
      <c r="AX160" s="87">
        <f>$G$159/Предпоссылки!$C$178</f>
        <v>47619.047619047618</v>
      </c>
      <c r="AY160" s="87">
        <f>$G$159/Предпоссылки!$C$178</f>
        <v>47619.047619047618</v>
      </c>
      <c r="AZ160" s="87">
        <f>$G$159/Предпоссылки!$C$178</f>
        <v>47619.047619047618</v>
      </c>
      <c r="BA160" s="87">
        <f>$G$159/Предпоссылки!$C$178</f>
        <v>47619.047619047618</v>
      </c>
      <c r="BB160" s="87">
        <f>$G$159/Предпоссылки!$C$178</f>
        <v>47619.047619047618</v>
      </c>
      <c r="BC160" s="87">
        <f>$G$159/Предпоссылки!$C$178</f>
        <v>47619.047619047618</v>
      </c>
      <c r="BD160" s="87">
        <f>$G$159/Предпоссылки!$C$178</f>
        <v>47619.047619047618</v>
      </c>
      <c r="BE160" s="87">
        <f>$G$159/Предпоссылки!$C$178</f>
        <v>47619.047619047618</v>
      </c>
      <c r="BF160" s="87">
        <f>$G$159/Предпоссылки!$C$178</f>
        <v>47619.047619047618</v>
      </c>
      <c r="BG160" s="87">
        <f>$G$159/Предпоссылки!$C$178</f>
        <v>47619.047619047618</v>
      </c>
      <c r="BH160" s="87">
        <f>$G$159/Предпоссылки!$C$178</f>
        <v>47619.047619047618</v>
      </c>
      <c r="BI160" s="87">
        <f>$G$159/Предпоссылки!$C$178</f>
        <v>47619.047619047618</v>
      </c>
      <c r="BJ160" s="87">
        <f>$G$159/Предпоссылки!$C$178</f>
        <v>47619.047619047618</v>
      </c>
      <c r="BK160" s="87">
        <f>$G$159/Предпоссылки!$C$178</f>
        <v>47619.047619047618</v>
      </c>
      <c r="BL160" s="87">
        <f>$G$159/Предпоссылки!$C$178</f>
        <v>47619.047619047618</v>
      </c>
      <c r="BM160" s="87">
        <f>$G$159/Предпоссылки!$C$178</f>
        <v>47619.047619047618</v>
      </c>
      <c r="BN160" s="87">
        <f>$G$159/Предпоссылки!$C$178</f>
        <v>47619.047619047618</v>
      </c>
      <c r="BO160" s="87">
        <f>$G$159/Предпоссылки!$C$178</f>
        <v>47619.047619047618</v>
      </c>
      <c r="BP160" s="87">
        <f>$G$159/Предпоссылки!$C$178</f>
        <v>47619.047619047618</v>
      </c>
      <c r="BQ160" s="87">
        <f>$G$159/Предпоссылки!$C$178</f>
        <v>47619.047619047618</v>
      </c>
      <c r="BR160" s="87">
        <f>$G$159/Предпоссылки!$C$178</f>
        <v>47619.047619047618</v>
      </c>
      <c r="BS160" s="87">
        <f>$G$159/Предпоссылки!$C$178</f>
        <v>47619.047619047618</v>
      </c>
      <c r="BT160" s="87">
        <f>$G$159/Предпоссылки!$C$178</f>
        <v>47619.047619047618</v>
      </c>
      <c r="BU160" s="87">
        <f>$G$159/Предпоссылки!$C$178</f>
        <v>47619.047619047618</v>
      </c>
      <c r="BV160" s="87">
        <f>$G$159/Предпоссылки!$C$178</f>
        <v>47619.047619047618</v>
      </c>
      <c r="BW160" s="87">
        <f>$G$159/Предпоссылки!$C$178</f>
        <v>47619.047619047618</v>
      </c>
    </row>
    <row r="161" spans="1:75" outlineLevel="1" x14ac:dyDescent="0.25">
      <c r="A161" s="62" t="s">
        <v>76</v>
      </c>
      <c r="G161" s="4"/>
      <c r="H161" s="4">
        <f>$G$159-H160</f>
        <v>3952380.9523809524</v>
      </c>
      <c r="I161" s="4">
        <f t="shared" ref="I161:AM161" si="376">H$161-I160</f>
        <v>3904761.9047619049</v>
      </c>
      <c r="J161" s="4">
        <f t="shared" si="376"/>
        <v>3857142.8571428573</v>
      </c>
      <c r="K161" s="4">
        <f t="shared" si="376"/>
        <v>3809523.8095238097</v>
      </c>
      <c r="L161" s="4">
        <f t="shared" si="376"/>
        <v>3761904.7619047621</v>
      </c>
      <c r="M161" s="4">
        <f t="shared" si="376"/>
        <v>3714285.7142857146</v>
      </c>
      <c r="N161" s="4">
        <f t="shared" si="376"/>
        <v>3666666.666666667</v>
      </c>
      <c r="O161" s="4">
        <f t="shared" si="376"/>
        <v>3619047.6190476194</v>
      </c>
      <c r="P161" s="4">
        <f>O$161-P160</f>
        <v>3571428.5714285718</v>
      </c>
      <c r="Q161" s="4">
        <f t="shared" si="376"/>
        <v>3523809.5238095243</v>
      </c>
      <c r="R161" s="4">
        <f t="shared" si="376"/>
        <v>3476190.4761904767</v>
      </c>
      <c r="S161" s="4">
        <f t="shared" si="376"/>
        <v>3428571.4285714291</v>
      </c>
      <c r="T161" s="4">
        <f t="shared" si="376"/>
        <v>3380952.3809523815</v>
      </c>
      <c r="U161" s="4">
        <f t="shared" si="376"/>
        <v>3333333.333333334</v>
      </c>
      <c r="V161" s="4">
        <f t="shared" si="376"/>
        <v>3285714.2857142864</v>
      </c>
      <c r="W161" s="4">
        <f t="shared" si="376"/>
        <v>3238095.2380952388</v>
      </c>
      <c r="X161" s="4">
        <f t="shared" si="376"/>
        <v>3190476.1904761912</v>
      </c>
      <c r="Y161" s="4">
        <f t="shared" si="376"/>
        <v>3142857.1428571437</v>
      </c>
      <c r="Z161" s="4">
        <f t="shared" si="376"/>
        <v>3095238.0952380961</v>
      </c>
      <c r="AA161" s="4">
        <f t="shared" si="376"/>
        <v>3047619.0476190485</v>
      </c>
      <c r="AB161" s="4">
        <f>AA$161-AB160</f>
        <v>3000000.0000000009</v>
      </c>
      <c r="AC161" s="4">
        <f t="shared" si="376"/>
        <v>2952380.9523809534</v>
      </c>
      <c r="AD161" s="4">
        <f t="shared" si="376"/>
        <v>2904761.9047619058</v>
      </c>
      <c r="AE161" s="4">
        <f t="shared" si="376"/>
        <v>2857142.8571428582</v>
      </c>
      <c r="AF161" s="4">
        <f t="shared" si="376"/>
        <v>2809523.8095238106</v>
      </c>
      <c r="AG161" s="4">
        <f t="shared" si="376"/>
        <v>2761904.7619047631</v>
      </c>
      <c r="AH161" s="4">
        <f t="shared" si="376"/>
        <v>2714285.7142857155</v>
      </c>
      <c r="AI161" s="4">
        <f t="shared" si="376"/>
        <v>2666666.6666666679</v>
      </c>
      <c r="AJ161" s="4">
        <f t="shared" si="376"/>
        <v>2619047.6190476203</v>
      </c>
      <c r="AK161" s="4">
        <f t="shared" si="376"/>
        <v>2571428.5714285728</v>
      </c>
      <c r="AL161" s="4">
        <f t="shared" si="376"/>
        <v>2523809.5238095252</v>
      </c>
      <c r="AM161" s="4">
        <f t="shared" si="376"/>
        <v>2476190.4761904776</v>
      </c>
      <c r="AN161" s="4">
        <f>AM$161-AN160</f>
        <v>2428571.42857143</v>
      </c>
      <c r="AO161" s="4">
        <f t="shared" ref="AO161" si="377">AN$161-AO160</f>
        <v>2380952.3809523825</v>
      </c>
      <c r="AP161" s="4">
        <f t="shared" ref="AP161" si="378">AO$161-AP160</f>
        <v>2333333.3333333349</v>
      </c>
      <c r="AQ161" s="4">
        <f t="shared" ref="AQ161" si="379">AP$161-AQ160</f>
        <v>2285714.2857142873</v>
      </c>
      <c r="AR161" s="4">
        <f t="shared" ref="AR161" si="380">AQ$161-AR160</f>
        <v>2238095.2380952397</v>
      </c>
      <c r="AS161" s="4">
        <f t="shared" ref="AS161" si="381">AR$161-AS160</f>
        <v>2190476.1904761922</v>
      </c>
      <c r="AT161" s="4">
        <f t="shared" ref="AT161" si="382">AS$161-AT160</f>
        <v>2142857.1428571446</v>
      </c>
      <c r="AU161" s="4">
        <f t="shared" ref="AU161" si="383">AT$161-AU160</f>
        <v>2095238.095238097</v>
      </c>
      <c r="AV161" s="4">
        <f t="shared" ref="AV161" si="384">AU$161-AV160</f>
        <v>2047619.0476190494</v>
      </c>
      <c r="AW161" s="4">
        <f t="shared" ref="AW161" si="385">AV$161-AW160</f>
        <v>2000000.0000000019</v>
      </c>
      <c r="AX161" s="4">
        <f t="shared" ref="AX161" si="386">AW$161-AX160</f>
        <v>1952380.9523809543</v>
      </c>
      <c r="AY161" s="4">
        <f t="shared" ref="AY161" si="387">AX$161-AY160</f>
        <v>1904761.9047619067</v>
      </c>
      <c r="AZ161" s="4">
        <f>AY$161-AZ160</f>
        <v>1857142.8571428591</v>
      </c>
      <c r="BA161" s="4">
        <f t="shared" ref="BA161" si="388">AZ$161-BA160</f>
        <v>1809523.8095238116</v>
      </c>
      <c r="BB161" s="4">
        <f t="shared" ref="BB161" si="389">BA$161-BB160</f>
        <v>1761904.761904764</v>
      </c>
      <c r="BC161" s="4">
        <f t="shared" ref="BC161" si="390">BB$161-BC160</f>
        <v>1714285.7142857164</v>
      </c>
      <c r="BD161" s="4">
        <f t="shared" ref="BD161" si="391">BC$161-BD160</f>
        <v>1666666.6666666688</v>
      </c>
      <c r="BE161" s="4">
        <f t="shared" ref="BE161" si="392">BD$161-BE160</f>
        <v>1619047.6190476213</v>
      </c>
      <c r="BF161" s="4">
        <f t="shared" ref="BF161" si="393">BE$161-BF160</f>
        <v>1571428.5714285737</v>
      </c>
      <c r="BG161" s="4">
        <f t="shared" ref="BG161" si="394">BF$161-BG160</f>
        <v>1523809.5238095261</v>
      </c>
      <c r="BH161" s="4">
        <f t="shared" ref="BH161" si="395">BG$161-BH160</f>
        <v>1476190.4761904785</v>
      </c>
      <c r="BI161" s="4">
        <f t="shared" ref="BI161" si="396">BH$161-BI160</f>
        <v>1428571.428571431</v>
      </c>
      <c r="BJ161" s="4">
        <f t="shared" ref="BJ161" si="397">BI$161-BJ160</f>
        <v>1380952.3809523834</v>
      </c>
      <c r="BK161" s="4">
        <f t="shared" ref="BK161" si="398">BJ$161-BK160</f>
        <v>1333333.3333333358</v>
      </c>
      <c r="BL161" s="4">
        <f>BK$161-BL160</f>
        <v>1285714.2857142882</v>
      </c>
      <c r="BM161" s="4">
        <f t="shared" ref="BM161" si="399">BL$161-BM160</f>
        <v>1238095.2380952407</v>
      </c>
      <c r="BN161" s="4">
        <f t="shared" ref="BN161" si="400">BM$161-BN160</f>
        <v>1190476.1904761931</v>
      </c>
      <c r="BO161" s="4">
        <f t="shared" ref="BO161" si="401">BN$161-BO160</f>
        <v>1142857.1428571455</v>
      </c>
      <c r="BP161" s="4">
        <f t="shared" ref="BP161" si="402">BO$161-BP160</f>
        <v>1095238.0952380979</v>
      </c>
      <c r="BQ161" s="4">
        <f t="shared" ref="BQ161" si="403">BP$161-BQ160</f>
        <v>1047619.0476190504</v>
      </c>
      <c r="BR161" s="4">
        <f t="shared" ref="BR161" si="404">BQ$161-BR160</f>
        <v>1000000.0000000028</v>
      </c>
      <c r="BS161" s="4">
        <f t="shared" ref="BS161" si="405">BR$161-BS160</f>
        <v>952380.95238095522</v>
      </c>
      <c r="BT161" s="4">
        <f t="shared" ref="BT161" si="406">BS$161-BT160</f>
        <v>904761.90476190764</v>
      </c>
      <c r="BU161" s="4">
        <f t="shared" ref="BU161" si="407">BT$161-BU160</f>
        <v>857142.85714286007</v>
      </c>
      <c r="BV161" s="4">
        <f t="shared" ref="BV161" si="408">BU$161-BV160</f>
        <v>809523.8095238125</v>
      </c>
      <c r="BW161" s="4">
        <f t="shared" ref="BW161" si="409">BV$161-BW160</f>
        <v>761904.76190476492</v>
      </c>
    </row>
    <row r="162" spans="1:75" s="18" customFormat="1" outlineLevel="1" x14ac:dyDescent="0.25">
      <c r="A162" s="53" t="s">
        <v>67</v>
      </c>
      <c r="B162" s="49"/>
      <c r="C162" s="50"/>
      <c r="D162" s="18">
        <v>0</v>
      </c>
      <c r="E162" s="18">
        <v>0</v>
      </c>
      <c r="F162" s="18">
        <v>0</v>
      </c>
      <c r="G162" s="91">
        <f>Предпоссылки!C179</f>
        <v>4000000</v>
      </c>
      <c r="H162" s="89">
        <v>0</v>
      </c>
      <c r="I162" s="89">
        <v>0</v>
      </c>
      <c r="J162" s="89">
        <v>0</v>
      </c>
      <c r="K162" s="89">
        <v>0</v>
      </c>
      <c r="L162" s="89">
        <v>0</v>
      </c>
      <c r="M162" s="89">
        <v>0</v>
      </c>
      <c r="N162" s="89">
        <v>0</v>
      </c>
      <c r="O162" s="89">
        <v>0</v>
      </c>
      <c r="P162" s="89">
        <v>0</v>
      </c>
      <c r="Q162" s="89">
        <v>0</v>
      </c>
      <c r="R162" s="89">
        <v>0</v>
      </c>
      <c r="S162" s="89">
        <v>0</v>
      </c>
      <c r="T162" s="89">
        <v>0</v>
      </c>
      <c r="U162" s="89">
        <v>0</v>
      </c>
      <c r="V162" s="89">
        <v>0</v>
      </c>
      <c r="W162" s="89">
        <v>0</v>
      </c>
      <c r="X162" s="89">
        <v>0</v>
      </c>
      <c r="Y162" s="89">
        <v>0</v>
      </c>
      <c r="Z162" s="89">
        <v>0</v>
      </c>
      <c r="AA162" s="89">
        <v>0</v>
      </c>
      <c r="AB162" s="89">
        <v>0</v>
      </c>
      <c r="AC162" s="89">
        <v>0</v>
      </c>
      <c r="AD162" s="89">
        <v>0</v>
      </c>
      <c r="AE162" s="89">
        <v>0</v>
      </c>
      <c r="AF162" s="89">
        <v>0</v>
      </c>
      <c r="AG162" s="89">
        <v>0</v>
      </c>
      <c r="AH162" s="89">
        <v>0</v>
      </c>
      <c r="AI162" s="89">
        <v>0</v>
      </c>
      <c r="AJ162" s="89">
        <v>0</v>
      </c>
      <c r="AK162" s="89">
        <v>0</v>
      </c>
      <c r="AL162" s="89">
        <v>0</v>
      </c>
      <c r="AM162" s="89">
        <v>0</v>
      </c>
      <c r="AN162" s="89">
        <v>0</v>
      </c>
      <c r="AO162" s="89">
        <v>0</v>
      </c>
      <c r="AP162" s="89">
        <v>0</v>
      </c>
      <c r="AQ162" s="89">
        <v>0</v>
      </c>
      <c r="AR162" s="89">
        <v>0</v>
      </c>
      <c r="AS162" s="89">
        <v>0</v>
      </c>
      <c r="AT162" s="89">
        <v>0</v>
      </c>
      <c r="AU162" s="89">
        <v>0</v>
      </c>
      <c r="AV162" s="89">
        <v>0</v>
      </c>
      <c r="AW162" s="89">
        <v>0</v>
      </c>
      <c r="AX162" s="89">
        <v>0</v>
      </c>
      <c r="AY162" s="89">
        <v>0</v>
      </c>
      <c r="AZ162" s="89">
        <v>0</v>
      </c>
      <c r="BA162" s="89">
        <v>0</v>
      </c>
      <c r="BB162" s="89">
        <v>0</v>
      </c>
      <c r="BC162" s="89">
        <v>0</v>
      </c>
      <c r="BD162" s="89">
        <v>0</v>
      </c>
      <c r="BE162" s="89">
        <v>0</v>
      </c>
      <c r="BF162" s="89">
        <v>0</v>
      </c>
      <c r="BG162" s="89">
        <v>0</v>
      </c>
      <c r="BH162" s="89">
        <v>0</v>
      </c>
      <c r="BI162" s="89">
        <v>0</v>
      </c>
      <c r="BJ162" s="89">
        <v>0</v>
      </c>
      <c r="BK162" s="89">
        <v>0</v>
      </c>
      <c r="BL162" s="89">
        <v>0</v>
      </c>
      <c r="BM162" s="89">
        <v>0</v>
      </c>
      <c r="BN162" s="89">
        <v>0</v>
      </c>
      <c r="BO162" s="89">
        <v>0</v>
      </c>
      <c r="BP162" s="89">
        <v>0</v>
      </c>
      <c r="BQ162" s="89">
        <v>0</v>
      </c>
      <c r="BR162" s="89">
        <v>0</v>
      </c>
      <c r="BS162" s="89">
        <v>0</v>
      </c>
      <c r="BT162" s="89">
        <v>0</v>
      </c>
      <c r="BU162" s="89">
        <v>0</v>
      </c>
      <c r="BV162" s="89">
        <v>0</v>
      </c>
      <c r="BW162" s="89">
        <v>0</v>
      </c>
    </row>
    <row r="163" spans="1:75" outlineLevel="1" x14ac:dyDescent="0.25">
      <c r="A163" s="62" t="s">
        <v>75</v>
      </c>
      <c r="G163" s="88"/>
      <c r="H163" s="88">
        <f>$G$162/Предпоссылки!$C$178</f>
        <v>47619.047619047618</v>
      </c>
      <c r="I163" s="88">
        <f>$G$162/Предпоссылки!$C$178</f>
        <v>47619.047619047618</v>
      </c>
      <c r="J163" s="88">
        <f>$G$162/Предпоссылки!$C$178</f>
        <v>47619.047619047618</v>
      </c>
      <c r="K163" s="88">
        <f>$G$162/Предпоссылки!$C$178</f>
        <v>47619.047619047618</v>
      </c>
      <c r="L163" s="88">
        <f>$G$162/Предпоссылки!$C$178</f>
        <v>47619.047619047618</v>
      </c>
      <c r="M163" s="88">
        <f>$G$162/Предпоссылки!$C$178</f>
        <v>47619.047619047618</v>
      </c>
      <c r="N163" s="88">
        <f>$G$162/Предпоссылки!$C$178</f>
        <v>47619.047619047618</v>
      </c>
      <c r="O163" s="88">
        <f>$G$162/Предпоссылки!$C$178</f>
        <v>47619.047619047618</v>
      </c>
      <c r="P163" s="88">
        <f>$G$162/Предпоссылки!$C$178</f>
        <v>47619.047619047618</v>
      </c>
      <c r="Q163" s="88">
        <f>$G$162/Предпоссылки!$C$178</f>
        <v>47619.047619047618</v>
      </c>
      <c r="R163" s="88">
        <f>$G$162/Предпоссылки!$C$178</f>
        <v>47619.047619047618</v>
      </c>
      <c r="S163" s="88">
        <f>$G$162/Предпоссылки!$C$178</f>
        <v>47619.047619047618</v>
      </c>
      <c r="T163" s="88">
        <f>$G$162/Предпоссылки!$C$178</f>
        <v>47619.047619047618</v>
      </c>
      <c r="U163" s="88">
        <f>$G$162/Предпоссылки!$C$178</f>
        <v>47619.047619047618</v>
      </c>
      <c r="V163" s="88">
        <f>$G$162/Предпоссылки!$C$178</f>
        <v>47619.047619047618</v>
      </c>
      <c r="W163" s="88">
        <f>$G$162/Предпоссылки!$C$178</f>
        <v>47619.047619047618</v>
      </c>
      <c r="X163" s="88">
        <f>$G$162/Предпоссылки!$C$178</f>
        <v>47619.047619047618</v>
      </c>
      <c r="Y163" s="88">
        <f>$G$162/Предпоссылки!$C$178</f>
        <v>47619.047619047618</v>
      </c>
      <c r="Z163" s="88">
        <f>$G$162/Предпоссылки!$C$178</f>
        <v>47619.047619047618</v>
      </c>
      <c r="AA163" s="88">
        <f>$G$162/Предпоссылки!$C$178</f>
        <v>47619.047619047618</v>
      </c>
      <c r="AB163" s="88">
        <f>$G$162/Предпоссылки!$C$178</f>
        <v>47619.047619047618</v>
      </c>
      <c r="AC163" s="88">
        <f>$G$162/Предпоссылки!$C$178</f>
        <v>47619.047619047618</v>
      </c>
      <c r="AD163" s="88">
        <f>$G$162/Предпоссылки!$C$178</f>
        <v>47619.047619047618</v>
      </c>
      <c r="AE163" s="88">
        <f>$G$162/Предпоссылки!$C$178</f>
        <v>47619.047619047618</v>
      </c>
      <c r="AF163" s="88">
        <f>$G$162/Предпоссылки!$C$178</f>
        <v>47619.047619047618</v>
      </c>
      <c r="AG163" s="88">
        <f>$G$162/Предпоссылки!$C$178</f>
        <v>47619.047619047618</v>
      </c>
      <c r="AH163" s="88">
        <f>$G$162/Предпоссылки!$C$178</f>
        <v>47619.047619047618</v>
      </c>
      <c r="AI163" s="88">
        <f>$G$162/Предпоссылки!$C$178</f>
        <v>47619.047619047618</v>
      </c>
      <c r="AJ163" s="88">
        <f>$G$162/Предпоссылки!$C$178</f>
        <v>47619.047619047618</v>
      </c>
      <c r="AK163" s="88">
        <f>$G$162/Предпоссылки!$C$178</f>
        <v>47619.047619047618</v>
      </c>
      <c r="AL163" s="88">
        <f>$G$162/Предпоссылки!$C$178</f>
        <v>47619.047619047618</v>
      </c>
      <c r="AM163" s="88">
        <f>$G$162/Предпоссылки!$C$178</f>
        <v>47619.047619047618</v>
      </c>
      <c r="AN163" s="88">
        <f>$G$162/Предпоссылки!$C$178</f>
        <v>47619.047619047618</v>
      </c>
      <c r="AO163" s="88">
        <f>$G$162/Предпоссылки!$C$178</f>
        <v>47619.047619047618</v>
      </c>
      <c r="AP163" s="88">
        <f>$G$162/Предпоссылки!$C$178</f>
        <v>47619.047619047618</v>
      </c>
      <c r="AQ163" s="88">
        <f>$G$162/Предпоссылки!$C$178</f>
        <v>47619.047619047618</v>
      </c>
      <c r="AR163" s="88">
        <f>$G$162/Предпоссылки!$C$178</f>
        <v>47619.047619047618</v>
      </c>
      <c r="AS163" s="88">
        <f>$G$162/Предпоссылки!$C$178</f>
        <v>47619.047619047618</v>
      </c>
      <c r="AT163" s="88">
        <f>$G$162/Предпоссылки!$C$178</f>
        <v>47619.047619047618</v>
      </c>
      <c r="AU163" s="88">
        <f>$G$162/Предпоссылки!$C$178</f>
        <v>47619.047619047618</v>
      </c>
      <c r="AV163" s="88">
        <f>$G$162/Предпоссылки!$C$178</f>
        <v>47619.047619047618</v>
      </c>
      <c r="AW163" s="88">
        <f>$G$162/Предпоссылки!$C$178</f>
        <v>47619.047619047618</v>
      </c>
      <c r="AX163" s="88">
        <f>$G$162/Предпоссылки!$C$178</f>
        <v>47619.047619047618</v>
      </c>
      <c r="AY163" s="88">
        <f>$G$162/Предпоссылки!$C$178</f>
        <v>47619.047619047618</v>
      </c>
      <c r="AZ163" s="88">
        <f>$G$162/Предпоссылки!$C$178</f>
        <v>47619.047619047618</v>
      </c>
      <c r="BA163" s="88">
        <f>$G$162/Предпоссылки!$C$178</f>
        <v>47619.047619047618</v>
      </c>
      <c r="BB163" s="88">
        <f>$G$162/Предпоссылки!$C$178</f>
        <v>47619.047619047618</v>
      </c>
      <c r="BC163" s="88">
        <f>$G$162/Предпоссылки!$C$178</f>
        <v>47619.047619047618</v>
      </c>
      <c r="BD163" s="88">
        <f>$G$162/Предпоссылки!$C$178</f>
        <v>47619.047619047618</v>
      </c>
      <c r="BE163" s="88">
        <f>$G$162/Предпоссылки!$C$178</f>
        <v>47619.047619047618</v>
      </c>
      <c r="BF163" s="88">
        <f>$G$162/Предпоссылки!$C$178</f>
        <v>47619.047619047618</v>
      </c>
      <c r="BG163" s="88">
        <f>$G$162/Предпоссылки!$C$178</f>
        <v>47619.047619047618</v>
      </c>
      <c r="BH163" s="88">
        <f>$G$162/Предпоссылки!$C$178</f>
        <v>47619.047619047618</v>
      </c>
      <c r="BI163" s="88">
        <f>$G$162/Предпоссылки!$C$178</f>
        <v>47619.047619047618</v>
      </c>
      <c r="BJ163" s="88">
        <f>$G$162/Предпоссылки!$C$178</f>
        <v>47619.047619047618</v>
      </c>
      <c r="BK163" s="88">
        <f>$G$162/Предпоссылки!$C$178</f>
        <v>47619.047619047618</v>
      </c>
      <c r="BL163" s="88">
        <f>$G$162/Предпоссылки!$C$178</f>
        <v>47619.047619047618</v>
      </c>
      <c r="BM163" s="88">
        <f>$G$162/Предпоссылки!$C$178</f>
        <v>47619.047619047618</v>
      </c>
      <c r="BN163" s="88">
        <f>$G$162/Предпоссылки!$C$178</f>
        <v>47619.047619047618</v>
      </c>
      <c r="BO163" s="88">
        <f>$G$162/Предпоссылки!$C$178</f>
        <v>47619.047619047618</v>
      </c>
      <c r="BP163" s="88">
        <f>$G$162/Предпоссылки!$C$178</f>
        <v>47619.047619047618</v>
      </c>
      <c r="BQ163" s="88">
        <f>$G$162/Предпоссылки!$C$178</f>
        <v>47619.047619047618</v>
      </c>
      <c r="BR163" s="88">
        <f>$G$162/Предпоссылки!$C$178</f>
        <v>47619.047619047618</v>
      </c>
      <c r="BS163" s="88">
        <f>$G$162/Предпоссылки!$C$178</f>
        <v>47619.047619047618</v>
      </c>
      <c r="BT163" s="88">
        <f>$G$162/Предпоссылки!$C$178</f>
        <v>47619.047619047618</v>
      </c>
      <c r="BU163" s="88">
        <f>$G$162/Предпоссылки!$C$178</f>
        <v>47619.047619047618</v>
      </c>
      <c r="BV163" s="88">
        <f>$G$162/Предпоссылки!$C$178</f>
        <v>47619.047619047618</v>
      </c>
      <c r="BW163" s="88">
        <f>$G$162/Предпоссылки!$C$178</f>
        <v>47619.047619047618</v>
      </c>
    </row>
    <row r="164" spans="1:75" outlineLevel="1" x14ac:dyDescent="0.25">
      <c r="A164" s="62" t="s">
        <v>76</v>
      </c>
      <c r="G164" s="4"/>
      <c r="H164" s="4">
        <f>$G$162-H163</f>
        <v>3952380.9523809524</v>
      </c>
      <c r="I164" s="4">
        <f t="shared" ref="I164:AM164" si="410">H$164-I163</f>
        <v>3904761.9047619049</v>
      </c>
      <c r="J164" s="4">
        <f t="shared" si="410"/>
        <v>3857142.8571428573</v>
      </c>
      <c r="K164" s="4">
        <f t="shared" si="410"/>
        <v>3809523.8095238097</v>
      </c>
      <c r="L164" s="4">
        <f t="shared" si="410"/>
        <v>3761904.7619047621</v>
      </c>
      <c r="M164" s="4">
        <f t="shared" si="410"/>
        <v>3714285.7142857146</v>
      </c>
      <c r="N164" s="4">
        <f t="shared" si="410"/>
        <v>3666666.666666667</v>
      </c>
      <c r="O164" s="4">
        <f t="shared" si="410"/>
        <v>3619047.6190476194</v>
      </c>
      <c r="P164" s="4">
        <f>O$164-P163</f>
        <v>3571428.5714285718</v>
      </c>
      <c r="Q164" s="4">
        <f t="shared" si="410"/>
        <v>3523809.5238095243</v>
      </c>
      <c r="R164" s="4">
        <f t="shared" si="410"/>
        <v>3476190.4761904767</v>
      </c>
      <c r="S164" s="4">
        <f t="shared" si="410"/>
        <v>3428571.4285714291</v>
      </c>
      <c r="T164" s="4">
        <f t="shared" si="410"/>
        <v>3380952.3809523815</v>
      </c>
      <c r="U164" s="4">
        <f t="shared" si="410"/>
        <v>3333333.333333334</v>
      </c>
      <c r="V164" s="4">
        <f t="shared" si="410"/>
        <v>3285714.2857142864</v>
      </c>
      <c r="W164" s="4">
        <f t="shared" si="410"/>
        <v>3238095.2380952388</v>
      </c>
      <c r="X164" s="4">
        <f t="shared" si="410"/>
        <v>3190476.1904761912</v>
      </c>
      <c r="Y164" s="4">
        <f t="shared" si="410"/>
        <v>3142857.1428571437</v>
      </c>
      <c r="Z164" s="4">
        <f t="shared" si="410"/>
        <v>3095238.0952380961</v>
      </c>
      <c r="AA164" s="4">
        <f t="shared" si="410"/>
        <v>3047619.0476190485</v>
      </c>
      <c r="AB164" s="4">
        <f>AA$164-AB163</f>
        <v>3000000.0000000009</v>
      </c>
      <c r="AC164" s="4">
        <f t="shared" si="410"/>
        <v>2952380.9523809534</v>
      </c>
      <c r="AD164" s="4">
        <f t="shared" si="410"/>
        <v>2904761.9047619058</v>
      </c>
      <c r="AE164" s="4">
        <f t="shared" si="410"/>
        <v>2857142.8571428582</v>
      </c>
      <c r="AF164" s="4">
        <f t="shared" si="410"/>
        <v>2809523.8095238106</v>
      </c>
      <c r="AG164" s="4">
        <f t="shared" si="410"/>
        <v>2761904.7619047631</v>
      </c>
      <c r="AH164" s="4">
        <f t="shared" si="410"/>
        <v>2714285.7142857155</v>
      </c>
      <c r="AI164" s="4">
        <f t="shared" si="410"/>
        <v>2666666.6666666679</v>
      </c>
      <c r="AJ164" s="4">
        <f t="shared" si="410"/>
        <v>2619047.6190476203</v>
      </c>
      <c r="AK164" s="4">
        <f t="shared" si="410"/>
        <v>2571428.5714285728</v>
      </c>
      <c r="AL164" s="4">
        <f t="shared" si="410"/>
        <v>2523809.5238095252</v>
      </c>
      <c r="AM164" s="4">
        <f t="shared" si="410"/>
        <v>2476190.4761904776</v>
      </c>
      <c r="AN164" s="4">
        <f>AM$164-AN163</f>
        <v>2428571.42857143</v>
      </c>
      <c r="AO164" s="4">
        <f t="shared" ref="AO164" si="411">AN$164-AO163</f>
        <v>2380952.3809523825</v>
      </c>
      <c r="AP164" s="4">
        <f t="shared" ref="AP164" si="412">AO$164-AP163</f>
        <v>2333333.3333333349</v>
      </c>
      <c r="AQ164" s="4">
        <f t="shared" ref="AQ164" si="413">AP$164-AQ163</f>
        <v>2285714.2857142873</v>
      </c>
      <c r="AR164" s="4">
        <f t="shared" ref="AR164" si="414">AQ$164-AR163</f>
        <v>2238095.2380952397</v>
      </c>
      <c r="AS164" s="4">
        <f t="shared" ref="AS164" si="415">AR$164-AS163</f>
        <v>2190476.1904761922</v>
      </c>
      <c r="AT164" s="4">
        <f t="shared" ref="AT164" si="416">AS$164-AT163</f>
        <v>2142857.1428571446</v>
      </c>
      <c r="AU164" s="4">
        <f t="shared" ref="AU164" si="417">AT$164-AU163</f>
        <v>2095238.095238097</v>
      </c>
      <c r="AV164" s="4">
        <f t="shared" ref="AV164" si="418">AU$164-AV163</f>
        <v>2047619.0476190494</v>
      </c>
      <c r="AW164" s="4">
        <f t="shared" ref="AW164" si="419">AV$164-AW163</f>
        <v>2000000.0000000019</v>
      </c>
      <c r="AX164" s="4">
        <f t="shared" ref="AX164" si="420">AW$164-AX163</f>
        <v>1952380.9523809543</v>
      </c>
      <c r="AY164" s="4">
        <f t="shared" ref="AY164" si="421">AX$164-AY163</f>
        <v>1904761.9047619067</v>
      </c>
      <c r="AZ164" s="4">
        <f>AY$164-AZ163</f>
        <v>1857142.8571428591</v>
      </c>
      <c r="BA164" s="4">
        <f t="shared" ref="BA164" si="422">AZ$164-BA163</f>
        <v>1809523.8095238116</v>
      </c>
      <c r="BB164" s="4">
        <f t="shared" ref="BB164" si="423">BA$164-BB163</f>
        <v>1761904.761904764</v>
      </c>
      <c r="BC164" s="4">
        <f t="shared" ref="BC164" si="424">BB$164-BC163</f>
        <v>1714285.7142857164</v>
      </c>
      <c r="BD164" s="4">
        <f t="shared" ref="BD164" si="425">BC$164-BD163</f>
        <v>1666666.6666666688</v>
      </c>
      <c r="BE164" s="4">
        <f t="shared" ref="BE164" si="426">BD$164-BE163</f>
        <v>1619047.6190476213</v>
      </c>
      <c r="BF164" s="4">
        <f t="shared" ref="BF164" si="427">BE$164-BF163</f>
        <v>1571428.5714285737</v>
      </c>
      <c r="BG164" s="4">
        <f t="shared" ref="BG164" si="428">BF$164-BG163</f>
        <v>1523809.5238095261</v>
      </c>
      <c r="BH164" s="4">
        <f t="shared" ref="BH164" si="429">BG$164-BH163</f>
        <v>1476190.4761904785</v>
      </c>
      <c r="BI164" s="4">
        <f t="shared" ref="BI164" si="430">BH$164-BI163</f>
        <v>1428571.428571431</v>
      </c>
      <c r="BJ164" s="4">
        <f t="shared" ref="BJ164" si="431">BI$164-BJ163</f>
        <v>1380952.3809523834</v>
      </c>
      <c r="BK164" s="4">
        <f t="shared" ref="BK164" si="432">BJ$164-BK163</f>
        <v>1333333.3333333358</v>
      </c>
      <c r="BL164" s="4">
        <f>BK$164-BL163</f>
        <v>1285714.2857142882</v>
      </c>
      <c r="BM164" s="4">
        <f t="shared" ref="BM164" si="433">BL$164-BM163</f>
        <v>1238095.2380952407</v>
      </c>
      <c r="BN164" s="4">
        <f t="shared" ref="BN164" si="434">BM$164-BN163</f>
        <v>1190476.1904761931</v>
      </c>
      <c r="BO164" s="4">
        <f t="shared" ref="BO164" si="435">BN$164-BO163</f>
        <v>1142857.1428571455</v>
      </c>
      <c r="BP164" s="4">
        <f t="shared" ref="BP164" si="436">BO$164-BP163</f>
        <v>1095238.0952380979</v>
      </c>
      <c r="BQ164" s="4">
        <f t="shared" ref="BQ164" si="437">BP$164-BQ163</f>
        <v>1047619.0476190504</v>
      </c>
      <c r="BR164" s="4">
        <f t="shared" ref="BR164" si="438">BQ$164-BR163</f>
        <v>1000000.0000000028</v>
      </c>
      <c r="BS164" s="4">
        <f t="shared" ref="BS164" si="439">BR$164-BS163</f>
        <v>952380.95238095522</v>
      </c>
      <c r="BT164" s="4">
        <f t="shared" ref="BT164" si="440">BS$164-BT163</f>
        <v>904761.90476190764</v>
      </c>
      <c r="BU164" s="4">
        <f t="shared" ref="BU164" si="441">BT$164-BU163</f>
        <v>857142.85714286007</v>
      </c>
      <c r="BV164" s="4">
        <f t="shared" ref="BV164" si="442">BU$164-BV163</f>
        <v>809523.8095238125</v>
      </c>
      <c r="BW164" s="4">
        <f t="shared" ref="BW164" si="443">BV$164-BW163</f>
        <v>761904.76190476492</v>
      </c>
    </row>
    <row r="165" spans="1:75" s="18" customFormat="1" outlineLevel="1" x14ac:dyDescent="0.25">
      <c r="A165" s="53" t="s">
        <v>48</v>
      </c>
      <c r="B165" s="49"/>
      <c r="C165" s="50"/>
      <c r="D165" s="18">
        <v>0</v>
      </c>
      <c r="E165" s="18">
        <v>0</v>
      </c>
      <c r="F165" s="18">
        <v>0</v>
      </c>
      <c r="G165" s="91">
        <f>Предпоссылки!C181</f>
        <v>5000000</v>
      </c>
      <c r="H165" s="89">
        <v>0</v>
      </c>
      <c r="I165" s="89">
        <v>0</v>
      </c>
      <c r="J165" s="89">
        <v>0</v>
      </c>
      <c r="K165" s="89">
        <v>0</v>
      </c>
      <c r="L165" s="89">
        <v>0</v>
      </c>
      <c r="M165" s="89">
        <v>0</v>
      </c>
      <c r="N165" s="89">
        <v>0</v>
      </c>
      <c r="O165" s="89">
        <v>0</v>
      </c>
      <c r="P165" s="89">
        <v>0</v>
      </c>
      <c r="Q165" s="89">
        <v>0</v>
      </c>
      <c r="R165" s="89">
        <v>0</v>
      </c>
      <c r="S165" s="89">
        <v>0</v>
      </c>
      <c r="T165" s="89">
        <v>0</v>
      </c>
      <c r="U165" s="89">
        <v>0</v>
      </c>
      <c r="V165" s="89">
        <v>0</v>
      </c>
      <c r="W165" s="89">
        <v>0</v>
      </c>
      <c r="X165" s="89">
        <v>0</v>
      </c>
      <c r="Y165" s="89">
        <v>0</v>
      </c>
      <c r="Z165" s="89">
        <v>0</v>
      </c>
      <c r="AA165" s="89">
        <v>0</v>
      </c>
      <c r="AB165" s="89">
        <v>0</v>
      </c>
      <c r="AC165" s="89">
        <v>0</v>
      </c>
      <c r="AD165" s="89">
        <v>0</v>
      </c>
      <c r="AE165" s="89">
        <v>0</v>
      </c>
      <c r="AF165" s="89">
        <v>0</v>
      </c>
      <c r="AG165" s="89">
        <v>0</v>
      </c>
      <c r="AH165" s="89">
        <v>0</v>
      </c>
      <c r="AI165" s="89">
        <v>0</v>
      </c>
      <c r="AJ165" s="89">
        <v>0</v>
      </c>
      <c r="AK165" s="89">
        <v>0</v>
      </c>
      <c r="AL165" s="89">
        <v>0</v>
      </c>
      <c r="AM165" s="89">
        <v>0</v>
      </c>
      <c r="AN165" s="89">
        <v>0</v>
      </c>
      <c r="AO165" s="89">
        <v>0</v>
      </c>
      <c r="AP165" s="89">
        <v>0</v>
      </c>
      <c r="AQ165" s="89">
        <v>0</v>
      </c>
      <c r="AR165" s="89">
        <v>0</v>
      </c>
      <c r="AS165" s="89">
        <v>0</v>
      </c>
      <c r="AT165" s="89">
        <v>0</v>
      </c>
      <c r="AU165" s="89">
        <v>0</v>
      </c>
      <c r="AV165" s="89">
        <v>0</v>
      </c>
      <c r="AW165" s="89">
        <v>0</v>
      </c>
      <c r="AX165" s="89">
        <v>0</v>
      </c>
      <c r="AY165" s="89">
        <v>0</v>
      </c>
      <c r="AZ165" s="89">
        <v>0</v>
      </c>
      <c r="BA165" s="89">
        <v>0</v>
      </c>
      <c r="BB165" s="89">
        <v>0</v>
      </c>
      <c r="BC165" s="89">
        <v>0</v>
      </c>
      <c r="BD165" s="89">
        <v>0</v>
      </c>
      <c r="BE165" s="89">
        <v>0</v>
      </c>
      <c r="BF165" s="89">
        <v>0</v>
      </c>
      <c r="BG165" s="89">
        <v>0</v>
      </c>
      <c r="BH165" s="89">
        <v>0</v>
      </c>
      <c r="BI165" s="89">
        <v>0</v>
      </c>
      <c r="BJ165" s="89">
        <v>0</v>
      </c>
      <c r="BK165" s="89">
        <v>0</v>
      </c>
      <c r="BL165" s="89">
        <v>0</v>
      </c>
      <c r="BM165" s="89">
        <v>0</v>
      </c>
      <c r="BN165" s="89">
        <v>0</v>
      </c>
      <c r="BO165" s="89">
        <v>0</v>
      </c>
      <c r="BP165" s="89">
        <v>0</v>
      </c>
      <c r="BQ165" s="89">
        <v>0</v>
      </c>
      <c r="BR165" s="89">
        <v>0</v>
      </c>
      <c r="BS165" s="89">
        <v>0</v>
      </c>
      <c r="BT165" s="89">
        <v>0</v>
      </c>
      <c r="BU165" s="89">
        <v>0</v>
      </c>
      <c r="BV165" s="89">
        <v>0</v>
      </c>
      <c r="BW165" s="89">
        <v>0</v>
      </c>
    </row>
    <row r="166" spans="1:75" outlineLevel="1" x14ac:dyDescent="0.25">
      <c r="A166" s="62" t="s">
        <v>75</v>
      </c>
      <c r="G166" s="88"/>
      <c r="H166" s="88">
        <f>$G$165/Предпоссылки!$C$178</f>
        <v>59523.809523809527</v>
      </c>
      <c r="I166" s="88">
        <f>$G$165/Предпоссылки!$C$178</f>
        <v>59523.809523809527</v>
      </c>
      <c r="J166" s="88">
        <f>$G$165/Предпоссылки!$C$178</f>
        <v>59523.809523809527</v>
      </c>
      <c r="K166" s="88">
        <f>$G$165/Предпоссылки!$C$178</f>
        <v>59523.809523809527</v>
      </c>
      <c r="L166" s="88">
        <f>$G$165/Предпоссылки!$C$178</f>
        <v>59523.809523809527</v>
      </c>
      <c r="M166" s="88">
        <f>$G$165/Предпоссылки!$C$178</f>
        <v>59523.809523809527</v>
      </c>
      <c r="N166" s="88">
        <f>$G$165/Предпоссылки!$C$178</f>
        <v>59523.809523809527</v>
      </c>
      <c r="O166" s="88">
        <f>$G$165/Предпоссылки!$C$178</f>
        <v>59523.809523809527</v>
      </c>
      <c r="P166" s="88">
        <f>$G$165/Предпоссылки!$C$178</f>
        <v>59523.809523809527</v>
      </c>
      <c r="Q166" s="88">
        <f>$G$165/Предпоссылки!$C$178</f>
        <v>59523.809523809527</v>
      </c>
      <c r="R166" s="88">
        <f>$G$165/Предпоссылки!$C$178</f>
        <v>59523.809523809527</v>
      </c>
      <c r="S166" s="88">
        <f>$G$165/Предпоссылки!$C$178</f>
        <v>59523.809523809527</v>
      </c>
      <c r="T166" s="88">
        <f>$G$165/Предпоссылки!$C$178</f>
        <v>59523.809523809527</v>
      </c>
      <c r="U166" s="88">
        <f>$G$165/Предпоссылки!$C$178</f>
        <v>59523.809523809527</v>
      </c>
      <c r="V166" s="88">
        <f>$G$165/Предпоссылки!$C$178</f>
        <v>59523.809523809527</v>
      </c>
      <c r="W166" s="88">
        <f>$G$165/Предпоссылки!$C$178</f>
        <v>59523.809523809527</v>
      </c>
      <c r="X166" s="88">
        <f>$G$165/Предпоссылки!$C$178</f>
        <v>59523.809523809527</v>
      </c>
      <c r="Y166" s="88">
        <f>$G$165/Предпоссылки!$C$178</f>
        <v>59523.809523809527</v>
      </c>
      <c r="Z166" s="88">
        <f>$G$165/Предпоссылки!$C$178</f>
        <v>59523.809523809527</v>
      </c>
      <c r="AA166" s="88">
        <f>$G$165/Предпоссылки!$C$178</f>
        <v>59523.809523809527</v>
      </c>
      <c r="AB166" s="88">
        <f>$G$165/Предпоссылки!$C$178</f>
        <v>59523.809523809527</v>
      </c>
      <c r="AC166" s="88">
        <f>$G$165/Предпоссылки!$C$178</f>
        <v>59523.809523809527</v>
      </c>
      <c r="AD166" s="88">
        <f>$G$165/Предпоссылки!$C$178</f>
        <v>59523.809523809527</v>
      </c>
      <c r="AE166" s="88">
        <f>$G$165/Предпоссылки!$C$178</f>
        <v>59523.809523809527</v>
      </c>
      <c r="AF166" s="88">
        <f>$G$165/Предпоссылки!$C$178</f>
        <v>59523.809523809527</v>
      </c>
      <c r="AG166" s="88">
        <f>$G$165/Предпоссылки!$C$178</f>
        <v>59523.809523809527</v>
      </c>
      <c r="AH166" s="88">
        <f>$G$165/Предпоссылки!$C$178</f>
        <v>59523.809523809527</v>
      </c>
      <c r="AI166" s="88">
        <f>$G$165/Предпоссылки!$C$178</f>
        <v>59523.809523809527</v>
      </c>
      <c r="AJ166" s="88">
        <f>$G$165/Предпоссылки!$C$178</f>
        <v>59523.809523809527</v>
      </c>
      <c r="AK166" s="88">
        <f>$G$165/Предпоссылки!$C$178</f>
        <v>59523.809523809527</v>
      </c>
      <c r="AL166" s="88">
        <f>$G$165/Предпоссылки!$C$178</f>
        <v>59523.809523809527</v>
      </c>
      <c r="AM166" s="88">
        <f>$G$165/Предпоссылки!$C$178</f>
        <v>59523.809523809527</v>
      </c>
      <c r="AN166" s="88">
        <f>$G$165/Предпоссылки!$C$178</f>
        <v>59523.809523809527</v>
      </c>
      <c r="AO166" s="88">
        <f>$G$165/Предпоссылки!$C$178</f>
        <v>59523.809523809527</v>
      </c>
      <c r="AP166" s="88">
        <f>$G$165/Предпоссылки!$C$178</f>
        <v>59523.809523809527</v>
      </c>
      <c r="AQ166" s="88">
        <f>$G$165/Предпоссылки!$C$178</f>
        <v>59523.809523809527</v>
      </c>
      <c r="AR166" s="88">
        <f>$G$165/Предпоссылки!$C$178</f>
        <v>59523.809523809527</v>
      </c>
      <c r="AS166" s="88">
        <f>$G$165/Предпоссылки!$C$178</f>
        <v>59523.809523809527</v>
      </c>
      <c r="AT166" s="88">
        <f>$G$165/Предпоссылки!$C$178</f>
        <v>59523.809523809527</v>
      </c>
      <c r="AU166" s="88">
        <f>$G$165/Предпоссылки!$C$178</f>
        <v>59523.809523809527</v>
      </c>
      <c r="AV166" s="88">
        <f>$G$165/Предпоссылки!$C$178</f>
        <v>59523.809523809527</v>
      </c>
      <c r="AW166" s="88">
        <f>$G$165/Предпоссылки!$C$178</f>
        <v>59523.809523809527</v>
      </c>
      <c r="AX166" s="88">
        <f>$G$165/Предпоссылки!$C$178</f>
        <v>59523.809523809527</v>
      </c>
      <c r="AY166" s="88">
        <f>$G$165/Предпоссылки!$C$178</f>
        <v>59523.809523809527</v>
      </c>
      <c r="AZ166" s="88">
        <f>$G$165/Предпоссылки!$C$178</f>
        <v>59523.809523809527</v>
      </c>
      <c r="BA166" s="88">
        <f>$G$165/Предпоссылки!$C$178</f>
        <v>59523.809523809527</v>
      </c>
      <c r="BB166" s="88">
        <f>$G$165/Предпоссылки!$C$178</f>
        <v>59523.809523809527</v>
      </c>
      <c r="BC166" s="88">
        <f>$G$165/Предпоссылки!$C$178</f>
        <v>59523.809523809527</v>
      </c>
      <c r="BD166" s="88">
        <f>$G$165/Предпоссылки!$C$178</f>
        <v>59523.809523809527</v>
      </c>
      <c r="BE166" s="88">
        <f>$G$165/Предпоссылки!$C$178</f>
        <v>59523.809523809527</v>
      </c>
      <c r="BF166" s="88">
        <f>$G$165/Предпоссылки!$C$178</f>
        <v>59523.809523809527</v>
      </c>
      <c r="BG166" s="88">
        <f>$G$165/Предпоссылки!$C$178</f>
        <v>59523.809523809527</v>
      </c>
      <c r="BH166" s="88">
        <f>$G$165/Предпоссылки!$C$178</f>
        <v>59523.809523809527</v>
      </c>
      <c r="BI166" s="88">
        <f>$G$165/Предпоссылки!$C$178</f>
        <v>59523.809523809527</v>
      </c>
      <c r="BJ166" s="88">
        <f>$G$165/Предпоссылки!$C$178</f>
        <v>59523.809523809527</v>
      </c>
      <c r="BK166" s="88">
        <f>$G$165/Предпоссылки!$C$178</f>
        <v>59523.809523809527</v>
      </c>
      <c r="BL166" s="88">
        <f>$G$165/Предпоссылки!$C$178</f>
        <v>59523.809523809527</v>
      </c>
      <c r="BM166" s="88">
        <f>$G$165/Предпоссылки!$C$178</f>
        <v>59523.809523809527</v>
      </c>
      <c r="BN166" s="88">
        <f>$G$165/Предпоссылки!$C$178</f>
        <v>59523.809523809527</v>
      </c>
      <c r="BO166" s="88">
        <f>$G$165/Предпоссылки!$C$178</f>
        <v>59523.809523809527</v>
      </c>
      <c r="BP166" s="88">
        <f>$G$165/Предпоссылки!$C$178</f>
        <v>59523.809523809527</v>
      </c>
      <c r="BQ166" s="88">
        <f>$G$165/Предпоссылки!$C$178</f>
        <v>59523.809523809527</v>
      </c>
      <c r="BR166" s="88">
        <f>$G$165/Предпоссылки!$C$178</f>
        <v>59523.809523809527</v>
      </c>
      <c r="BS166" s="88">
        <f>$G$165/Предпоссылки!$C$178</f>
        <v>59523.809523809527</v>
      </c>
      <c r="BT166" s="88">
        <f>$G$165/Предпоссылки!$C$178</f>
        <v>59523.809523809527</v>
      </c>
      <c r="BU166" s="88">
        <f>$G$165/Предпоссылки!$C$178</f>
        <v>59523.809523809527</v>
      </c>
      <c r="BV166" s="88">
        <f>$G$165/Предпоссылки!$C$178</f>
        <v>59523.809523809527</v>
      </c>
      <c r="BW166" s="88">
        <f>$G$165/Предпоссылки!$C$178</f>
        <v>59523.809523809527</v>
      </c>
    </row>
    <row r="167" spans="1:75" outlineLevel="1" x14ac:dyDescent="0.25">
      <c r="A167" s="62" t="s">
        <v>76</v>
      </c>
      <c r="G167" s="4"/>
      <c r="H167" s="4">
        <f>$G$165-H166</f>
        <v>4940476.1904761903</v>
      </c>
      <c r="I167" s="4">
        <f t="shared" ref="I167:AM167" si="444">H167-I166</f>
        <v>4880952.3809523806</v>
      </c>
      <c r="J167" s="4">
        <f t="shared" si="444"/>
        <v>4821428.5714285709</v>
      </c>
      <c r="K167" s="4">
        <f t="shared" si="444"/>
        <v>4761904.7619047612</v>
      </c>
      <c r="L167" s="4">
        <f t="shared" si="444"/>
        <v>4702380.9523809515</v>
      </c>
      <c r="M167" s="4">
        <f t="shared" si="444"/>
        <v>4642857.1428571418</v>
      </c>
      <c r="N167" s="4">
        <f t="shared" si="444"/>
        <v>4583333.3333333321</v>
      </c>
      <c r="O167" s="4">
        <f t="shared" si="444"/>
        <v>4523809.5238095224</v>
      </c>
      <c r="P167" s="4">
        <f>O167-P166</f>
        <v>4464285.7142857127</v>
      </c>
      <c r="Q167" s="4">
        <f t="shared" si="444"/>
        <v>4404761.904761903</v>
      </c>
      <c r="R167" s="4">
        <f t="shared" si="444"/>
        <v>4345238.0952380933</v>
      </c>
      <c r="S167" s="4">
        <f t="shared" si="444"/>
        <v>4285714.2857142836</v>
      </c>
      <c r="T167" s="4">
        <f t="shared" si="444"/>
        <v>4226190.4761904739</v>
      </c>
      <c r="U167" s="4">
        <f t="shared" si="444"/>
        <v>4166666.6666666642</v>
      </c>
      <c r="V167" s="4">
        <f t="shared" si="444"/>
        <v>4107142.8571428545</v>
      </c>
      <c r="W167" s="4">
        <f t="shared" si="444"/>
        <v>4047619.0476190448</v>
      </c>
      <c r="X167" s="4">
        <f t="shared" si="444"/>
        <v>3988095.2380952351</v>
      </c>
      <c r="Y167" s="4">
        <f t="shared" si="444"/>
        <v>3928571.4285714254</v>
      </c>
      <c r="Z167" s="4">
        <f t="shared" si="444"/>
        <v>3869047.6190476157</v>
      </c>
      <c r="AA167" s="4">
        <f t="shared" si="444"/>
        <v>3809523.809523806</v>
      </c>
      <c r="AB167" s="4">
        <f>AA167-AB166</f>
        <v>3749999.9999999963</v>
      </c>
      <c r="AC167" s="4">
        <f t="shared" si="444"/>
        <v>3690476.1904761866</v>
      </c>
      <c r="AD167" s="4">
        <f t="shared" si="444"/>
        <v>3630952.3809523769</v>
      </c>
      <c r="AE167" s="4">
        <f t="shared" si="444"/>
        <v>3571428.5714285672</v>
      </c>
      <c r="AF167" s="4">
        <f t="shared" si="444"/>
        <v>3511904.7619047575</v>
      </c>
      <c r="AG167" s="4">
        <f t="shared" si="444"/>
        <v>3452380.9523809478</v>
      </c>
      <c r="AH167" s="4">
        <f t="shared" si="444"/>
        <v>3392857.1428571381</v>
      </c>
      <c r="AI167" s="4">
        <f t="shared" si="444"/>
        <v>3333333.3333333284</v>
      </c>
      <c r="AJ167" s="4">
        <f t="shared" si="444"/>
        <v>3273809.5238095187</v>
      </c>
      <c r="AK167" s="4">
        <f t="shared" si="444"/>
        <v>3214285.714285709</v>
      </c>
      <c r="AL167" s="4">
        <f t="shared" si="444"/>
        <v>3154761.9047618993</v>
      </c>
      <c r="AM167" s="4">
        <f t="shared" si="444"/>
        <v>3095238.0952380896</v>
      </c>
      <c r="AN167" s="4">
        <f>AM167-AN166</f>
        <v>3035714.2857142799</v>
      </c>
      <c r="AO167" s="4">
        <f t="shared" ref="AO167" si="445">AN167-AO166</f>
        <v>2976190.4761904702</v>
      </c>
      <c r="AP167" s="4">
        <f t="shared" ref="AP167" si="446">AO167-AP166</f>
        <v>2916666.6666666605</v>
      </c>
      <c r="AQ167" s="4">
        <f t="shared" ref="AQ167" si="447">AP167-AQ166</f>
        <v>2857142.8571428508</v>
      </c>
      <c r="AR167" s="4">
        <f t="shared" ref="AR167" si="448">AQ167-AR166</f>
        <v>2797619.0476190411</v>
      </c>
      <c r="AS167" s="4">
        <f t="shared" ref="AS167" si="449">AR167-AS166</f>
        <v>2738095.2380952314</v>
      </c>
      <c r="AT167" s="4">
        <f t="shared" ref="AT167" si="450">AS167-AT166</f>
        <v>2678571.4285714217</v>
      </c>
      <c r="AU167" s="4">
        <f t="shared" ref="AU167" si="451">AT167-AU166</f>
        <v>2619047.619047612</v>
      </c>
      <c r="AV167" s="4">
        <f t="shared" ref="AV167" si="452">AU167-AV166</f>
        <v>2559523.8095238023</v>
      </c>
      <c r="AW167" s="4">
        <f t="shared" ref="AW167" si="453">AV167-AW166</f>
        <v>2499999.9999999925</v>
      </c>
      <c r="AX167" s="4">
        <f t="shared" ref="AX167" si="454">AW167-AX166</f>
        <v>2440476.1904761828</v>
      </c>
      <c r="AY167" s="4">
        <f t="shared" ref="AY167" si="455">AX167-AY166</f>
        <v>2380952.3809523731</v>
      </c>
      <c r="AZ167" s="4">
        <f>AY167-AZ166</f>
        <v>2321428.5714285634</v>
      </c>
      <c r="BA167" s="4">
        <f t="shared" ref="BA167" si="456">AZ167-BA166</f>
        <v>2261904.7619047537</v>
      </c>
      <c r="BB167" s="4">
        <f t="shared" ref="BB167" si="457">BA167-BB166</f>
        <v>2202380.952380944</v>
      </c>
      <c r="BC167" s="4">
        <f t="shared" ref="BC167" si="458">BB167-BC166</f>
        <v>2142857.1428571343</v>
      </c>
      <c r="BD167" s="4">
        <f t="shared" ref="BD167" si="459">BC167-BD166</f>
        <v>2083333.3333333249</v>
      </c>
      <c r="BE167" s="4">
        <f t="shared" ref="BE167" si="460">BD167-BE166</f>
        <v>2023809.5238095154</v>
      </c>
      <c r="BF167" s="4">
        <f t="shared" ref="BF167" si="461">BE167-BF166</f>
        <v>1964285.7142857059</v>
      </c>
      <c r="BG167" s="4">
        <f t="shared" ref="BG167" si="462">BF167-BG166</f>
        <v>1904761.9047618965</v>
      </c>
      <c r="BH167" s="4">
        <f t="shared" ref="BH167" si="463">BG167-BH166</f>
        <v>1845238.095238087</v>
      </c>
      <c r="BI167" s="4">
        <f t="shared" ref="BI167" si="464">BH167-BI166</f>
        <v>1785714.2857142775</v>
      </c>
      <c r="BJ167" s="4">
        <f t="shared" ref="BJ167" si="465">BI167-BJ166</f>
        <v>1726190.4761904681</v>
      </c>
      <c r="BK167" s="4">
        <f t="shared" ref="BK167" si="466">BJ167-BK166</f>
        <v>1666666.6666666586</v>
      </c>
      <c r="BL167" s="4">
        <f>BK167-BL166</f>
        <v>1607142.8571428491</v>
      </c>
      <c r="BM167" s="4">
        <f t="shared" ref="BM167" si="467">BL167-BM166</f>
        <v>1547619.0476190397</v>
      </c>
      <c r="BN167" s="4">
        <f t="shared" ref="BN167" si="468">BM167-BN166</f>
        <v>1488095.2380952302</v>
      </c>
      <c r="BO167" s="4">
        <f t="shared" ref="BO167" si="469">BN167-BO166</f>
        <v>1428571.4285714207</v>
      </c>
      <c r="BP167" s="4">
        <f t="shared" ref="BP167" si="470">BO167-BP166</f>
        <v>1369047.6190476113</v>
      </c>
      <c r="BQ167" s="4">
        <f t="shared" ref="BQ167" si="471">BP167-BQ166</f>
        <v>1309523.8095238018</v>
      </c>
      <c r="BR167" s="4">
        <f t="shared" ref="BR167" si="472">BQ167-BR166</f>
        <v>1249999.9999999923</v>
      </c>
      <c r="BS167" s="4">
        <f t="shared" ref="BS167" si="473">BR167-BS166</f>
        <v>1190476.1904761828</v>
      </c>
      <c r="BT167" s="4">
        <f t="shared" ref="BT167" si="474">BS167-BT166</f>
        <v>1130952.3809523734</v>
      </c>
      <c r="BU167" s="4">
        <f t="shared" ref="BU167" si="475">BT167-BU166</f>
        <v>1071428.5714285639</v>
      </c>
      <c r="BV167" s="4">
        <f t="shared" ref="BV167" si="476">BU167-BV166</f>
        <v>1011904.7619047544</v>
      </c>
      <c r="BW167" s="4">
        <f t="shared" ref="BW167" si="477">BV167-BW166</f>
        <v>952380.95238094497</v>
      </c>
    </row>
    <row r="168" spans="1:75" s="18" customFormat="1" outlineLevel="1" x14ac:dyDescent="0.25">
      <c r="A168" s="53" t="s">
        <v>65</v>
      </c>
      <c r="B168" s="49"/>
      <c r="C168" s="50"/>
      <c r="D168" s="18">
        <v>0</v>
      </c>
      <c r="E168" s="18">
        <v>0</v>
      </c>
      <c r="F168" s="18">
        <v>0</v>
      </c>
      <c r="G168" s="91">
        <f>Предпоссылки!C183</f>
        <v>2500000</v>
      </c>
      <c r="H168" s="89">
        <v>0</v>
      </c>
      <c r="I168" s="89">
        <v>0</v>
      </c>
      <c r="J168" s="89">
        <v>0</v>
      </c>
      <c r="K168" s="89">
        <v>0</v>
      </c>
      <c r="L168" s="89">
        <v>0</v>
      </c>
      <c r="M168" s="89">
        <v>0</v>
      </c>
      <c r="N168" s="89">
        <v>0</v>
      </c>
      <c r="O168" s="89">
        <v>0</v>
      </c>
      <c r="P168" s="89">
        <v>0</v>
      </c>
      <c r="Q168" s="89">
        <v>0</v>
      </c>
      <c r="R168" s="89">
        <v>0</v>
      </c>
      <c r="S168" s="89">
        <v>0</v>
      </c>
      <c r="T168" s="89">
        <v>0</v>
      </c>
      <c r="U168" s="89">
        <v>0</v>
      </c>
      <c r="V168" s="89">
        <v>0</v>
      </c>
      <c r="W168" s="89">
        <v>0</v>
      </c>
      <c r="X168" s="89">
        <v>0</v>
      </c>
      <c r="Y168" s="89">
        <v>0</v>
      </c>
      <c r="Z168" s="89">
        <v>0</v>
      </c>
      <c r="AA168" s="89">
        <v>0</v>
      </c>
      <c r="AB168" s="89">
        <v>0</v>
      </c>
      <c r="AC168" s="89">
        <v>0</v>
      </c>
      <c r="AD168" s="89">
        <v>0</v>
      </c>
      <c r="AE168" s="89">
        <v>0</v>
      </c>
      <c r="AF168" s="89">
        <v>0</v>
      </c>
      <c r="AG168" s="89">
        <v>0</v>
      </c>
      <c r="AH168" s="89">
        <v>0</v>
      </c>
      <c r="AI168" s="89">
        <v>0</v>
      </c>
      <c r="AJ168" s="89">
        <v>0</v>
      </c>
      <c r="AK168" s="89">
        <v>0</v>
      </c>
      <c r="AL168" s="89">
        <v>0</v>
      </c>
      <c r="AM168" s="89">
        <v>0</v>
      </c>
      <c r="AN168" s="89">
        <v>0</v>
      </c>
      <c r="AO168" s="89">
        <v>0</v>
      </c>
      <c r="AP168" s="89">
        <v>0</v>
      </c>
      <c r="AQ168" s="89">
        <v>0</v>
      </c>
      <c r="AR168" s="89">
        <v>0</v>
      </c>
      <c r="AS168" s="89">
        <v>0</v>
      </c>
      <c r="AT168" s="89">
        <v>0</v>
      </c>
      <c r="AU168" s="89">
        <v>0</v>
      </c>
      <c r="AV168" s="89">
        <v>0</v>
      </c>
      <c r="AW168" s="89">
        <v>0</v>
      </c>
      <c r="AX168" s="89">
        <v>0</v>
      </c>
      <c r="AY168" s="89">
        <v>0</v>
      </c>
      <c r="AZ168" s="89">
        <v>0</v>
      </c>
      <c r="BA168" s="89">
        <v>0</v>
      </c>
      <c r="BB168" s="89">
        <v>0</v>
      </c>
      <c r="BC168" s="89">
        <v>0</v>
      </c>
      <c r="BD168" s="89">
        <v>0</v>
      </c>
      <c r="BE168" s="89">
        <v>0</v>
      </c>
      <c r="BF168" s="89">
        <v>0</v>
      </c>
      <c r="BG168" s="89">
        <v>0</v>
      </c>
      <c r="BH168" s="89">
        <v>0</v>
      </c>
      <c r="BI168" s="89">
        <v>0</v>
      </c>
      <c r="BJ168" s="89">
        <v>0</v>
      </c>
      <c r="BK168" s="89">
        <v>0</v>
      </c>
      <c r="BL168" s="89">
        <v>0</v>
      </c>
      <c r="BM168" s="89">
        <v>0</v>
      </c>
      <c r="BN168" s="89">
        <v>0</v>
      </c>
      <c r="BO168" s="89">
        <v>0</v>
      </c>
      <c r="BP168" s="89">
        <v>0</v>
      </c>
      <c r="BQ168" s="89">
        <v>0</v>
      </c>
      <c r="BR168" s="89">
        <v>0</v>
      </c>
      <c r="BS168" s="89">
        <v>0</v>
      </c>
      <c r="BT168" s="89">
        <v>0</v>
      </c>
      <c r="BU168" s="89">
        <v>0</v>
      </c>
      <c r="BV168" s="89">
        <v>0</v>
      </c>
      <c r="BW168" s="89">
        <v>0</v>
      </c>
    </row>
    <row r="169" spans="1:75" outlineLevel="1" x14ac:dyDescent="0.25">
      <c r="A169" s="62" t="s">
        <v>75</v>
      </c>
      <c r="G169" s="88"/>
      <c r="H169" s="88">
        <f>$G$168/Предпоссылки!$C$178</f>
        <v>29761.904761904763</v>
      </c>
      <c r="I169" s="88">
        <f>$G$168/Предпоссылки!$C$178</f>
        <v>29761.904761904763</v>
      </c>
      <c r="J169" s="88">
        <f>$G$168/Предпоссылки!$C$178</f>
        <v>29761.904761904763</v>
      </c>
      <c r="K169" s="88">
        <f>$G$168/Предпоссылки!$C$178</f>
        <v>29761.904761904763</v>
      </c>
      <c r="L169" s="88">
        <f>$G$168/Предпоссылки!$C$178</f>
        <v>29761.904761904763</v>
      </c>
      <c r="M169" s="88">
        <f>$G$168/Предпоссылки!$C$178</f>
        <v>29761.904761904763</v>
      </c>
      <c r="N169" s="88">
        <f>$G$168/Предпоссылки!$C$178</f>
        <v>29761.904761904763</v>
      </c>
      <c r="O169" s="88">
        <f>$G$168/Предпоссылки!$C$178</f>
        <v>29761.904761904763</v>
      </c>
      <c r="P169" s="88">
        <f>$G$168/Предпоссылки!$C$178</f>
        <v>29761.904761904763</v>
      </c>
      <c r="Q169" s="88">
        <f>$G$168/Предпоссылки!$C$178</f>
        <v>29761.904761904763</v>
      </c>
      <c r="R169" s="88">
        <f>$G$168/Предпоссылки!$C$178</f>
        <v>29761.904761904763</v>
      </c>
      <c r="S169" s="88">
        <f>$G$168/Предпоссылки!$C$178</f>
        <v>29761.904761904763</v>
      </c>
      <c r="T169" s="88">
        <f>$G$168/Предпоссылки!$C$178</f>
        <v>29761.904761904763</v>
      </c>
      <c r="U169" s="88">
        <f>$G$168/Предпоссылки!$C$178</f>
        <v>29761.904761904763</v>
      </c>
      <c r="V169" s="88">
        <f>$G$168/Предпоссылки!$C$178</f>
        <v>29761.904761904763</v>
      </c>
      <c r="W169" s="88">
        <f>$G$168/Предпоссылки!$C$178</f>
        <v>29761.904761904763</v>
      </c>
      <c r="X169" s="88">
        <f>$G$168/Предпоссылки!$C$178</f>
        <v>29761.904761904763</v>
      </c>
      <c r="Y169" s="88">
        <f>$G$168/Предпоссылки!$C$178</f>
        <v>29761.904761904763</v>
      </c>
      <c r="Z169" s="88">
        <f>$G$168/Предпоссылки!$C$178</f>
        <v>29761.904761904763</v>
      </c>
      <c r="AA169" s="88">
        <f>$G$168/Предпоссылки!$C$178</f>
        <v>29761.904761904763</v>
      </c>
      <c r="AB169" s="88">
        <f>$G$168/Предпоссылки!$C$178</f>
        <v>29761.904761904763</v>
      </c>
      <c r="AC169" s="88">
        <f>$G$168/Предпоссылки!$C$178</f>
        <v>29761.904761904763</v>
      </c>
      <c r="AD169" s="88">
        <f>$G$168/Предпоссылки!$C$178</f>
        <v>29761.904761904763</v>
      </c>
      <c r="AE169" s="88">
        <f>$G$168/Предпоссылки!$C$178</f>
        <v>29761.904761904763</v>
      </c>
      <c r="AF169" s="88">
        <f>$G$168/Предпоссылки!$C$178</f>
        <v>29761.904761904763</v>
      </c>
      <c r="AG169" s="88">
        <f>$G$168/Предпоссылки!$C$178</f>
        <v>29761.904761904763</v>
      </c>
      <c r="AH169" s="88">
        <f>$G$168/Предпоссылки!$C$178</f>
        <v>29761.904761904763</v>
      </c>
      <c r="AI169" s="88">
        <f>$G$168/Предпоссылки!$C$178</f>
        <v>29761.904761904763</v>
      </c>
      <c r="AJ169" s="88">
        <f>$G$168/Предпоссылки!$C$178</f>
        <v>29761.904761904763</v>
      </c>
      <c r="AK169" s="88">
        <f>$G$168/Предпоссылки!$C$178</f>
        <v>29761.904761904763</v>
      </c>
      <c r="AL169" s="88">
        <f>$G$168/Предпоссылки!$C$178</f>
        <v>29761.904761904763</v>
      </c>
      <c r="AM169" s="88">
        <f>$G$168/Предпоссылки!$C$178</f>
        <v>29761.904761904763</v>
      </c>
      <c r="AN169" s="88">
        <f>$G$168/Предпоссылки!$C$178</f>
        <v>29761.904761904763</v>
      </c>
      <c r="AO169" s="88">
        <f>$G$168/Предпоссылки!$C$178</f>
        <v>29761.904761904763</v>
      </c>
      <c r="AP169" s="88">
        <f>$G$168/Предпоссылки!$C$178</f>
        <v>29761.904761904763</v>
      </c>
      <c r="AQ169" s="88">
        <f>$G$168/Предпоссылки!$C$178</f>
        <v>29761.904761904763</v>
      </c>
      <c r="AR169" s="88">
        <f>$G$168/Предпоссылки!$C$178</f>
        <v>29761.904761904763</v>
      </c>
      <c r="AS169" s="88">
        <f>$G$168/Предпоссылки!$C$178</f>
        <v>29761.904761904763</v>
      </c>
      <c r="AT169" s="88">
        <f>$G$168/Предпоссылки!$C$178</f>
        <v>29761.904761904763</v>
      </c>
      <c r="AU169" s="88">
        <f>$G$168/Предпоссылки!$C$178</f>
        <v>29761.904761904763</v>
      </c>
      <c r="AV169" s="88">
        <f>$G$168/Предпоссылки!$C$178</f>
        <v>29761.904761904763</v>
      </c>
      <c r="AW169" s="88">
        <f>$G$168/Предпоссылки!$C$178</f>
        <v>29761.904761904763</v>
      </c>
      <c r="AX169" s="88">
        <f>$G$168/Предпоссылки!$C$178</f>
        <v>29761.904761904763</v>
      </c>
      <c r="AY169" s="88">
        <f>$G$168/Предпоссылки!$C$178</f>
        <v>29761.904761904763</v>
      </c>
      <c r="AZ169" s="88">
        <f>$G$168/Предпоссылки!$C$178</f>
        <v>29761.904761904763</v>
      </c>
      <c r="BA169" s="88">
        <f>$G$168/Предпоссылки!$C$178</f>
        <v>29761.904761904763</v>
      </c>
      <c r="BB169" s="88">
        <f>$G$168/Предпоссылки!$C$178</f>
        <v>29761.904761904763</v>
      </c>
      <c r="BC169" s="88">
        <f>$G$168/Предпоссылки!$C$178</f>
        <v>29761.904761904763</v>
      </c>
      <c r="BD169" s="88">
        <f>$G$168/Предпоссылки!$C$178</f>
        <v>29761.904761904763</v>
      </c>
      <c r="BE169" s="88">
        <f>$G$168/Предпоссылки!$C$178</f>
        <v>29761.904761904763</v>
      </c>
      <c r="BF169" s="88">
        <f>$G$168/Предпоссылки!$C$178</f>
        <v>29761.904761904763</v>
      </c>
      <c r="BG169" s="88">
        <f>$G$168/Предпоссылки!$C$178</f>
        <v>29761.904761904763</v>
      </c>
      <c r="BH169" s="88">
        <f>$G$168/Предпоссылки!$C$178</f>
        <v>29761.904761904763</v>
      </c>
      <c r="BI169" s="88">
        <f>$G$168/Предпоссылки!$C$178</f>
        <v>29761.904761904763</v>
      </c>
      <c r="BJ169" s="88">
        <f>$G$168/Предпоссылки!$C$178</f>
        <v>29761.904761904763</v>
      </c>
      <c r="BK169" s="88">
        <f>$G$168/Предпоссылки!$C$178</f>
        <v>29761.904761904763</v>
      </c>
      <c r="BL169" s="88">
        <f>$G$168/Предпоссылки!$C$178</f>
        <v>29761.904761904763</v>
      </c>
      <c r="BM169" s="88">
        <f>$G$168/Предпоссылки!$C$178</f>
        <v>29761.904761904763</v>
      </c>
      <c r="BN169" s="88">
        <f>$G$168/Предпоссылки!$C$178</f>
        <v>29761.904761904763</v>
      </c>
      <c r="BO169" s="88">
        <f>$G$168/Предпоссылки!$C$178</f>
        <v>29761.904761904763</v>
      </c>
      <c r="BP169" s="88">
        <f>$G$168/Предпоссылки!$C$178</f>
        <v>29761.904761904763</v>
      </c>
      <c r="BQ169" s="88">
        <f>$G$168/Предпоссылки!$C$178</f>
        <v>29761.904761904763</v>
      </c>
      <c r="BR169" s="88">
        <f>$G$168/Предпоссылки!$C$178</f>
        <v>29761.904761904763</v>
      </c>
      <c r="BS169" s="88">
        <f>$G$168/Предпоссылки!$C$178</f>
        <v>29761.904761904763</v>
      </c>
      <c r="BT169" s="88">
        <f>$G$168/Предпоссылки!$C$178</f>
        <v>29761.904761904763</v>
      </c>
      <c r="BU169" s="88">
        <f>$G$168/Предпоссылки!$C$178</f>
        <v>29761.904761904763</v>
      </c>
      <c r="BV169" s="88">
        <f>$G$168/Предпоссылки!$C$178</f>
        <v>29761.904761904763</v>
      </c>
      <c r="BW169" s="88">
        <f>$G$168/Предпоссылки!$C$178</f>
        <v>29761.904761904763</v>
      </c>
    </row>
    <row r="170" spans="1:75" outlineLevel="1" x14ac:dyDescent="0.25">
      <c r="A170" s="62" t="s">
        <v>76</v>
      </c>
      <c r="G170" s="4"/>
      <c r="H170" s="4">
        <f>G168-H169</f>
        <v>2470238.0952380951</v>
      </c>
      <c r="I170" s="4">
        <f t="shared" ref="I170:AM170" si="478">H170-I169</f>
        <v>2440476.1904761903</v>
      </c>
      <c r="J170" s="4">
        <f t="shared" si="478"/>
        <v>2410714.2857142854</v>
      </c>
      <c r="K170" s="4">
        <f t="shared" si="478"/>
        <v>2380952.3809523806</v>
      </c>
      <c r="L170" s="4">
        <f t="shared" si="478"/>
        <v>2351190.4761904757</v>
      </c>
      <c r="M170" s="4">
        <f t="shared" si="478"/>
        <v>2321428.5714285709</v>
      </c>
      <c r="N170" s="4">
        <f t="shared" si="478"/>
        <v>2291666.666666666</v>
      </c>
      <c r="O170" s="4">
        <f t="shared" si="478"/>
        <v>2261904.7619047612</v>
      </c>
      <c r="P170" s="4">
        <f>O170-P169</f>
        <v>2232142.8571428563</v>
      </c>
      <c r="Q170" s="4">
        <f t="shared" si="478"/>
        <v>2202380.9523809515</v>
      </c>
      <c r="R170" s="4">
        <f t="shared" si="478"/>
        <v>2172619.0476190466</v>
      </c>
      <c r="S170" s="4">
        <f t="shared" si="478"/>
        <v>2142857.1428571418</v>
      </c>
      <c r="T170" s="4">
        <f t="shared" si="478"/>
        <v>2113095.2380952369</v>
      </c>
      <c r="U170" s="4">
        <f t="shared" si="478"/>
        <v>2083333.3333333321</v>
      </c>
      <c r="V170" s="4">
        <f t="shared" si="478"/>
        <v>2053571.4285714272</v>
      </c>
      <c r="W170" s="4">
        <f t="shared" si="478"/>
        <v>2023809.5238095224</v>
      </c>
      <c r="X170" s="4">
        <f t="shared" si="478"/>
        <v>1994047.6190476175</v>
      </c>
      <c r="Y170" s="4">
        <f t="shared" si="478"/>
        <v>1964285.7142857127</v>
      </c>
      <c r="Z170" s="4">
        <f t="shared" si="478"/>
        <v>1934523.8095238078</v>
      </c>
      <c r="AA170" s="4">
        <f t="shared" si="478"/>
        <v>1904761.904761903</v>
      </c>
      <c r="AB170" s="4">
        <f>AA170-AB169</f>
        <v>1874999.9999999981</v>
      </c>
      <c r="AC170" s="4">
        <f t="shared" si="478"/>
        <v>1845238.0952380933</v>
      </c>
      <c r="AD170" s="4">
        <f t="shared" si="478"/>
        <v>1815476.1904761884</v>
      </c>
      <c r="AE170" s="4">
        <f t="shared" si="478"/>
        <v>1785714.2857142836</v>
      </c>
      <c r="AF170" s="4">
        <f t="shared" si="478"/>
        <v>1755952.3809523787</v>
      </c>
      <c r="AG170" s="4">
        <f t="shared" si="478"/>
        <v>1726190.4761904739</v>
      </c>
      <c r="AH170" s="4">
        <f t="shared" si="478"/>
        <v>1696428.571428569</v>
      </c>
      <c r="AI170" s="4">
        <f t="shared" si="478"/>
        <v>1666666.6666666642</v>
      </c>
      <c r="AJ170" s="4">
        <f t="shared" si="478"/>
        <v>1636904.7619047593</v>
      </c>
      <c r="AK170" s="4">
        <f t="shared" si="478"/>
        <v>1607142.8571428545</v>
      </c>
      <c r="AL170" s="4">
        <f t="shared" si="478"/>
        <v>1577380.9523809496</v>
      </c>
      <c r="AM170" s="4">
        <f t="shared" si="478"/>
        <v>1547619.0476190448</v>
      </c>
      <c r="AN170" s="4">
        <f>AM170-AN169</f>
        <v>1517857.1428571399</v>
      </c>
      <c r="AO170" s="4">
        <f t="shared" ref="AO170" si="479">AN170-AO169</f>
        <v>1488095.2380952351</v>
      </c>
      <c r="AP170" s="4">
        <f t="shared" ref="AP170" si="480">AO170-AP169</f>
        <v>1458333.3333333302</v>
      </c>
      <c r="AQ170" s="4">
        <f t="shared" ref="AQ170" si="481">AP170-AQ169</f>
        <v>1428571.4285714254</v>
      </c>
      <c r="AR170" s="4">
        <f t="shared" ref="AR170" si="482">AQ170-AR169</f>
        <v>1398809.5238095205</v>
      </c>
      <c r="AS170" s="4">
        <f t="shared" ref="AS170" si="483">AR170-AS169</f>
        <v>1369047.6190476157</v>
      </c>
      <c r="AT170" s="4">
        <f t="shared" ref="AT170" si="484">AS170-AT169</f>
        <v>1339285.7142857108</v>
      </c>
      <c r="AU170" s="4">
        <f t="shared" ref="AU170" si="485">AT170-AU169</f>
        <v>1309523.809523806</v>
      </c>
      <c r="AV170" s="4">
        <f t="shared" ref="AV170" si="486">AU170-AV169</f>
        <v>1279761.9047619011</v>
      </c>
      <c r="AW170" s="4">
        <f t="shared" ref="AW170" si="487">AV170-AW169</f>
        <v>1249999.9999999963</v>
      </c>
      <c r="AX170" s="4">
        <f t="shared" ref="AX170" si="488">AW170-AX169</f>
        <v>1220238.0952380914</v>
      </c>
      <c r="AY170" s="4">
        <f t="shared" ref="AY170" si="489">AX170-AY169</f>
        <v>1190476.1904761866</v>
      </c>
      <c r="AZ170" s="4">
        <f>AY170-AZ169</f>
        <v>1160714.2857142817</v>
      </c>
      <c r="BA170" s="4">
        <f t="shared" ref="BA170" si="490">AZ170-BA169</f>
        <v>1130952.3809523769</v>
      </c>
      <c r="BB170" s="4">
        <f t="shared" ref="BB170" si="491">BA170-BB169</f>
        <v>1101190.476190472</v>
      </c>
      <c r="BC170" s="4">
        <f t="shared" ref="BC170" si="492">BB170-BC169</f>
        <v>1071428.5714285672</v>
      </c>
      <c r="BD170" s="4">
        <f t="shared" ref="BD170" si="493">BC170-BD169</f>
        <v>1041666.6666666624</v>
      </c>
      <c r="BE170" s="4">
        <f t="shared" ref="BE170" si="494">BD170-BE169</f>
        <v>1011904.7619047577</v>
      </c>
      <c r="BF170" s="4">
        <f t="shared" ref="BF170" si="495">BE170-BF169</f>
        <v>982142.85714285297</v>
      </c>
      <c r="BG170" s="4">
        <f t="shared" ref="BG170" si="496">BF170-BG169</f>
        <v>952380.95238094823</v>
      </c>
      <c r="BH170" s="4">
        <f t="shared" ref="BH170" si="497">BG170-BH169</f>
        <v>922619.0476190435</v>
      </c>
      <c r="BI170" s="4">
        <f t="shared" ref="BI170" si="498">BH170-BI169</f>
        <v>892857.14285713877</v>
      </c>
      <c r="BJ170" s="4">
        <f t="shared" ref="BJ170" si="499">BI170-BJ169</f>
        <v>863095.23809523403</v>
      </c>
      <c r="BK170" s="4">
        <f t="shared" ref="BK170" si="500">BJ170-BK169</f>
        <v>833333.3333333293</v>
      </c>
      <c r="BL170" s="4">
        <f>BK170-BL169</f>
        <v>803571.42857142456</v>
      </c>
      <c r="BM170" s="4">
        <f t="shared" ref="BM170" si="501">BL170-BM169</f>
        <v>773809.52380951983</v>
      </c>
      <c r="BN170" s="4">
        <f t="shared" ref="BN170" si="502">BM170-BN169</f>
        <v>744047.6190476151</v>
      </c>
      <c r="BO170" s="4">
        <f t="shared" ref="BO170" si="503">BN170-BO169</f>
        <v>714285.71428571036</v>
      </c>
      <c r="BP170" s="4">
        <f t="shared" ref="BP170" si="504">BO170-BP169</f>
        <v>684523.80952380563</v>
      </c>
      <c r="BQ170" s="4">
        <f t="shared" ref="BQ170" si="505">BP170-BQ169</f>
        <v>654761.90476190089</v>
      </c>
      <c r="BR170" s="4">
        <f t="shared" ref="BR170" si="506">BQ170-BR169</f>
        <v>624999.99999999616</v>
      </c>
      <c r="BS170" s="4">
        <f t="shared" ref="BS170" si="507">BR170-BS169</f>
        <v>595238.09523809142</v>
      </c>
      <c r="BT170" s="4">
        <f t="shared" ref="BT170" si="508">BS170-BT169</f>
        <v>565476.19047618669</v>
      </c>
      <c r="BU170" s="4">
        <f t="shared" ref="BU170" si="509">BT170-BU169</f>
        <v>535714.28571428196</v>
      </c>
      <c r="BV170" s="4">
        <f t="shared" ref="BV170" si="510">BU170-BV169</f>
        <v>505952.38095237722</v>
      </c>
      <c r="BW170" s="4">
        <f t="shared" ref="BW170" si="511">BV170-BW169</f>
        <v>476190.47619047249</v>
      </c>
    </row>
    <row r="171" spans="1:75" s="18" customFormat="1" outlineLevel="1" x14ac:dyDescent="0.25">
      <c r="A171" s="53" t="s">
        <v>126</v>
      </c>
      <c r="B171" s="49"/>
      <c r="C171" s="50"/>
      <c r="G171" s="89">
        <f>Предпоссылки!C185</f>
        <v>160000</v>
      </c>
      <c r="H171" s="89">
        <f>H172*H173</f>
        <v>0</v>
      </c>
      <c r="I171" s="89">
        <f t="shared" ref="I171:AM171" si="512">I172*I173</f>
        <v>0</v>
      </c>
      <c r="J171" s="89">
        <f t="shared" si="512"/>
        <v>0</v>
      </c>
      <c r="K171" s="89">
        <f t="shared" si="512"/>
        <v>0</v>
      </c>
      <c r="L171" s="89">
        <f t="shared" si="512"/>
        <v>0</v>
      </c>
      <c r="M171" s="89">
        <f t="shared" si="512"/>
        <v>0</v>
      </c>
      <c r="N171" s="89">
        <f t="shared" si="512"/>
        <v>0</v>
      </c>
      <c r="O171" s="89">
        <f t="shared" si="512"/>
        <v>0</v>
      </c>
      <c r="P171" s="89">
        <f t="shared" si="512"/>
        <v>0</v>
      </c>
      <c r="Q171" s="89">
        <f t="shared" si="512"/>
        <v>0</v>
      </c>
      <c r="R171" s="89">
        <f t="shared" si="512"/>
        <v>0</v>
      </c>
      <c r="S171" s="89">
        <f t="shared" si="512"/>
        <v>0</v>
      </c>
      <c r="T171" s="89">
        <f t="shared" si="512"/>
        <v>0</v>
      </c>
      <c r="U171" s="89">
        <f t="shared" si="512"/>
        <v>0</v>
      </c>
      <c r="V171" s="89">
        <f t="shared" si="512"/>
        <v>0</v>
      </c>
      <c r="W171" s="89">
        <f t="shared" si="512"/>
        <v>0</v>
      </c>
      <c r="X171" s="89">
        <f t="shared" si="512"/>
        <v>0</v>
      </c>
      <c r="Y171" s="89">
        <f t="shared" si="512"/>
        <v>0</v>
      </c>
      <c r="Z171" s="89">
        <f t="shared" si="512"/>
        <v>0</v>
      </c>
      <c r="AA171" s="89">
        <f t="shared" si="512"/>
        <v>0</v>
      </c>
      <c r="AB171" s="89">
        <f t="shared" si="512"/>
        <v>0</v>
      </c>
      <c r="AC171" s="89">
        <f t="shared" si="512"/>
        <v>0</v>
      </c>
      <c r="AD171" s="89">
        <f t="shared" si="512"/>
        <v>0</v>
      </c>
      <c r="AE171" s="89">
        <f t="shared" si="512"/>
        <v>0</v>
      </c>
      <c r="AF171" s="89">
        <f t="shared" si="512"/>
        <v>0</v>
      </c>
      <c r="AG171" s="89">
        <f t="shared" si="512"/>
        <v>0</v>
      </c>
      <c r="AH171" s="89">
        <f t="shared" si="512"/>
        <v>0</v>
      </c>
      <c r="AI171" s="89">
        <f t="shared" si="512"/>
        <v>0</v>
      </c>
      <c r="AJ171" s="89">
        <f t="shared" si="512"/>
        <v>0</v>
      </c>
      <c r="AK171" s="89">
        <f t="shared" si="512"/>
        <v>0</v>
      </c>
      <c r="AL171" s="89">
        <f t="shared" si="512"/>
        <v>0</v>
      </c>
      <c r="AM171" s="89">
        <f t="shared" si="512"/>
        <v>0</v>
      </c>
      <c r="AN171" s="89">
        <f t="shared" ref="AN171:BW171" si="513">AN172*AN173</f>
        <v>0</v>
      </c>
      <c r="AO171" s="89">
        <f t="shared" si="513"/>
        <v>0</v>
      </c>
      <c r="AP171" s="89">
        <f t="shared" si="513"/>
        <v>0</v>
      </c>
      <c r="AQ171" s="89">
        <f t="shared" si="513"/>
        <v>0</v>
      </c>
      <c r="AR171" s="89">
        <f t="shared" si="513"/>
        <v>0</v>
      </c>
      <c r="AS171" s="89">
        <f t="shared" si="513"/>
        <v>0</v>
      </c>
      <c r="AT171" s="89">
        <f t="shared" si="513"/>
        <v>0</v>
      </c>
      <c r="AU171" s="89">
        <f t="shared" si="513"/>
        <v>0</v>
      </c>
      <c r="AV171" s="89">
        <f t="shared" si="513"/>
        <v>0</v>
      </c>
      <c r="AW171" s="89">
        <f t="shared" si="513"/>
        <v>0</v>
      </c>
      <c r="AX171" s="89">
        <f t="shared" si="513"/>
        <v>0</v>
      </c>
      <c r="AY171" s="89">
        <f t="shared" si="513"/>
        <v>0</v>
      </c>
      <c r="AZ171" s="89">
        <f t="shared" si="513"/>
        <v>0</v>
      </c>
      <c r="BA171" s="89">
        <f t="shared" si="513"/>
        <v>0</v>
      </c>
      <c r="BB171" s="89">
        <f t="shared" si="513"/>
        <v>0</v>
      </c>
      <c r="BC171" s="89">
        <f t="shared" si="513"/>
        <v>0</v>
      </c>
      <c r="BD171" s="89">
        <f t="shared" si="513"/>
        <v>0</v>
      </c>
      <c r="BE171" s="89">
        <f t="shared" si="513"/>
        <v>0</v>
      </c>
      <c r="BF171" s="89">
        <f t="shared" si="513"/>
        <v>0</v>
      </c>
      <c r="BG171" s="89">
        <f t="shared" si="513"/>
        <v>0</v>
      </c>
      <c r="BH171" s="89">
        <f t="shared" si="513"/>
        <v>0</v>
      </c>
      <c r="BI171" s="89">
        <f t="shared" si="513"/>
        <v>0</v>
      </c>
      <c r="BJ171" s="89">
        <f t="shared" si="513"/>
        <v>0</v>
      </c>
      <c r="BK171" s="89">
        <f t="shared" si="513"/>
        <v>0</v>
      </c>
      <c r="BL171" s="89">
        <f t="shared" si="513"/>
        <v>0</v>
      </c>
      <c r="BM171" s="89">
        <f t="shared" si="513"/>
        <v>0</v>
      </c>
      <c r="BN171" s="89">
        <f t="shared" si="513"/>
        <v>0</v>
      </c>
      <c r="BO171" s="89">
        <f t="shared" si="513"/>
        <v>0</v>
      </c>
      <c r="BP171" s="89">
        <f t="shared" si="513"/>
        <v>0</v>
      </c>
      <c r="BQ171" s="89">
        <f t="shared" si="513"/>
        <v>0</v>
      </c>
      <c r="BR171" s="89">
        <f t="shared" si="513"/>
        <v>0</v>
      </c>
      <c r="BS171" s="89">
        <f t="shared" si="513"/>
        <v>0</v>
      </c>
      <c r="BT171" s="89">
        <f t="shared" si="513"/>
        <v>0</v>
      </c>
      <c r="BU171" s="89">
        <f t="shared" si="513"/>
        <v>0</v>
      </c>
      <c r="BV171" s="89">
        <f t="shared" si="513"/>
        <v>0</v>
      </c>
      <c r="BW171" s="89">
        <f t="shared" si="513"/>
        <v>0</v>
      </c>
    </row>
    <row r="172" spans="1:75" s="81" customFormat="1" outlineLevel="1" x14ac:dyDescent="0.25">
      <c r="A172" s="20" t="s">
        <v>131</v>
      </c>
      <c r="B172" s="69"/>
      <c r="C172" s="70"/>
      <c r="D172" s="11"/>
      <c r="E172" s="11"/>
      <c r="F172" s="11"/>
      <c r="G172" s="81">
        <f>Предпоссылки!$C$186</f>
        <v>80000</v>
      </c>
      <c r="H172" s="81">
        <v>0</v>
      </c>
      <c r="I172" s="81">
        <v>0</v>
      </c>
      <c r="J172" s="81">
        <v>0</v>
      </c>
      <c r="K172" s="81">
        <v>0</v>
      </c>
      <c r="L172" s="81">
        <v>0</v>
      </c>
      <c r="M172" s="81">
        <v>0</v>
      </c>
      <c r="N172" s="81">
        <v>0</v>
      </c>
      <c r="O172" s="81">
        <v>0</v>
      </c>
      <c r="P172" s="81">
        <v>0</v>
      </c>
      <c r="Q172" s="81">
        <v>0</v>
      </c>
      <c r="R172" s="81">
        <v>0</v>
      </c>
      <c r="S172" s="81">
        <v>0</v>
      </c>
      <c r="T172" s="81">
        <v>0</v>
      </c>
      <c r="U172" s="81">
        <v>0</v>
      </c>
      <c r="V172" s="81">
        <v>0</v>
      </c>
      <c r="W172" s="81">
        <v>0</v>
      </c>
      <c r="X172" s="81">
        <v>0</v>
      </c>
      <c r="Y172" s="81">
        <v>0</v>
      </c>
      <c r="Z172" s="81">
        <v>0</v>
      </c>
      <c r="AA172" s="81">
        <v>0</v>
      </c>
      <c r="AB172" s="81">
        <v>0</v>
      </c>
      <c r="AC172" s="81">
        <v>0</v>
      </c>
      <c r="AD172" s="81">
        <v>0</v>
      </c>
      <c r="AE172" s="81">
        <v>0</v>
      </c>
      <c r="AF172" s="81">
        <v>0</v>
      </c>
      <c r="AG172" s="81">
        <v>0</v>
      </c>
      <c r="AH172" s="81">
        <v>0</v>
      </c>
      <c r="AI172" s="81">
        <v>0</v>
      </c>
      <c r="AJ172" s="81">
        <v>0</v>
      </c>
      <c r="AK172" s="81">
        <v>0</v>
      </c>
      <c r="AL172" s="81">
        <v>0</v>
      </c>
      <c r="AM172" s="81">
        <v>0</v>
      </c>
      <c r="AN172" s="81">
        <v>0</v>
      </c>
      <c r="AO172" s="81">
        <v>0</v>
      </c>
      <c r="AP172" s="81">
        <v>0</v>
      </c>
      <c r="AQ172" s="81">
        <v>0</v>
      </c>
      <c r="AR172" s="81">
        <v>0</v>
      </c>
      <c r="AS172" s="81">
        <v>0</v>
      </c>
      <c r="AT172" s="81">
        <v>0</v>
      </c>
      <c r="AU172" s="81">
        <v>0</v>
      </c>
      <c r="AV172" s="81">
        <v>0</v>
      </c>
      <c r="AW172" s="81">
        <v>0</v>
      </c>
      <c r="AX172" s="81">
        <v>0</v>
      </c>
      <c r="AY172" s="81">
        <v>0</v>
      </c>
      <c r="AZ172" s="81">
        <v>0</v>
      </c>
      <c r="BA172" s="81">
        <v>0</v>
      </c>
      <c r="BB172" s="81">
        <v>0</v>
      </c>
      <c r="BC172" s="81">
        <v>0</v>
      </c>
      <c r="BD172" s="81">
        <v>0</v>
      </c>
      <c r="BE172" s="81">
        <v>0</v>
      </c>
      <c r="BF172" s="81">
        <v>0</v>
      </c>
      <c r="BG172" s="81">
        <v>0</v>
      </c>
      <c r="BH172" s="81">
        <v>0</v>
      </c>
      <c r="BI172" s="81">
        <v>0</v>
      </c>
      <c r="BJ172" s="81">
        <v>0</v>
      </c>
      <c r="BK172" s="81">
        <v>0</v>
      </c>
      <c r="BL172" s="81">
        <v>0</v>
      </c>
      <c r="BM172" s="81">
        <v>0</v>
      </c>
      <c r="BN172" s="81">
        <v>0</v>
      </c>
      <c r="BO172" s="81">
        <v>0</v>
      </c>
      <c r="BP172" s="81">
        <v>0</v>
      </c>
      <c r="BQ172" s="81">
        <v>0</v>
      </c>
      <c r="BR172" s="81">
        <v>0</v>
      </c>
      <c r="BS172" s="81">
        <v>0</v>
      </c>
      <c r="BT172" s="81">
        <v>0</v>
      </c>
      <c r="BU172" s="81">
        <v>0</v>
      </c>
      <c r="BV172" s="81">
        <v>0</v>
      </c>
      <c r="BW172" s="81">
        <v>0</v>
      </c>
    </row>
    <row r="173" spans="1:75" s="81" customFormat="1" outlineLevel="1" x14ac:dyDescent="0.25">
      <c r="A173" s="20" t="s">
        <v>128</v>
      </c>
      <c r="B173" s="69"/>
      <c r="C173" s="70"/>
      <c r="D173" s="11"/>
      <c r="E173" s="11"/>
      <c r="F173" s="11"/>
      <c r="G173" s="81">
        <f>Предпоссылки!$C$187</f>
        <v>2</v>
      </c>
      <c r="H173" s="81">
        <v>0</v>
      </c>
      <c r="I173" s="81">
        <v>0</v>
      </c>
      <c r="J173" s="81">
        <v>0</v>
      </c>
      <c r="K173" s="81">
        <v>0</v>
      </c>
      <c r="L173" s="81">
        <v>0</v>
      </c>
      <c r="M173" s="81">
        <v>0</v>
      </c>
      <c r="N173" s="81">
        <v>0</v>
      </c>
      <c r="O173" s="81">
        <v>0</v>
      </c>
      <c r="P173" s="81">
        <v>0</v>
      </c>
      <c r="Q173" s="81">
        <v>0</v>
      </c>
      <c r="R173" s="81">
        <v>0</v>
      </c>
      <c r="S173" s="81">
        <v>0</v>
      </c>
      <c r="T173" s="81">
        <v>0</v>
      </c>
      <c r="U173" s="81">
        <v>0</v>
      </c>
      <c r="V173" s="81">
        <v>0</v>
      </c>
      <c r="W173" s="81">
        <v>0</v>
      </c>
      <c r="X173" s="81">
        <v>0</v>
      </c>
      <c r="Y173" s="81">
        <v>0</v>
      </c>
      <c r="Z173" s="81">
        <v>0</v>
      </c>
      <c r="AA173" s="81">
        <v>0</v>
      </c>
      <c r="AB173" s="81">
        <v>0</v>
      </c>
      <c r="AC173" s="81">
        <v>0</v>
      </c>
      <c r="AD173" s="81">
        <v>0</v>
      </c>
      <c r="AE173" s="81">
        <v>0</v>
      </c>
      <c r="AF173" s="81">
        <v>0</v>
      </c>
      <c r="AG173" s="81">
        <v>0</v>
      </c>
      <c r="AH173" s="81">
        <v>0</v>
      </c>
      <c r="AI173" s="81">
        <v>0</v>
      </c>
      <c r="AJ173" s="81">
        <v>0</v>
      </c>
      <c r="AK173" s="81">
        <v>0</v>
      </c>
      <c r="AL173" s="81">
        <v>0</v>
      </c>
      <c r="AM173" s="81">
        <v>0</v>
      </c>
      <c r="AN173" s="81">
        <v>0</v>
      </c>
      <c r="AO173" s="81">
        <v>0</v>
      </c>
      <c r="AP173" s="81">
        <v>0</v>
      </c>
      <c r="AQ173" s="81">
        <v>0</v>
      </c>
      <c r="AR173" s="81">
        <v>0</v>
      </c>
      <c r="AS173" s="81">
        <v>0</v>
      </c>
      <c r="AT173" s="81">
        <v>0</v>
      </c>
      <c r="AU173" s="81">
        <v>0</v>
      </c>
      <c r="AV173" s="81">
        <v>0</v>
      </c>
      <c r="AW173" s="81">
        <v>0</v>
      </c>
      <c r="AX173" s="81">
        <v>0</v>
      </c>
      <c r="AY173" s="81">
        <v>0</v>
      </c>
      <c r="AZ173" s="81">
        <v>0</v>
      </c>
      <c r="BA173" s="81">
        <v>0</v>
      </c>
      <c r="BB173" s="81">
        <v>0</v>
      </c>
      <c r="BC173" s="81">
        <v>0</v>
      </c>
      <c r="BD173" s="81">
        <v>0</v>
      </c>
      <c r="BE173" s="81">
        <v>0</v>
      </c>
      <c r="BF173" s="81">
        <v>0</v>
      </c>
      <c r="BG173" s="81">
        <v>0</v>
      </c>
      <c r="BH173" s="81">
        <v>0</v>
      </c>
      <c r="BI173" s="81">
        <v>0</v>
      </c>
      <c r="BJ173" s="81">
        <v>0</v>
      </c>
      <c r="BK173" s="81">
        <v>0</v>
      </c>
      <c r="BL173" s="81">
        <v>0</v>
      </c>
      <c r="BM173" s="81">
        <v>0</v>
      </c>
      <c r="BN173" s="81">
        <v>0</v>
      </c>
      <c r="BO173" s="81">
        <v>0</v>
      </c>
      <c r="BP173" s="81">
        <v>0</v>
      </c>
      <c r="BQ173" s="81">
        <v>0</v>
      </c>
      <c r="BR173" s="81">
        <v>0</v>
      </c>
      <c r="BS173" s="81">
        <v>0</v>
      </c>
      <c r="BT173" s="81">
        <v>0</v>
      </c>
      <c r="BU173" s="81">
        <v>0</v>
      </c>
      <c r="BV173" s="81">
        <v>0</v>
      </c>
      <c r="BW173" s="81">
        <v>0</v>
      </c>
    </row>
    <row r="174" spans="1:75" outlineLevel="1" x14ac:dyDescent="0.25">
      <c r="A174" s="62" t="s">
        <v>129</v>
      </c>
      <c r="G174" s="4"/>
      <c r="H174" s="4">
        <f>$G$171/Предпоссылки!$C$188</f>
        <v>1904.7619047619048</v>
      </c>
      <c r="I174" s="4">
        <f>$G$171/Предпоссылки!$C$188</f>
        <v>1904.7619047619048</v>
      </c>
      <c r="J174" s="4">
        <f>$G$171/Предпоссылки!$C$188</f>
        <v>1904.7619047619048</v>
      </c>
      <c r="K174" s="4">
        <f>$G$171/Предпоссылки!$C$188</f>
        <v>1904.7619047619048</v>
      </c>
      <c r="L174" s="4">
        <f>$G$171/Предпоссылки!$C$188</f>
        <v>1904.7619047619048</v>
      </c>
      <c r="M174" s="4">
        <f>$G$171/Предпоссылки!$C$188</f>
        <v>1904.7619047619048</v>
      </c>
      <c r="N174" s="4">
        <f>$G$171/Предпоссылки!$C$188</f>
        <v>1904.7619047619048</v>
      </c>
      <c r="O174" s="4">
        <f>$G$171/Предпоссылки!$C$188</f>
        <v>1904.7619047619048</v>
      </c>
      <c r="P174" s="4">
        <f>$G$171/Предпоссылки!$C$188</f>
        <v>1904.7619047619048</v>
      </c>
      <c r="Q174" s="4">
        <f>$G$171/Предпоссылки!$C$188</f>
        <v>1904.7619047619048</v>
      </c>
      <c r="R174" s="4">
        <f>$G$171/Предпоссылки!$C$188</f>
        <v>1904.7619047619048</v>
      </c>
      <c r="S174" s="4">
        <f>$G$171/Предпоссылки!$C$188</f>
        <v>1904.7619047619048</v>
      </c>
      <c r="T174" s="4">
        <f>$G$171/Предпоссылки!$C$188</f>
        <v>1904.7619047619048</v>
      </c>
      <c r="U174" s="4">
        <f>$G$171/Предпоссылки!$C$188</f>
        <v>1904.7619047619048</v>
      </c>
      <c r="V174" s="4">
        <f>$G$171/Предпоссылки!$C$188</f>
        <v>1904.7619047619048</v>
      </c>
      <c r="W174" s="4">
        <f>$G$171/Предпоссылки!$C$188</f>
        <v>1904.7619047619048</v>
      </c>
      <c r="X174" s="4">
        <f>$G$171/Предпоссылки!$C$188</f>
        <v>1904.7619047619048</v>
      </c>
      <c r="Y174" s="4">
        <f>$G$171/Предпоссылки!$C$188</f>
        <v>1904.7619047619048</v>
      </c>
      <c r="Z174" s="4">
        <f>$G$171/Предпоссылки!$C$188</f>
        <v>1904.7619047619048</v>
      </c>
      <c r="AA174" s="4">
        <f>$G$171/Предпоссылки!$C$188</f>
        <v>1904.7619047619048</v>
      </c>
      <c r="AB174" s="4">
        <f>$G$171/Предпоссылки!$C$188</f>
        <v>1904.7619047619048</v>
      </c>
      <c r="AC174" s="4">
        <f>$G$171/Предпоссылки!$C$188</f>
        <v>1904.7619047619048</v>
      </c>
      <c r="AD174" s="4">
        <f>$G$171/Предпоссылки!$C$188</f>
        <v>1904.7619047619048</v>
      </c>
      <c r="AE174" s="4">
        <f>$G$171/Предпоссылки!$C$188</f>
        <v>1904.7619047619048</v>
      </c>
      <c r="AF174" s="4">
        <f>$G$171/Предпоссылки!$C$188</f>
        <v>1904.7619047619048</v>
      </c>
      <c r="AG174" s="4">
        <f>$G$171/Предпоссылки!$C$188</f>
        <v>1904.7619047619048</v>
      </c>
      <c r="AH174" s="4">
        <f>$G$171/Предпоссылки!$C$188</f>
        <v>1904.7619047619048</v>
      </c>
      <c r="AI174" s="4">
        <f>$G$171/Предпоссылки!$C$188</f>
        <v>1904.7619047619048</v>
      </c>
      <c r="AJ174" s="4">
        <f>$G$171/Предпоссылки!$C$188</f>
        <v>1904.7619047619048</v>
      </c>
      <c r="AK174" s="4">
        <f>$G$171/Предпоссылки!$C$188</f>
        <v>1904.7619047619048</v>
      </c>
      <c r="AL174" s="4">
        <f>$G$171/Предпоссылки!$C$188</f>
        <v>1904.7619047619048</v>
      </c>
      <c r="AM174" s="4">
        <f>$G$171/Предпоссылки!$C$188</f>
        <v>1904.7619047619048</v>
      </c>
      <c r="AN174" s="4">
        <f>$G$171/Предпоссылки!$C$188</f>
        <v>1904.7619047619048</v>
      </c>
      <c r="AO174" s="4">
        <f>$G$171/Предпоссылки!$C$188</f>
        <v>1904.7619047619048</v>
      </c>
      <c r="AP174" s="4">
        <f>$G$171/Предпоссылки!$C$188</f>
        <v>1904.7619047619048</v>
      </c>
      <c r="AQ174" s="4">
        <f>$G$171/Предпоссылки!$C$188</f>
        <v>1904.7619047619048</v>
      </c>
      <c r="AR174" s="4">
        <f>$G$171/Предпоссылки!$C$188</f>
        <v>1904.7619047619048</v>
      </c>
      <c r="AS174" s="4">
        <f>$G$171/Предпоссылки!$C$188</f>
        <v>1904.7619047619048</v>
      </c>
      <c r="AT174" s="4">
        <f>$G$171/Предпоссылки!$C$188</f>
        <v>1904.7619047619048</v>
      </c>
      <c r="AU174" s="4">
        <f>$G$171/Предпоссылки!$C$188</f>
        <v>1904.7619047619048</v>
      </c>
      <c r="AV174" s="4">
        <f>$G$171/Предпоссылки!$C$188</f>
        <v>1904.7619047619048</v>
      </c>
      <c r="AW174" s="4">
        <f>$G$171/Предпоссылки!$C$188</f>
        <v>1904.7619047619048</v>
      </c>
      <c r="AX174" s="4">
        <f>$G$171/Предпоссылки!$C$188</f>
        <v>1904.7619047619048</v>
      </c>
      <c r="AY174" s="4">
        <f>$G$171/Предпоссылки!$C$188</f>
        <v>1904.7619047619048</v>
      </c>
      <c r="AZ174" s="4">
        <f>$G$171/Предпоссылки!$C$188</f>
        <v>1904.7619047619048</v>
      </c>
      <c r="BA174" s="4">
        <f>$G$171/Предпоссылки!$C$188</f>
        <v>1904.7619047619048</v>
      </c>
      <c r="BB174" s="4">
        <f>$G$171/Предпоссылки!$C$188</f>
        <v>1904.7619047619048</v>
      </c>
      <c r="BC174" s="4">
        <f>$G$171/Предпоссылки!$C$188</f>
        <v>1904.7619047619048</v>
      </c>
      <c r="BD174" s="4">
        <f>$G$171/Предпоссылки!$C$188</f>
        <v>1904.7619047619048</v>
      </c>
      <c r="BE174" s="4">
        <f>$G$171/Предпоссылки!$C$188</f>
        <v>1904.7619047619048</v>
      </c>
      <c r="BF174" s="4">
        <f>$G$171/Предпоссылки!$C$188</f>
        <v>1904.7619047619048</v>
      </c>
      <c r="BG174" s="4">
        <f>$G$171/Предпоссылки!$C$188</f>
        <v>1904.7619047619048</v>
      </c>
      <c r="BH174" s="4">
        <f>$G$171/Предпоссылки!$C$188</f>
        <v>1904.7619047619048</v>
      </c>
      <c r="BI174" s="4">
        <f>$G$171/Предпоссылки!$C$188</f>
        <v>1904.7619047619048</v>
      </c>
      <c r="BJ174" s="4">
        <f>$G$171/Предпоссылки!$C$188</f>
        <v>1904.7619047619048</v>
      </c>
      <c r="BK174" s="4">
        <f>$G$171/Предпоссылки!$C$188</f>
        <v>1904.7619047619048</v>
      </c>
      <c r="BL174" s="4">
        <f>$G$171/Предпоссылки!$C$188</f>
        <v>1904.7619047619048</v>
      </c>
      <c r="BM174" s="4">
        <f>$G$171/Предпоссылки!$C$188</f>
        <v>1904.7619047619048</v>
      </c>
      <c r="BN174" s="4">
        <f>$G$171/Предпоссылки!$C$188</f>
        <v>1904.7619047619048</v>
      </c>
      <c r="BO174" s="4">
        <f>$G$171/Предпоссылки!$C$188</f>
        <v>1904.7619047619048</v>
      </c>
      <c r="BP174" s="4">
        <f>$G$171/Предпоссылки!$C$188</f>
        <v>1904.7619047619048</v>
      </c>
      <c r="BQ174" s="4">
        <f>$G$171/Предпоссылки!$C$188</f>
        <v>1904.7619047619048</v>
      </c>
      <c r="BR174" s="4">
        <f>$G$171/Предпоссылки!$C$188</f>
        <v>1904.7619047619048</v>
      </c>
      <c r="BS174" s="4">
        <f>$G$171/Предпоссылки!$C$188</f>
        <v>1904.7619047619048</v>
      </c>
      <c r="BT174" s="4">
        <f>$G$171/Предпоссылки!$C$188</f>
        <v>1904.7619047619048</v>
      </c>
      <c r="BU174" s="4">
        <f>$G$171/Предпоссылки!$C$188</f>
        <v>1904.7619047619048</v>
      </c>
      <c r="BV174" s="4">
        <f>$G$171/Предпоссылки!$C$188</f>
        <v>1904.7619047619048</v>
      </c>
      <c r="BW174" s="4">
        <f>$G$171/Предпоссылки!$C$188</f>
        <v>1904.7619047619048</v>
      </c>
    </row>
    <row r="175" spans="1:75" outlineLevel="1" x14ac:dyDescent="0.25">
      <c r="A175" s="62" t="s">
        <v>130</v>
      </c>
      <c r="G175" s="4"/>
      <c r="H175" s="5">
        <f>G171-H174</f>
        <v>158095.23809523811</v>
      </c>
      <c r="I175" s="5">
        <f t="shared" ref="I175:AM175" si="514">H175-I174</f>
        <v>156190.47619047621</v>
      </c>
      <c r="J175" s="5">
        <f t="shared" si="514"/>
        <v>154285.71428571432</v>
      </c>
      <c r="K175" s="5">
        <f t="shared" si="514"/>
        <v>152380.95238095243</v>
      </c>
      <c r="L175" s="5">
        <f t="shared" si="514"/>
        <v>150476.19047619053</v>
      </c>
      <c r="M175" s="5">
        <f t="shared" si="514"/>
        <v>148571.42857142864</v>
      </c>
      <c r="N175" s="5">
        <f t="shared" si="514"/>
        <v>146666.66666666674</v>
      </c>
      <c r="O175" s="5">
        <f t="shared" si="514"/>
        <v>144761.90476190485</v>
      </c>
      <c r="P175" s="5">
        <f>O175-P174</f>
        <v>142857.14285714296</v>
      </c>
      <c r="Q175" s="5">
        <f t="shared" si="514"/>
        <v>140952.38095238106</v>
      </c>
      <c r="R175" s="5">
        <f t="shared" si="514"/>
        <v>139047.61904761917</v>
      </c>
      <c r="S175" s="5">
        <f t="shared" si="514"/>
        <v>137142.85714285728</v>
      </c>
      <c r="T175" s="5">
        <f t="shared" si="514"/>
        <v>135238.09523809538</v>
      </c>
      <c r="U175" s="5">
        <f t="shared" si="514"/>
        <v>133333.33333333349</v>
      </c>
      <c r="V175" s="5">
        <f t="shared" si="514"/>
        <v>131428.57142857159</v>
      </c>
      <c r="W175" s="5">
        <f t="shared" si="514"/>
        <v>129523.80952380969</v>
      </c>
      <c r="X175" s="5">
        <f t="shared" si="514"/>
        <v>127619.04761904778</v>
      </c>
      <c r="Y175" s="5">
        <f t="shared" si="514"/>
        <v>125714.28571428587</v>
      </c>
      <c r="Z175" s="5">
        <f t="shared" si="514"/>
        <v>123809.52380952396</v>
      </c>
      <c r="AA175" s="5">
        <f t="shared" si="514"/>
        <v>121904.76190476205</v>
      </c>
      <c r="AB175" s="5">
        <f>AA175-AB174</f>
        <v>120000.00000000015</v>
      </c>
      <c r="AC175" s="5">
        <f t="shared" si="514"/>
        <v>118095.23809523824</v>
      </c>
      <c r="AD175" s="5">
        <f t="shared" si="514"/>
        <v>116190.47619047633</v>
      </c>
      <c r="AE175" s="5">
        <f t="shared" si="514"/>
        <v>114285.71428571442</v>
      </c>
      <c r="AF175" s="5">
        <f t="shared" si="514"/>
        <v>112380.95238095251</v>
      </c>
      <c r="AG175" s="5">
        <f t="shared" si="514"/>
        <v>110476.1904761906</v>
      </c>
      <c r="AH175" s="5">
        <f t="shared" si="514"/>
        <v>108571.4285714287</v>
      </c>
      <c r="AI175" s="5">
        <f t="shared" si="514"/>
        <v>106666.66666666679</v>
      </c>
      <c r="AJ175" s="5">
        <f t="shared" si="514"/>
        <v>104761.90476190488</v>
      </c>
      <c r="AK175" s="5">
        <f t="shared" si="514"/>
        <v>102857.14285714297</v>
      </c>
      <c r="AL175" s="5">
        <f t="shared" si="514"/>
        <v>100952.38095238106</v>
      </c>
      <c r="AM175" s="5">
        <f t="shared" si="514"/>
        <v>99047.619047619155</v>
      </c>
      <c r="AN175" s="5">
        <f>AM175-AN174</f>
        <v>97142.857142857247</v>
      </c>
      <c r="AO175" s="5">
        <f t="shared" ref="AO175" si="515">AN175-AO174</f>
        <v>95238.095238095339</v>
      </c>
      <c r="AP175" s="5">
        <f t="shared" ref="AP175" si="516">AO175-AP174</f>
        <v>93333.33333333343</v>
      </c>
      <c r="AQ175" s="5">
        <f t="shared" ref="AQ175" si="517">AP175-AQ174</f>
        <v>91428.571428571522</v>
      </c>
      <c r="AR175" s="5">
        <f t="shared" ref="AR175" si="518">AQ175-AR174</f>
        <v>89523.809523809614</v>
      </c>
      <c r="AS175" s="5">
        <f t="shared" ref="AS175" si="519">AR175-AS174</f>
        <v>87619.047619047706</v>
      </c>
      <c r="AT175" s="5">
        <f t="shared" ref="AT175" si="520">AS175-AT174</f>
        <v>85714.285714285797</v>
      </c>
      <c r="AU175" s="5">
        <f t="shared" ref="AU175" si="521">AT175-AU174</f>
        <v>83809.523809523889</v>
      </c>
      <c r="AV175" s="5">
        <f t="shared" ref="AV175" si="522">AU175-AV174</f>
        <v>81904.761904761981</v>
      </c>
      <c r="AW175" s="5">
        <f t="shared" ref="AW175" si="523">AV175-AW174</f>
        <v>80000.000000000073</v>
      </c>
      <c r="AX175" s="5">
        <f t="shared" ref="AX175" si="524">AW175-AX174</f>
        <v>78095.238095238165</v>
      </c>
      <c r="AY175" s="5">
        <f t="shared" ref="AY175" si="525">AX175-AY174</f>
        <v>76190.476190476256</v>
      </c>
      <c r="AZ175" s="5">
        <f>AY175-AZ174</f>
        <v>74285.714285714348</v>
      </c>
      <c r="BA175" s="5">
        <f t="shared" ref="BA175" si="526">AZ175-BA174</f>
        <v>72380.95238095244</v>
      </c>
      <c r="BB175" s="5">
        <f t="shared" ref="BB175" si="527">BA175-BB174</f>
        <v>70476.190476190532</v>
      </c>
      <c r="BC175" s="5">
        <f t="shared" ref="BC175" si="528">BB175-BC174</f>
        <v>68571.428571428623</v>
      </c>
      <c r="BD175" s="5">
        <f t="shared" ref="BD175" si="529">BC175-BD174</f>
        <v>66666.666666666715</v>
      </c>
      <c r="BE175" s="5">
        <f t="shared" ref="BE175" si="530">BD175-BE174</f>
        <v>64761.904761904807</v>
      </c>
      <c r="BF175" s="5">
        <f t="shared" ref="BF175" si="531">BE175-BF174</f>
        <v>62857.142857142899</v>
      </c>
      <c r="BG175" s="5">
        <f t="shared" ref="BG175" si="532">BF175-BG174</f>
        <v>60952.38095238099</v>
      </c>
      <c r="BH175" s="5">
        <f t="shared" ref="BH175" si="533">BG175-BH174</f>
        <v>59047.619047619082</v>
      </c>
      <c r="BI175" s="5">
        <f t="shared" ref="BI175" si="534">BH175-BI174</f>
        <v>57142.857142857174</v>
      </c>
      <c r="BJ175" s="5">
        <f t="shared" ref="BJ175" si="535">BI175-BJ174</f>
        <v>55238.095238095266</v>
      </c>
      <c r="BK175" s="5">
        <f t="shared" ref="BK175" si="536">BJ175-BK174</f>
        <v>53333.333333333358</v>
      </c>
      <c r="BL175" s="5">
        <f>BK175-BL174</f>
        <v>51428.571428571449</v>
      </c>
      <c r="BM175" s="5">
        <f t="shared" ref="BM175" si="537">BL175-BM174</f>
        <v>49523.809523809541</v>
      </c>
      <c r="BN175" s="5">
        <f t="shared" ref="BN175" si="538">BM175-BN174</f>
        <v>47619.047619047633</v>
      </c>
      <c r="BO175" s="5">
        <f t="shared" ref="BO175" si="539">BN175-BO174</f>
        <v>45714.285714285725</v>
      </c>
      <c r="BP175" s="5">
        <f t="shared" ref="BP175" si="540">BO175-BP174</f>
        <v>43809.523809523816</v>
      </c>
      <c r="BQ175" s="5">
        <f t="shared" ref="BQ175" si="541">BP175-BQ174</f>
        <v>41904.761904761908</v>
      </c>
      <c r="BR175" s="5">
        <f t="shared" ref="BR175" si="542">BQ175-BR174</f>
        <v>40000</v>
      </c>
      <c r="BS175" s="5">
        <f t="shared" ref="BS175" si="543">BR175-BS174</f>
        <v>38095.238095238092</v>
      </c>
      <c r="BT175" s="5">
        <f t="shared" ref="BT175" si="544">BS175-BT174</f>
        <v>36190.476190476184</v>
      </c>
      <c r="BU175" s="5">
        <f t="shared" ref="BU175" si="545">BT175-BU174</f>
        <v>34285.714285714275</v>
      </c>
      <c r="BV175" s="5">
        <f t="shared" ref="BV175" si="546">BU175-BV174</f>
        <v>32380.952380952371</v>
      </c>
      <c r="BW175" s="5">
        <f t="shared" ref="BW175" si="547">BV175-BW174</f>
        <v>30476.190476190466</v>
      </c>
    </row>
    <row r="176" spans="1:75" s="18" customFormat="1" outlineLevel="1" x14ac:dyDescent="0.25">
      <c r="A176" s="53" t="s">
        <v>0</v>
      </c>
      <c r="B176" s="49"/>
      <c r="C176" s="50"/>
      <c r="G176" s="89">
        <f>Предпоссылки!C189</f>
        <v>100000</v>
      </c>
      <c r="H176" s="89">
        <v>0</v>
      </c>
      <c r="I176" s="89">
        <v>0</v>
      </c>
      <c r="J176" s="89">
        <v>0</v>
      </c>
      <c r="K176" s="89">
        <v>0</v>
      </c>
      <c r="L176" s="89">
        <v>0</v>
      </c>
      <c r="M176" s="89">
        <v>0</v>
      </c>
      <c r="N176" s="89">
        <v>0</v>
      </c>
      <c r="O176" s="89">
        <v>0</v>
      </c>
      <c r="P176" s="89">
        <v>0</v>
      </c>
      <c r="Q176" s="89">
        <v>0</v>
      </c>
      <c r="R176" s="89">
        <v>0</v>
      </c>
      <c r="S176" s="89">
        <v>0</v>
      </c>
      <c r="T176" s="89">
        <v>0</v>
      </c>
      <c r="U176" s="89">
        <v>0</v>
      </c>
      <c r="V176" s="89">
        <v>0</v>
      </c>
      <c r="W176" s="89">
        <v>0</v>
      </c>
      <c r="X176" s="89">
        <v>0</v>
      </c>
      <c r="Y176" s="89">
        <v>0</v>
      </c>
      <c r="Z176" s="89">
        <v>0</v>
      </c>
      <c r="AA176" s="89">
        <v>0</v>
      </c>
      <c r="AB176" s="89">
        <v>0</v>
      </c>
      <c r="AC176" s="89">
        <v>0</v>
      </c>
      <c r="AD176" s="89">
        <v>0</v>
      </c>
      <c r="AE176" s="89">
        <v>0</v>
      </c>
      <c r="AF176" s="89">
        <v>0</v>
      </c>
      <c r="AG176" s="89">
        <v>0</v>
      </c>
      <c r="AH176" s="89">
        <v>0</v>
      </c>
      <c r="AI176" s="89">
        <v>0</v>
      </c>
      <c r="AJ176" s="89">
        <v>0</v>
      </c>
      <c r="AK176" s="89">
        <v>0</v>
      </c>
      <c r="AL176" s="89">
        <v>0</v>
      </c>
      <c r="AM176" s="89">
        <v>0</v>
      </c>
      <c r="AN176" s="89">
        <v>0</v>
      </c>
      <c r="AO176" s="89">
        <v>0</v>
      </c>
      <c r="AP176" s="89">
        <v>0</v>
      </c>
      <c r="AQ176" s="89">
        <v>0</v>
      </c>
      <c r="AR176" s="89">
        <v>0</v>
      </c>
      <c r="AS176" s="89">
        <v>0</v>
      </c>
      <c r="AT176" s="89">
        <v>0</v>
      </c>
      <c r="AU176" s="89">
        <v>0</v>
      </c>
      <c r="AV176" s="89">
        <v>0</v>
      </c>
      <c r="AW176" s="89">
        <v>0</v>
      </c>
      <c r="AX176" s="89">
        <v>0</v>
      </c>
      <c r="AY176" s="89">
        <v>0</v>
      </c>
      <c r="AZ176" s="89">
        <v>0</v>
      </c>
      <c r="BA176" s="89">
        <v>0</v>
      </c>
      <c r="BB176" s="89">
        <v>0</v>
      </c>
      <c r="BC176" s="89">
        <v>0</v>
      </c>
      <c r="BD176" s="89">
        <v>0</v>
      </c>
      <c r="BE176" s="89">
        <v>0</v>
      </c>
      <c r="BF176" s="89">
        <v>0</v>
      </c>
      <c r="BG176" s="89">
        <v>0</v>
      </c>
      <c r="BH176" s="89">
        <v>0</v>
      </c>
      <c r="BI176" s="89">
        <v>0</v>
      </c>
      <c r="BJ176" s="89">
        <v>0</v>
      </c>
      <c r="BK176" s="89">
        <v>0</v>
      </c>
      <c r="BL176" s="89">
        <v>0</v>
      </c>
      <c r="BM176" s="89">
        <v>0</v>
      </c>
      <c r="BN176" s="89">
        <v>0</v>
      </c>
      <c r="BO176" s="89">
        <v>0</v>
      </c>
      <c r="BP176" s="89">
        <v>0</v>
      </c>
      <c r="BQ176" s="89">
        <v>0</v>
      </c>
      <c r="BR176" s="89">
        <v>0</v>
      </c>
      <c r="BS176" s="89">
        <v>0</v>
      </c>
      <c r="BT176" s="89">
        <v>0</v>
      </c>
      <c r="BU176" s="89">
        <v>0</v>
      </c>
      <c r="BV176" s="89">
        <v>0</v>
      </c>
      <c r="BW176" s="89">
        <v>0</v>
      </c>
    </row>
    <row r="177" spans="1:75" outlineLevel="1" x14ac:dyDescent="0.25">
      <c r="A177" s="62" t="s">
        <v>75</v>
      </c>
      <c r="G177" s="4"/>
      <c r="H177" s="4">
        <f>$G$176/Предпоссылки!$C$190</f>
        <v>1666.6666666666667</v>
      </c>
      <c r="I177" s="4">
        <f>$G$176/Предпоссылки!$C$190</f>
        <v>1666.6666666666667</v>
      </c>
      <c r="J177" s="4">
        <f>$G$176/Предпоссылки!$C$190</f>
        <v>1666.6666666666667</v>
      </c>
      <c r="K177" s="4">
        <f>$G$176/Предпоссылки!$C$190</f>
        <v>1666.6666666666667</v>
      </c>
      <c r="L177" s="4">
        <f>$G$176/Предпоссылки!$C$190</f>
        <v>1666.6666666666667</v>
      </c>
      <c r="M177" s="4">
        <f>$G$176/Предпоссылки!$C$190</f>
        <v>1666.6666666666667</v>
      </c>
      <c r="N177" s="4">
        <f>$G$176/Предпоссылки!$C$190</f>
        <v>1666.6666666666667</v>
      </c>
      <c r="O177" s="4">
        <f>$G$176/Предпоссылки!$C$190</f>
        <v>1666.6666666666667</v>
      </c>
      <c r="P177" s="4">
        <f>$G$176/Предпоссылки!$C$190</f>
        <v>1666.6666666666667</v>
      </c>
      <c r="Q177" s="4">
        <f>$G$176/Предпоссылки!$C$190</f>
        <v>1666.6666666666667</v>
      </c>
      <c r="R177" s="4">
        <f>$G$176/Предпоссылки!$C$190</f>
        <v>1666.6666666666667</v>
      </c>
      <c r="S177" s="4">
        <f>$G$176/Предпоссылки!$C$190</f>
        <v>1666.6666666666667</v>
      </c>
      <c r="T177" s="4">
        <f>$G$176/Предпоссылки!$C$190</f>
        <v>1666.6666666666667</v>
      </c>
      <c r="U177" s="4">
        <f>$G$176/Предпоссылки!$C$190</f>
        <v>1666.6666666666667</v>
      </c>
      <c r="V177" s="4">
        <f>$G$176/Предпоссылки!$C$190</f>
        <v>1666.6666666666667</v>
      </c>
      <c r="W177" s="4">
        <f>$G$176/Предпоссылки!$C$190</f>
        <v>1666.6666666666667</v>
      </c>
      <c r="X177" s="4">
        <f>$G$176/Предпоссылки!$C$190</f>
        <v>1666.6666666666667</v>
      </c>
      <c r="Y177" s="4">
        <f>$G$176/Предпоссылки!$C$190</f>
        <v>1666.6666666666667</v>
      </c>
      <c r="Z177" s="4">
        <f>$G$176/Предпоссылки!$C$190</f>
        <v>1666.6666666666667</v>
      </c>
      <c r="AA177" s="4">
        <f>$G$176/Предпоссылки!$C$190</f>
        <v>1666.6666666666667</v>
      </c>
      <c r="AB177" s="4">
        <f>$G$176/Предпоссылки!$C$190</f>
        <v>1666.6666666666667</v>
      </c>
      <c r="AC177" s="4">
        <f>$G$176/Предпоссылки!$C$190</f>
        <v>1666.6666666666667</v>
      </c>
      <c r="AD177" s="4">
        <f>$G$176/Предпоссылки!$C$190</f>
        <v>1666.6666666666667</v>
      </c>
      <c r="AE177" s="4">
        <f>$G$176/Предпоссылки!$C$190</f>
        <v>1666.6666666666667</v>
      </c>
      <c r="AF177" s="4">
        <f>$G$176/Предпоссылки!$C$190</f>
        <v>1666.6666666666667</v>
      </c>
      <c r="AG177" s="4">
        <f>$G$176/Предпоссылки!$C$190</f>
        <v>1666.6666666666667</v>
      </c>
      <c r="AH177" s="4">
        <f>$G$176/Предпоссылки!$C$190</f>
        <v>1666.6666666666667</v>
      </c>
      <c r="AI177" s="4">
        <f>$G$176/Предпоссылки!$C$190</f>
        <v>1666.6666666666667</v>
      </c>
      <c r="AJ177" s="4">
        <f>$G$176/Предпоссылки!$C$190</f>
        <v>1666.6666666666667</v>
      </c>
      <c r="AK177" s="4">
        <f>$G$176/Предпоссылки!$C$190</f>
        <v>1666.6666666666667</v>
      </c>
      <c r="AL177" s="4">
        <f>$G$176/Предпоссылки!$C$190</f>
        <v>1666.6666666666667</v>
      </c>
      <c r="AM177" s="4">
        <f>$G$176/Предпоссылки!$C$190</f>
        <v>1666.6666666666667</v>
      </c>
      <c r="AN177" s="4">
        <f>$G$176/Предпоссылки!$C$190</f>
        <v>1666.6666666666667</v>
      </c>
      <c r="AO177" s="4">
        <f>$G$176/Предпоссылки!$C$190</f>
        <v>1666.6666666666667</v>
      </c>
      <c r="AP177" s="4">
        <f>$G$176/Предпоссылки!$C$190</f>
        <v>1666.6666666666667</v>
      </c>
      <c r="AQ177" s="4">
        <f>$G$176/Предпоссылки!$C$190</f>
        <v>1666.6666666666667</v>
      </c>
      <c r="AR177" s="4">
        <f>$G$176/Предпоссылки!$C$190</f>
        <v>1666.6666666666667</v>
      </c>
      <c r="AS177" s="4">
        <f>$G$176/Предпоссылки!$C$190</f>
        <v>1666.6666666666667</v>
      </c>
      <c r="AT177" s="4">
        <f>$G$176/Предпоссылки!$C$190</f>
        <v>1666.6666666666667</v>
      </c>
      <c r="AU177" s="4">
        <f>$G$176/Предпоссылки!$C$190</f>
        <v>1666.6666666666667</v>
      </c>
      <c r="AV177" s="4">
        <f>$G$176/Предпоссылки!$C$190</f>
        <v>1666.6666666666667</v>
      </c>
      <c r="AW177" s="4">
        <f>$G$176/Предпоссылки!$C$190</f>
        <v>1666.6666666666667</v>
      </c>
      <c r="AX177" s="4">
        <f>$G$176/Предпоссылки!$C$190</f>
        <v>1666.6666666666667</v>
      </c>
      <c r="AY177" s="4">
        <f>$G$176/Предпоссылки!$C$190</f>
        <v>1666.6666666666667</v>
      </c>
      <c r="AZ177" s="4">
        <f>$G$176/Предпоссылки!$C$190</f>
        <v>1666.6666666666667</v>
      </c>
      <c r="BA177" s="4">
        <f>$G$176/Предпоссылки!$C$190</f>
        <v>1666.6666666666667</v>
      </c>
      <c r="BB177" s="4">
        <f>$G$176/Предпоссылки!$C$190</f>
        <v>1666.6666666666667</v>
      </c>
      <c r="BC177" s="4">
        <f>$G$176/Предпоссылки!$C$190</f>
        <v>1666.6666666666667</v>
      </c>
      <c r="BD177" s="4">
        <f>$G$176/Предпоссылки!$C$190</f>
        <v>1666.6666666666667</v>
      </c>
      <c r="BE177" s="4">
        <f>$G$176/Предпоссылки!$C$190</f>
        <v>1666.6666666666667</v>
      </c>
      <c r="BF177" s="4">
        <f>$G$176/Предпоссылки!$C$190</f>
        <v>1666.6666666666667</v>
      </c>
      <c r="BG177" s="4">
        <f>$G$176/Предпоссылки!$C$190</f>
        <v>1666.6666666666667</v>
      </c>
      <c r="BH177" s="4">
        <f>$G$176/Предпоссылки!$C$190</f>
        <v>1666.6666666666667</v>
      </c>
      <c r="BI177" s="4">
        <f>$G$176/Предпоссылки!$C$190</f>
        <v>1666.6666666666667</v>
      </c>
      <c r="BJ177" s="4">
        <f>$G$176/Предпоссылки!$C$190</f>
        <v>1666.6666666666667</v>
      </c>
      <c r="BK177" s="4">
        <f>$G$176/Предпоссылки!$C$190</f>
        <v>1666.6666666666667</v>
      </c>
      <c r="BL177" s="4">
        <f>$G$176/Предпоссылки!$C$190</f>
        <v>1666.6666666666667</v>
      </c>
      <c r="BM177" s="4">
        <f>$G$176/Предпоссылки!$C$190</f>
        <v>1666.6666666666667</v>
      </c>
      <c r="BN177" s="4">
        <f>$G$176/Предпоссылки!$C$190</f>
        <v>1666.6666666666667</v>
      </c>
      <c r="BO177" s="4">
        <f>$G$176/Предпоссылки!$C$190</f>
        <v>1666.6666666666667</v>
      </c>
      <c r="BP177" s="4">
        <f>$G$176/Предпоссылки!$C$190</f>
        <v>1666.6666666666667</v>
      </c>
      <c r="BQ177" s="4">
        <f>$G$176/Предпоссылки!$C$190</f>
        <v>1666.6666666666667</v>
      </c>
      <c r="BR177" s="4">
        <f>$G$176/Предпоссылки!$C$190</f>
        <v>1666.6666666666667</v>
      </c>
      <c r="BS177" s="4">
        <f>$G$176/Предпоссылки!$C$190</f>
        <v>1666.6666666666667</v>
      </c>
      <c r="BT177" s="4">
        <f>$G$176/Предпоссылки!$C$190</f>
        <v>1666.6666666666667</v>
      </c>
      <c r="BU177" s="4">
        <f>$G$176/Предпоссылки!$C$190</f>
        <v>1666.6666666666667</v>
      </c>
      <c r="BV177" s="4">
        <f>$G$176/Предпоссылки!$C$190</f>
        <v>1666.6666666666667</v>
      </c>
      <c r="BW177" s="4">
        <f>$G$176/Предпоссылки!$C$190</f>
        <v>1666.6666666666667</v>
      </c>
    </row>
    <row r="178" spans="1:75" outlineLevel="1" x14ac:dyDescent="0.25">
      <c r="A178" s="62" t="s">
        <v>76</v>
      </c>
      <c r="G178" s="4"/>
      <c r="H178" s="5">
        <f>G176-H177</f>
        <v>98333.333333333328</v>
      </c>
      <c r="I178" s="5">
        <f t="shared" ref="I178:AM178" si="548">H178-I177</f>
        <v>96666.666666666657</v>
      </c>
      <c r="J178" s="5">
        <f t="shared" si="548"/>
        <v>94999.999999999985</v>
      </c>
      <c r="K178" s="5">
        <f t="shared" si="548"/>
        <v>93333.333333333314</v>
      </c>
      <c r="L178" s="5">
        <f t="shared" si="548"/>
        <v>91666.666666666642</v>
      </c>
      <c r="M178" s="5">
        <f t="shared" si="548"/>
        <v>89999.999999999971</v>
      </c>
      <c r="N178" s="5">
        <f t="shared" si="548"/>
        <v>88333.333333333299</v>
      </c>
      <c r="O178" s="5">
        <f t="shared" si="548"/>
        <v>86666.666666666628</v>
      </c>
      <c r="P178" s="5">
        <f>O178-P177</f>
        <v>84999.999999999956</v>
      </c>
      <c r="Q178" s="5">
        <f t="shared" si="548"/>
        <v>83333.333333333285</v>
      </c>
      <c r="R178" s="5">
        <f t="shared" si="548"/>
        <v>81666.666666666613</v>
      </c>
      <c r="S178" s="5">
        <f t="shared" si="548"/>
        <v>79999.999999999942</v>
      </c>
      <c r="T178" s="5">
        <f t="shared" si="548"/>
        <v>78333.33333333327</v>
      </c>
      <c r="U178" s="5">
        <f t="shared" si="548"/>
        <v>76666.666666666599</v>
      </c>
      <c r="V178" s="5">
        <f t="shared" si="548"/>
        <v>74999.999999999927</v>
      </c>
      <c r="W178" s="5">
        <f t="shared" si="548"/>
        <v>73333.333333333256</v>
      </c>
      <c r="X178" s="5">
        <f t="shared" si="548"/>
        <v>71666.666666666584</v>
      </c>
      <c r="Y178" s="5">
        <f t="shared" si="548"/>
        <v>69999.999999999913</v>
      </c>
      <c r="Z178" s="5">
        <f t="shared" si="548"/>
        <v>68333.333333333241</v>
      </c>
      <c r="AA178" s="5">
        <f t="shared" si="548"/>
        <v>66666.66666666657</v>
      </c>
      <c r="AB178" s="5">
        <f>AA178-AB177</f>
        <v>64999.999999999905</v>
      </c>
      <c r="AC178" s="5">
        <f t="shared" si="548"/>
        <v>63333.333333333241</v>
      </c>
      <c r="AD178" s="5">
        <f t="shared" si="548"/>
        <v>61666.666666666577</v>
      </c>
      <c r="AE178" s="5">
        <f t="shared" si="548"/>
        <v>59999.999999999913</v>
      </c>
      <c r="AF178" s="5">
        <f t="shared" si="548"/>
        <v>58333.333333333248</v>
      </c>
      <c r="AG178" s="5">
        <f t="shared" si="548"/>
        <v>56666.666666666584</v>
      </c>
      <c r="AH178" s="5">
        <f t="shared" si="548"/>
        <v>54999.99999999992</v>
      </c>
      <c r="AI178" s="5">
        <f t="shared" si="548"/>
        <v>53333.333333333256</v>
      </c>
      <c r="AJ178" s="5">
        <f t="shared" si="548"/>
        <v>51666.666666666591</v>
      </c>
      <c r="AK178" s="5">
        <f t="shared" si="548"/>
        <v>49999.999999999927</v>
      </c>
      <c r="AL178" s="5">
        <f t="shared" si="548"/>
        <v>48333.333333333263</v>
      </c>
      <c r="AM178" s="5">
        <f t="shared" si="548"/>
        <v>46666.666666666599</v>
      </c>
      <c r="AN178" s="5">
        <f>AM178-AN177</f>
        <v>44999.999999999935</v>
      </c>
      <c r="AO178" s="5">
        <f t="shared" ref="AO178" si="549">AN178-AO177</f>
        <v>43333.33333333327</v>
      </c>
      <c r="AP178" s="5">
        <f t="shared" ref="AP178" si="550">AO178-AP177</f>
        <v>41666.666666666606</v>
      </c>
      <c r="AQ178" s="5">
        <f t="shared" ref="AQ178" si="551">AP178-AQ177</f>
        <v>39999.999999999942</v>
      </c>
      <c r="AR178" s="5">
        <f t="shared" ref="AR178" si="552">AQ178-AR177</f>
        <v>38333.333333333278</v>
      </c>
      <c r="AS178" s="5">
        <f t="shared" ref="AS178" si="553">AR178-AS177</f>
        <v>36666.666666666613</v>
      </c>
      <c r="AT178" s="5">
        <f t="shared" ref="AT178" si="554">AS178-AT177</f>
        <v>34999.999999999949</v>
      </c>
      <c r="AU178" s="5">
        <f t="shared" ref="AU178" si="555">AT178-AU177</f>
        <v>33333.333333333285</v>
      </c>
      <c r="AV178" s="5">
        <f t="shared" ref="AV178" si="556">AU178-AV177</f>
        <v>31666.666666666617</v>
      </c>
      <c r="AW178" s="5">
        <f t="shared" ref="AW178" si="557">AV178-AW177</f>
        <v>29999.999999999949</v>
      </c>
      <c r="AX178" s="5">
        <f t="shared" ref="AX178" si="558">AW178-AX177</f>
        <v>28333.333333333281</v>
      </c>
      <c r="AY178" s="5">
        <f t="shared" ref="AY178" si="559">AX178-AY177</f>
        <v>26666.666666666613</v>
      </c>
      <c r="AZ178" s="5">
        <f>AY178-AZ177</f>
        <v>24999.999999999945</v>
      </c>
      <c r="BA178" s="5">
        <f t="shared" ref="BA178" si="560">AZ178-BA177</f>
        <v>23333.333333333278</v>
      </c>
      <c r="BB178" s="5">
        <f t="shared" ref="BB178" si="561">BA178-BB177</f>
        <v>21666.66666666661</v>
      </c>
      <c r="BC178" s="5">
        <f t="shared" ref="BC178" si="562">BB178-BC177</f>
        <v>19999.999999999942</v>
      </c>
      <c r="BD178" s="5">
        <f t="shared" ref="BD178" si="563">BC178-BD177</f>
        <v>18333.333333333274</v>
      </c>
      <c r="BE178" s="5">
        <f t="shared" ref="BE178" si="564">BD178-BE177</f>
        <v>16666.666666666606</v>
      </c>
      <c r="BF178" s="5">
        <f t="shared" ref="BF178" si="565">BE178-BF177</f>
        <v>14999.99999999994</v>
      </c>
      <c r="BG178" s="5">
        <f t="shared" ref="BG178" si="566">BF178-BG177</f>
        <v>13333.333333333274</v>
      </c>
      <c r="BH178" s="5">
        <f t="shared" ref="BH178" si="567">BG178-BH177</f>
        <v>11666.666666666608</v>
      </c>
      <c r="BI178" s="5">
        <f t="shared" ref="BI178" si="568">BH178-BI177</f>
        <v>9999.9999999999418</v>
      </c>
      <c r="BJ178" s="5">
        <f t="shared" ref="BJ178" si="569">BI178-BJ177</f>
        <v>8333.3333333332757</v>
      </c>
      <c r="BK178" s="5">
        <f t="shared" ref="BK178" si="570">BJ178-BK177</f>
        <v>6666.6666666666088</v>
      </c>
      <c r="BL178" s="5">
        <f>BK178-BL177</f>
        <v>4999.9999999999418</v>
      </c>
      <c r="BM178" s="5">
        <f t="shared" ref="BM178" si="571">BL178-BM177</f>
        <v>3333.3333333332748</v>
      </c>
      <c r="BN178" s="5">
        <f t="shared" ref="BN178" si="572">BM178-BN177</f>
        <v>1666.6666666666081</v>
      </c>
      <c r="BO178" s="5">
        <f t="shared" ref="BO178" si="573">BN178-BO177</f>
        <v>-5.8662408264353871E-11</v>
      </c>
      <c r="BP178" s="5">
        <f t="shared" ref="BP178" si="574">BO178-BP177</f>
        <v>-1666.6666666667254</v>
      </c>
      <c r="BQ178" s="5">
        <f t="shared" ref="BQ178" si="575">BP178-BQ177</f>
        <v>-3333.3333333333921</v>
      </c>
      <c r="BR178" s="5">
        <f t="shared" ref="BR178" si="576">BQ178-BR177</f>
        <v>-5000.0000000000591</v>
      </c>
      <c r="BS178" s="5">
        <f t="shared" ref="BS178" si="577">BR178-BS177</f>
        <v>-6666.6666666667261</v>
      </c>
      <c r="BT178" s="5">
        <f t="shared" ref="BT178" si="578">BS178-BT177</f>
        <v>-8333.3333333333921</v>
      </c>
      <c r="BU178" s="5">
        <f t="shared" ref="BU178" si="579">BT178-BU177</f>
        <v>-10000.000000000058</v>
      </c>
      <c r="BV178" s="5">
        <f t="shared" ref="BV178" si="580">BU178-BV177</f>
        <v>-11666.666666666724</v>
      </c>
      <c r="BW178" s="5">
        <f t="shared" ref="BW178" si="581">BV178-BW177</f>
        <v>-13333.33333333339</v>
      </c>
    </row>
    <row r="179" spans="1:75" s="63" customFormat="1" outlineLevel="1" x14ac:dyDescent="0.25">
      <c r="A179" s="53" t="s">
        <v>44</v>
      </c>
      <c r="G179" s="89">
        <f>Предпоссылки!C191</f>
        <v>160000</v>
      </c>
      <c r="H179" s="89">
        <f>H180*H181</f>
        <v>0</v>
      </c>
      <c r="I179" s="89">
        <f t="shared" ref="I179" si="582">I180*I181</f>
        <v>0</v>
      </c>
      <c r="J179" s="89">
        <f t="shared" ref="J179" si="583">J180*J181</f>
        <v>0</v>
      </c>
      <c r="K179" s="89">
        <f t="shared" ref="K179" si="584">K180*K181</f>
        <v>0</v>
      </c>
      <c r="L179" s="89">
        <f t="shared" ref="L179" si="585">L180*L181</f>
        <v>0</v>
      </c>
      <c r="M179" s="89">
        <f t="shared" ref="M179" si="586">M180*M181</f>
        <v>0</v>
      </c>
      <c r="N179" s="89">
        <f t="shared" ref="N179" si="587">N180*N181</f>
        <v>0</v>
      </c>
      <c r="O179" s="89">
        <f t="shared" ref="O179" si="588">O180*O181</f>
        <v>0</v>
      </c>
      <c r="P179" s="89">
        <f t="shared" ref="P179" si="589">P180*P181</f>
        <v>0</v>
      </c>
      <c r="Q179" s="89">
        <f t="shared" ref="Q179" si="590">Q180*Q181</f>
        <v>0</v>
      </c>
      <c r="R179" s="89">
        <f t="shared" ref="R179" si="591">R180*R181</f>
        <v>0</v>
      </c>
      <c r="S179" s="89">
        <f t="shared" ref="S179" si="592">S180*S181</f>
        <v>0</v>
      </c>
      <c r="T179" s="89">
        <f t="shared" ref="T179" si="593">T180*T181</f>
        <v>0</v>
      </c>
      <c r="U179" s="89">
        <f t="shared" ref="U179" si="594">U180*U181</f>
        <v>0</v>
      </c>
      <c r="V179" s="89">
        <f t="shared" ref="V179" si="595">V180*V181</f>
        <v>0</v>
      </c>
      <c r="W179" s="89">
        <f t="shared" ref="W179" si="596">W180*W181</f>
        <v>0</v>
      </c>
      <c r="X179" s="89">
        <f t="shared" ref="X179" si="597">X180*X181</f>
        <v>0</v>
      </c>
      <c r="Y179" s="89">
        <f t="shared" ref="Y179" si="598">Y180*Y181</f>
        <v>0</v>
      </c>
      <c r="Z179" s="89">
        <f t="shared" ref="Z179" si="599">Z180*Z181</f>
        <v>0</v>
      </c>
      <c r="AA179" s="89">
        <f t="shared" ref="AA179" si="600">AA180*AA181</f>
        <v>0</v>
      </c>
      <c r="AB179" s="89">
        <f t="shared" ref="AB179" si="601">AB180*AB181</f>
        <v>0</v>
      </c>
      <c r="AC179" s="89">
        <f t="shared" ref="AC179" si="602">AC180*AC181</f>
        <v>0</v>
      </c>
      <c r="AD179" s="89">
        <f t="shared" ref="AD179" si="603">AD180*AD181</f>
        <v>0</v>
      </c>
      <c r="AE179" s="89">
        <f t="shared" ref="AE179" si="604">AE180*AE181</f>
        <v>0</v>
      </c>
      <c r="AF179" s="89">
        <f t="shared" ref="AF179" si="605">AF180*AF181</f>
        <v>0</v>
      </c>
      <c r="AG179" s="89">
        <f t="shared" ref="AG179" si="606">AG180*AG181</f>
        <v>0</v>
      </c>
      <c r="AH179" s="89">
        <f t="shared" ref="AH179" si="607">AH180*AH181</f>
        <v>0</v>
      </c>
      <c r="AI179" s="89">
        <f t="shared" ref="AI179" si="608">AI180*AI181</f>
        <v>0</v>
      </c>
      <c r="AJ179" s="89">
        <f t="shared" ref="AJ179" si="609">AJ180*AJ181</f>
        <v>0</v>
      </c>
      <c r="AK179" s="89">
        <f t="shared" ref="AK179" si="610">AK180*AK181</f>
        <v>0</v>
      </c>
      <c r="AL179" s="89">
        <f t="shared" ref="AL179" si="611">AL180*AL181</f>
        <v>0</v>
      </c>
      <c r="AM179" s="89">
        <f t="shared" ref="AM179:BW179" si="612">AM180*AM181</f>
        <v>0</v>
      </c>
      <c r="AN179" s="89">
        <f t="shared" si="612"/>
        <v>0</v>
      </c>
      <c r="AO179" s="89">
        <f t="shared" si="612"/>
        <v>0</v>
      </c>
      <c r="AP179" s="89">
        <f t="shared" si="612"/>
        <v>0</v>
      </c>
      <c r="AQ179" s="89">
        <f t="shared" si="612"/>
        <v>0</v>
      </c>
      <c r="AR179" s="89">
        <f t="shared" si="612"/>
        <v>0</v>
      </c>
      <c r="AS179" s="89">
        <f t="shared" si="612"/>
        <v>0</v>
      </c>
      <c r="AT179" s="89">
        <f t="shared" si="612"/>
        <v>0</v>
      </c>
      <c r="AU179" s="89">
        <f t="shared" si="612"/>
        <v>0</v>
      </c>
      <c r="AV179" s="89">
        <f t="shared" si="612"/>
        <v>0</v>
      </c>
      <c r="AW179" s="89">
        <f t="shared" si="612"/>
        <v>0</v>
      </c>
      <c r="AX179" s="89">
        <f t="shared" si="612"/>
        <v>0</v>
      </c>
      <c r="AY179" s="89">
        <f t="shared" si="612"/>
        <v>0</v>
      </c>
      <c r="AZ179" s="89">
        <f t="shared" si="612"/>
        <v>0</v>
      </c>
      <c r="BA179" s="89">
        <f t="shared" si="612"/>
        <v>0</v>
      </c>
      <c r="BB179" s="89">
        <f t="shared" si="612"/>
        <v>0</v>
      </c>
      <c r="BC179" s="89">
        <f t="shared" si="612"/>
        <v>0</v>
      </c>
      <c r="BD179" s="89">
        <f t="shared" si="612"/>
        <v>0</v>
      </c>
      <c r="BE179" s="89">
        <f t="shared" si="612"/>
        <v>0</v>
      </c>
      <c r="BF179" s="89">
        <f t="shared" si="612"/>
        <v>0</v>
      </c>
      <c r="BG179" s="89">
        <f t="shared" si="612"/>
        <v>0</v>
      </c>
      <c r="BH179" s="89">
        <f t="shared" si="612"/>
        <v>0</v>
      </c>
      <c r="BI179" s="89">
        <f t="shared" si="612"/>
        <v>0</v>
      </c>
      <c r="BJ179" s="89">
        <f t="shared" si="612"/>
        <v>0</v>
      </c>
      <c r="BK179" s="89">
        <f t="shared" si="612"/>
        <v>0</v>
      </c>
      <c r="BL179" s="89">
        <f t="shared" si="612"/>
        <v>0</v>
      </c>
      <c r="BM179" s="89">
        <f t="shared" si="612"/>
        <v>0</v>
      </c>
      <c r="BN179" s="89">
        <f t="shared" si="612"/>
        <v>0</v>
      </c>
      <c r="BO179" s="89">
        <f t="shared" si="612"/>
        <v>0</v>
      </c>
      <c r="BP179" s="89">
        <f t="shared" si="612"/>
        <v>0</v>
      </c>
      <c r="BQ179" s="89">
        <f t="shared" si="612"/>
        <v>0</v>
      </c>
      <c r="BR179" s="89">
        <f t="shared" si="612"/>
        <v>0</v>
      </c>
      <c r="BS179" s="89">
        <f t="shared" si="612"/>
        <v>0</v>
      </c>
      <c r="BT179" s="89">
        <f t="shared" si="612"/>
        <v>0</v>
      </c>
      <c r="BU179" s="89">
        <f t="shared" si="612"/>
        <v>0</v>
      </c>
      <c r="BV179" s="89">
        <f t="shared" si="612"/>
        <v>0</v>
      </c>
      <c r="BW179" s="89">
        <f t="shared" si="612"/>
        <v>0</v>
      </c>
    </row>
    <row r="180" spans="1:75" s="81" customFormat="1" outlineLevel="1" x14ac:dyDescent="0.25">
      <c r="A180" s="20" t="s">
        <v>131</v>
      </c>
      <c r="B180" s="69"/>
      <c r="C180" s="70"/>
      <c r="D180" s="11"/>
      <c r="E180" s="11"/>
      <c r="F180" s="11"/>
      <c r="G180" s="81">
        <f>Предпоссылки!$C$192</f>
        <v>40000</v>
      </c>
      <c r="H180" s="81">
        <v>0</v>
      </c>
      <c r="I180" s="81">
        <v>0</v>
      </c>
      <c r="J180" s="81">
        <v>0</v>
      </c>
      <c r="K180" s="81">
        <v>0</v>
      </c>
      <c r="L180" s="81">
        <v>0</v>
      </c>
      <c r="M180" s="81">
        <v>0</v>
      </c>
      <c r="N180" s="81">
        <v>0</v>
      </c>
      <c r="O180" s="81">
        <v>0</v>
      </c>
      <c r="P180" s="81">
        <v>0</v>
      </c>
      <c r="Q180" s="81">
        <v>0</v>
      </c>
      <c r="R180" s="81">
        <v>0</v>
      </c>
      <c r="S180" s="81">
        <v>0</v>
      </c>
      <c r="T180" s="81">
        <v>0</v>
      </c>
      <c r="U180" s="81">
        <v>0</v>
      </c>
      <c r="V180" s="81">
        <v>0</v>
      </c>
      <c r="W180" s="81">
        <v>0</v>
      </c>
      <c r="X180" s="81">
        <v>0</v>
      </c>
      <c r="Y180" s="81">
        <v>0</v>
      </c>
      <c r="Z180" s="81">
        <v>0</v>
      </c>
      <c r="AA180" s="81">
        <v>0</v>
      </c>
      <c r="AB180" s="81">
        <v>0</v>
      </c>
      <c r="AC180" s="81">
        <v>0</v>
      </c>
      <c r="AD180" s="81">
        <v>0</v>
      </c>
      <c r="AE180" s="81">
        <v>0</v>
      </c>
      <c r="AF180" s="81">
        <v>0</v>
      </c>
      <c r="AG180" s="81">
        <v>0</v>
      </c>
      <c r="AH180" s="81">
        <v>0</v>
      </c>
      <c r="AI180" s="81">
        <v>0</v>
      </c>
      <c r="AJ180" s="81">
        <v>0</v>
      </c>
      <c r="AK180" s="81">
        <v>0</v>
      </c>
      <c r="AL180" s="81">
        <v>0</v>
      </c>
      <c r="AM180" s="81">
        <v>0</v>
      </c>
      <c r="AN180" s="81">
        <v>0</v>
      </c>
      <c r="AO180" s="81">
        <v>0</v>
      </c>
      <c r="AP180" s="81">
        <v>0</v>
      </c>
      <c r="AQ180" s="81">
        <v>0</v>
      </c>
      <c r="AR180" s="81">
        <v>0</v>
      </c>
      <c r="AS180" s="81">
        <v>0</v>
      </c>
      <c r="AT180" s="81">
        <v>0</v>
      </c>
      <c r="AU180" s="81">
        <v>0</v>
      </c>
      <c r="AV180" s="81">
        <v>0</v>
      </c>
      <c r="AW180" s="81">
        <v>0</v>
      </c>
      <c r="AX180" s="81">
        <v>0</v>
      </c>
      <c r="AY180" s="81">
        <v>0</v>
      </c>
      <c r="AZ180" s="81">
        <v>0</v>
      </c>
      <c r="BA180" s="81">
        <v>0</v>
      </c>
      <c r="BB180" s="81">
        <v>0</v>
      </c>
      <c r="BC180" s="81">
        <v>0</v>
      </c>
      <c r="BD180" s="81">
        <v>0</v>
      </c>
      <c r="BE180" s="81">
        <v>0</v>
      </c>
      <c r="BF180" s="81">
        <v>0</v>
      </c>
      <c r="BG180" s="81">
        <v>0</v>
      </c>
      <c r="BH180" s="81">
        <v>0</v>
      </c>
      <c r="BI180" s="81">
        <v>0</v>
      </c>
      <c r="BJ180" s="81">
        <v>0</v>
      </c>
      <c r="BK180" s="81">
        <v>0</v>
      </c>
      <c r="BL180" s="81">
        <v>0</v>
      </c>
      <c r="BM180" s="81">
        <v>0</v>
      </c>
      <c r="BN180" s="81">
        <v>0</v>
      </c>
      <c r="BO180" s="81">
        <v>0</v>
      </c>
      <c r="BP180" s="81">
        <v>0</v>
      </c>
      <c r="BQ180" s="81">
        <v>0</v>
      </c>
      <c r="BR180" s="81">
        <v>0</v>
      </c>
      <c r="BS180" s="81">
        <v>0</v>
      </c>
      <c r="BT180" s="81">
        <v>0</v>
      </c>
      <c r="BU180" s="81">
        <v>0</v>
      </c>
      <c r="BV180" s="81">
        <v>0</v>
      </c>
      <c r="BW180" s="81">
        <v>0</v>
      </c>
    </row>
    <row r="181" spans="1:75" s="81" customFormat="1" outlineLevel="1" x14ac:dyDescent="0.25">
      <c r="A181" s="20" t="s">
        <v>128</v>
      </c>
      <c r="B181" s="69"/>
      <c r="C181" s="70"/>
      <c r="D181" s="11"/>
      <c r="E181" s="11"/>
      <c r="F181" s="11"/>
      <c r="G181" s="81">
        <f>Предпоссылки!$C$193</f>
        <v>4</v>
      </c>
      <c r="H181" s="81">
        <v>0</v>
      </c>
      <c r="I181" s="81">
        <v>0</v>
      </c>
      <c r="J181" s="81">
        <v>0</v>
      </c>
      <c r="K181" s="81">
        <v>0</v>
      </c>
      <c r="L181" s="81">
        <v>0</v>
      </c>
      <c r="M181" s="81">
        <v>0</v>
      </c>
      <c r="N181" s="81">
        <v>0</v>
      </c>
      <c r="O181" s="81">
        <v>0</v>
      </c>
      <c r="P181" s="81">
        <v>0</v>
      </c>
      <c r="Q181" s="81">
        <v>0</v>
      </c>
      <c r="R181" s="81">
        <v>0</v>
      </c>
      <c r="S181" s="81">
        <v>0</v>
      </c>
      <c r="T181" s="81">
        <v>0</v>
      </c>
      <c r="U181" s="81">
        <v>0</v>
      </c>
      <c r="V181" s="81">
        <v>0</v>
      </c>
      <c r="W181" s="81">
        <v>0</v>
      </c>
      <c r="X181" s="81">
        <v>0</v>
      </c>
      <c r="Y181" s="81">
        <v>0</v>
      </c>
      <c r="Z181" s="81">
        <v>0</v>
      </c>
      <c r="AA181" s="81">
        <v>0</v>
      </c>
      <c r="AB181" s="81">
        <v>0</v>
      </c>
      <c r="AC181" s="81">
        <v>0</v>
      </c>
      <c r="AD181" s="81">
        <v>0</v>
      </c>
      <c r="AE181" s="81">
        <v>0</v>
      </c>
      <c r="AF181" s="81">
        <v>0</v>
      </c>
      <c r="AG181" s="81">
        <v>0</v>
      </c>
      <c r="AH181" s="81">
        <v>0</v>
      </c>
      <c r="AI181" s="81">
        <v>0</v>
      </c>
      <c r="AJ181" s="81">
        <v>0</v>
      </c>
      <c r="AK181" s="81">
        <v>0</v>
      </c>
      <c r="AL181" s="81">
        <v>0</v>
      </c>
      <c r="AM181" s="81">
        <v>0</v>
      </c>
      <c r="AN181" s="81">
        <v>0</v>
      </c>
      <c r="AO181" s="81">
        <v>0</v>
      </c>
      <c r="AP181" s="81">
        <v>0</v>
      </c>
      <c r="AQ181" s="81">
        <v>0</v>
      </c>
      <c r="AR181" s="81">
        <v>0</v>
      </c>
      <c r="AS181" s="81">
        <v>0</v>
      </c>
      <c r="AT181" s="81">
        <v>0</v>
      </c>
      <c r="AU181" s="81">
        <v>0</v>
      </c>
      <c r="AV181" s="81">
        <v>0</v>
      </c>
      <c r="AW181" s="81">
        <v>0</v>
      </c>
      <c r="AX181" s="81">
        <v>0</v>
      </c>
      <c r="AY181" s="81">
        <v>0</v>
      </c>
      <c r="AZ181" s="81">
        <v>0</v>
      </c>
      <c r="BA181" s="81">
        <v>0</v>
      </c>
      <c r="BB181" s="81">
        <v>0</v>
      </c>
      <c r="BC181" s="81">
        <v>0</v>
      </c>
      <c r="BD181" s="81">
        <v>0</v>
      </c>
      <c r="BE181" s="81">
        <v>0</v>
      </c>
      <c r="BF181" s="81">
        <v>0</v>
      </c>
      <c r="BG181" s="81">
        <v>0</v>
      </c>
      <c r="BH181" s="81">
        <v>0</v>
      </c>
      <c r="BI181" s="81">
        <v>0</v>
      </c>
      <c r="BJ181" s="81">
        <v>0</v>
      </c>
      <c r="BK181" s="81">
        <v>0</v>
      </c>
      <c r="BL181" s="81">
        <v>0</v>
      </c>
      <c r="BM181" s="81">
        <v>0</v>
      </c>
      <c r="BN181" s="81">
        <v>0</v>
      </c>
      <c r="BO181" s="81">
        <v>0</v>
      </c>
      <c r="BP181" s="81">
        <v>0</v>
      </c>
      <c r="BQ181" s="81">
        <v>0</v>
      </c>
      <c r="BR181" s="81">
        <v>0</v>
      </c>
      <c r="BS181" s="81">
        <v>0</v>
      </c>
      <c r="BT181" s="81">
        <v>0</v>
      </c>
      <c r="BU181" s="81">
        <v>0</v>
      </c>
      <c r="BV181" s="81">
        <v>0</v>
      </c>
      <c r="BW181" s="81">
        <v>0</v>
      </c>
    </row>
    <row r="182" spans="1:75" outlineLevel="1" x14ac:dyDescent="0.25">
      <c r="A182" s="62" t="s">
        <v>132</v>
      </c>
      <c r="G182" s="4"/>
      <c r="H182" s="4">
        <f>$G$179/Предпоссылки!$C$194</f>
        <v>2666.6666666666665</v>
      </c>
      <c r="I182" s="4">
        <f>$G$179/Предпоссылки!$C$194</f>
        <v>2666.6666666666665</v>
      </c>
      <c r="J182" s="4">
        <f>$G$179/Предпоссылки!$C$194</f>
        <v>2666.6666666666665</v>
      </c>
      <c r="K182" s="4">
        <f>$G$179/Предпоссылки!$C$194</f>
        <v>2666.6666666666665</v>
      </c>
      <c r="L182" s="4">
        <f>$G$179/Предпоссылки!$C$194</f>
        <v>2666.6666666666665</v>
      </c>
      <c r="M182" s="4">
        <f>$G$179/Предпоссылки!$C$194</f>
        <v>2666.6666666666665</v>
      </c>
      <c r="N182" s="4">
        <f>$G$179/Предпоссылки!$C$194</f>
        <v>2666.6666666666665</v>
      </c>
      <c r="O182" s="4">
        <f>$G$179/Предпоссылки!$C$194</f>
        <v>2666.6666666666665</v>
      </c>
      <c r="P182" s="4">
        <f>$G$179/Предпоссылки!$C$194</f>
        <v>2666.6666666666665</v>
      </c>
      <c r="Q182" s="4">
        <f>$G$179/Предпоссылки!$C$194</f>
        <v>2666.6666666666665</v>
      </c>
      <c r="R182" s="4">
        <f>$G$179/Предпоссылки!$C$194</f>
        <v>2666.6666666666665</v>
      </c>
      <c r="S182" s="4">
        <f>$G$179/Предпоссылки!$C$194</f>
        <v>2666.6666666666665</v>
      </c>
      <c r="T182" s="4">
        <f>$G$179/Предпоссылки!$C$194</f>
        <v>2666.6666666666665</v>
      </c>
      <c r="U182" s="4">
        <f>$G$179/Предпоссылки!$C$194</f>
        <v>2666.6666666666665</v>
      </c>
      <c r="V182" s="4">
        <f>$G$179/Предпоссылки!$C$194</f>
        <v>2666.6666666666665</v>
      </c>
      <c r="W182" s="4">
        <f>$G$179/Предпоссылки!$C$194</f>
        <v>2666.6666666666665</v>
      </c>
      <c r="X182" s="4">
        <f>$G$179/Предпоссылки!$C$194</f>
        <v>2666.6666666666665</v>
      </c>
      <c r="Y182" s="4">
        <f>$G$179/Предпоссылки!$C$194</f>
        <v>2666.6666666666665</v>
      </c>
      <c r="Z182" s="4">
        <f>$G$179/Предпоссылки!$C$194</f>
        <v>2666.6666666666665</v>
      </c>
      <c r="AA182" s="4">
        <f>$G$179/Предпоссылки!$C$194</f>
        <v>2666.6666666666665</v>
      </c>
      <c r="AB182" s="4">
        <f>$G$179/Предпоссылки!$C$194</f>
        <v>2666.6666666666665</v>
      </c>
      <c r="AC182" s="4">
        <f>$G$179/Предпоссылки!$C$194</f>
        <v>2666.6666666666665</v>
      </c>
      <c r="AD182" s="4">
        <f>$G$179/Предпоссылки!$C$194</f>
        <v>2666.6666666666665</v>
      </c>
      <c r="AE182" s="4">
        <f>$G$179/Предпоссылки!$C$194</f>
        <v>2666.6666666666665</v>
      </c>
      <c r="AF182" s="4">
        <f>$G$179/Предпоссылки!$C$194</f>
        <v>2666.6666666666665</v>
      </c>
      <c r="AG182" s="4">
        <f>$G$179/Предпоссылки!$C$194</f>
        <v>2666.6666666666665</v>
      </c>
      <c r="AH182" s="4">
        <f>$G$179/Предпоссылки!$C$194</f>
        <v>2666.6666666666665</v>
      </c>
      <c r="AI182" s="4">
        <f>$G$179/Предпоссылки!$C$194</f>
        <v>2666.6666666666665</v>
      </c>
      <c r="AJ182" s="4">
        <f>$G$179/Предпоссылки!$C$194</f>
        <v>2666.6666666666665</v>
      </c>
      <c r="AK182" s="4">
        <f>$G$179/Предпоссылки!$C$194</f>
        <v>2666.6666666666665</v>
      </c>
      <c r="AL182" s="4">
        <f>$G$179/Предпоссылки!$C$194</f>
        <v>2666.6666666666665</v>
      </c>
      <c r="AM182" s="4">
        <f>$G$179/Предпоссылки!$C$194</f>
        <v>2666.6666666666665</v>
      </c>
      <c r="AN182" s="4">
        <f>$G$179/Предпоссылки!$C$194</f>
        <v>2666.6666666666665</v>
      </c>
      <c r="AO182" s="4">
        <f>$G$179/Предпоссылки!$C$194</f>
        <v>2666.6666666666665</v>
      </c>
      <c r="AP182" s="4">
        <f>$G$179/Предпоссылки!$C$194</f>
        <v>2666.6666666666665</v>
      </c>
      <c r="AQ182" s="4">
        <f>$G$179/Предпоссылки!$C$194</f>
        <v>2666.6666666666665</v>
      </c>
      <c r="AR182" s="4">
        <f>$G$179/Предпоссылки!$C$194</f>
        <v>2666.6666666666665</v>
      </c>
      <c r="AS182" s="4">
        <f>$G$179/Предпоссылки!$C$194</f>
        <v>2666.6666666666665</v>
      </c>
      <c r="AT182" s="4">
        <f>$G$179/Предпоссылки!$C$194</f>
        <v>2666.6666666666665</v>
      </c>
      <c r="AU182" s="4">
        <f>$G$179/Предпоссылки!$C$194</f>
        <v>2666.6666666666665</v>
      </c>
      <c r="AV182" s="4">
        <f>$G$179/Предпоссылки!$C$194</f>
        <v>2666.6666666666665</v>
      </c>
      <c r="AW182" s="4">
        <f>$G$179/Предпоссылки!$C$194</f>
        <v>2666.6666666666665</v>
      </c>
      <c r="AX182" s="4">
        <f>$G$179/Предпоссылки!$C$194</f>
        <v>2666.6666666666665</v>
      </c>
      <c r="AY182" s="4">
        <f>$G$179/Предпоссылки!$C$194</f>
        <v>2666.6666666666665</v>
      </c>
      <c r="AZ182" s="4">
        <f>$G$179/Предпоссылки!$C$194</f>
        <v>2666.6666666666665</v>
      </c>
      <c r="BA182" s="4">
        <f>$G$179/Предпоссылки!$C$194</f>
        <v>2666.6666666666665</v>
      </c>
      <c r="BB182" s="4">
        <f>$G$179/Предпоссылки!$C$194</f>
        <v>2666.6666666666665</v>
      </c>
      <c r="BC182" s="4">
        <f>$G$179/Предпоссылки!$C$194</f>
        <v>2666.6666666666665</v>
      </c>
      <c r="BD182" s="4">
        <f>$G$179/Предпоссылки!$C$194</f>
        <v>2666.6666666666665</v>
      </c>
      <c r="BE182" s="4">
        <f>$G$179/Предпоссылки!$C$194</f>
        <v>2666.6666666666665</v>
      </c>
      <c r="BF182" s="4">
        <f>$G$179/Предпоссылки!$C$194</f>
        <v>2666.6666666666665</v>
      </c>
      <c r="BG182" s="4">
        <f>$G$179/Предпоссылки!$C$194</f>
        <v>2666.6666666666665</v>
      </c>
      <c r="BH182" s="4">
        <f>$G$179/Предпоссылки!$C$194</f>
        <v>2666.6666666666665</v>
      </c>
      <c r="BI182" s="4">
        <f>$G$179/Предпоссылки!$C$194</f>
        <v>2666.6666666666665</v>
      </c>
      <c r="BJ182" s="4">
        <f>$G$179/Предпоссылки!$C$194</f>
        <v>2666.6666666666665</v>
      </c>
      <c r="BK182" s="4">
        <f>$G$179/Предпоссылки!$C$194</f>
        <v>2666.6666666666665</v>
      </c>
      <c r="BL182" s="4">
        <f>$G$179/Предпоссылки!$C$194</f>
        <v>2666.6666666666665</v>
      </c>
      <c r="BM182" s="4">
        <f>$G$179/Предпоссылки!$C$194</f>
        <v>2666.6666666666665</v>
      </c>
      <c r="BN182" s="4">
        <f>$G$179/Предпоссылки!$C$194</f>
        <v>2666.6666666666665</v>
      </c>
      <c r="BO182" s="4">
        <f>$G$179/Предпоссылки!$C$194</f>
        <v>2666.6666666666665</v>
      </c>
      <c r="BP182" s="4">
        <f>$G$179/Предпоссылки!$C$194</f>
        <v>2666.6666666666665</v>
      </c>
      <c r="BQ182" s="4">
        <f>$G$179/Предпоссылки!$C$194</f>
        <v>2666.6666666666665</v>
      </c>
      <c r="BR182" s="4">
        <f>$G$179/Предпоссылки!$C$194</f>
        <v>2666.6666666666665</v>
      </c>
      <c r="BS182" s="4">
        <f>$G$179/Предпоссылки!$C$194</f>
        <v>2666.6666666666665</v>
      </c>
      <c r="BT182" s="4">
        <f>$G$179/Предпоссылки!$C$194</f>
        <v>2666.6666666666665</v>
      </c>
      <c r="BU182" s="4">
        <f>$G$179/Предпоссылки!$C$194</f>
        <v>2666.6666666666665</v>
      </c>
      <c r="BV182" s="4">
        <f>$G$179/Предпоссылки!$C$194</f>
        <v>2666.6666666666665</v>
      </c>
      <c r="BW182" s="4">
        <f>$G$179/Предпоссылки!$C$194</f>
        <v>2666.6666666666665</v>
      </c>
    </row>
    <row r="183" spans="1:75" outlineLevel="1" x14ac:dyDescent="0.25">
      <c r="A183" s="62" t="s">
        <v>130</v>
      </c>
      <c r="G183" s="4"/>
      <c r="H183" s="5">
        <f>G179-H182</f>
        <v>157333.33333333334</v>
      </c>
      <c r="I183" s="5">
        <f t="shared" ref="I183" si="613">H183-I182</f>
        <v>154666.66666666669</v>
      </c>
      <c r="J183" s="5">
        <f t="shared" ref="J183" si="614">I183-J182</f>
        <v>152000.00000000003</v>
      </c>
      <c r="K183" s="5">
        <f t="shared" ref="K183" si="615">J183-K182</f>
        <v>149333.33333333337</v>
      </c>
      <c r="L183" s="5">
        <f t="shared" ref="L183" si="616">K183-L182</f>
        <v>146666.66666666672</v>
      </c>
      <c r="M183" s="5">
        <f t="shared" ref="M183" si="617">L183-M182</f>
        <v>144000.00000000006</v>
      </c>
      <c r="N183" s="5">
        <f t="shared" ref="N183" si="618">M183-N182</f>
        <v>141333.3333333334</v>
      </c>
      <c r="O183" s="5">
        <f t="shared" ref="O183" si="619">N183-O182</f>
        <v>138666.66666666674</v>
      </c>
      <c r="P183" s="5">
        <f>O183-P182</f>
        <v>136000.00000000009</v>
      </c>
      <c r="Q183" s="5">
        <f t="shared" ref="Q183" si="620">P183-Q182</f>
        <v>133333.33333333343</v>
      </c>
      <c r="R183" s="5">
        <f t="shared" ref="R183" si="621">Q183-R182</f>
        <v>130666.66666666676</v>
      </c>
      <c r="S183" s="5">
        <f t="shared" ref="S183" si="622">R183-S182</f>
        <v>128000.00000000009</v>
      </c>
      <c r="T183" s="5">
        <f t="shared" ref="T183" si="623">S183-T182</f>
        <v>125333.33333333342</v>
      </c>
      <c r="U183" s="5">
        <f t="shared" ref="U183" si="624">T183-U182</f>
        <v>122666.66666666674</v>
      </c>
      <c r="V183" s="5">
        <f t="shared" ref="V183" si="625">U183-V182</f>
        <v>120000.00000000007</v>
      </c>
      <c r="W183" s="5">
        <f t="shared" ref="W183" si="626">V183-W182</f>
        <v>117333.3333333334</v>
      </c>
      <c r="X183" s="5">
        <f t="shared" ref="X183" si="627">W183-X182</f>
        <v>114666.66666666673</v>
      </c>
      <c r="Y183" s="5">
        <f t="shared" ref="Y183" si="628">X183-Y182</f>
        <v>112000.00000000006</v>
      </c>
      <c r="Z183" s="5">
        <f t="shared" ref="Z183" si="629">Y183-Z182</f>
        <v>109333.33333333339</v>
      </c>
      <c r="AA183" s="5">
        <f t="shared" ref="AA183" si="630">Z183-AA182</f>
        <v>106666.66666666672</v>
      </c>
      <c r="AB183" s="5">
        <f>AA183-AB182</f>
        <v>104000.00000000004</v>
      </c>
      <c r="AC183" s="5">
        <f t="shared" ref="AC183" si="631">AB183-AC182</f>
        <v>101333.33333333337</v>
      </c>
      <c r="AD183" s="5">
        <f t="shared" ref="AD183" si="632">AC183-AD182</f>
        <v>98666.666666666701</v>
      </c>
      <c r="AE183" s="5">
        <f t="shared" ref="AE183" si="633">AD183-AE182</f>
        <v>96000.000000000029</v>
      </c>
      <c r="AF183" s="5">
        <f t="shared" ref="AF183" si="634">AE183-AF182</f>
        <v>93333.333333333358</v>
      </c>
      <c r="AG183" s="5">
        <f t="shared" ref="AG183" si="635">AF183-AG182</f>
        <v>90666.666666666686</v>
      </c>
      <c r="AH183" s="5">
        <f t="shared" ref="AH183" si="636">AG183-AH182</f>
        <v>88000.000000000015</v>
      </c>
      <c r="AI183" s="5">
        <f t="shared" ref="AI183" si="637">AH183-AI182</f>
        <v>85333.333333333343</v>
      </c>
      <c r="AJ183" s="5">
        <f t="shared" ref="AJ183" si="638">AI183-AJ182</f>
        <v>82666.666666666672</v>
      </c>
      <c r="AK183" s="5">
        <f t="shared" ref="AK183" si="639">AJ183-AK182</f>
        <v>80000</v>
      </c>
      <c r="AL183" s="5">
        <f t="shared" ref="AL183" si="640">AK183-AL182</f>
        <v>77333.333333333328</v>
      </c>
      <c r="AM183" s="5">
        <f t="shared" ref="AM183" si="641">AL183-AM182</f>
        <v>74666.666666666657</v>
      </c>
      <c r="AN183" s="5">
        <f>AM183-AN182</f>
        <v>71999.999999999985</v>
      </c>
      <c r="AO183" s="5">
        <f t="shared" ref="AO183" si="642">AN183-AO182</f>
        <v>69333.333333333314</v>
      </c>
      <c r="AP183" s="5">
        <f t="shared" ref="AP183" si="643">AO183-AP182</f>
        <v>66666.666666666642</v>
      </c>
      <c r="AQ183" s="5">
        <f t="shared" ref="AQ183" si="644">AP183-AQ182</f>
        <v>63999.999999999978</v>
      </c>
      <c r="AR183" s="5">
        <f t="shared" ref="AR183" si="645">AQ183-AR182</f>
        <v>61333.333333333314</v>
      </c>
      <c r="AS183" s="5">
        <f t="shared" ref="AS183" si="646">AR183-AS182</f>
        <v>58666.66666666665</v>
      </c>
      <c r="AT183" s="5">
        <f t="shared" ref="AT183" si="647">AS183-AT182</f>
        <v>55999.999999999985</v>
      </c>
      <c r="AU183" s="5">
        <f t="shared" ref="AU183" si="648">AT183-AU182</f>
        <v>53333.333333333321</v>
      </c>
      <c r="AV183" s="5">
        <f t="shared" ref="AV183" si="649">AU183-AV182</f>
        <v>50666.666666666657</v>
      </c>
      <c r="AW183" s="5">
        <f t="shared" ref="AW183" si="650">AV183-AW182</f>
        <v>47999.999999999993</v>
      </c>
      <c r="AX183" s="5">
        <f t="shared" ref="AX183" si="651">AW183-AX182</f>
        <v>45333.333333333328</v>
      </c>
      <c r="AY183" s="5">
        <f t="shared" ref="AY183" si="652">AX183-AY182</f>
        <v>42666.666666666664</v>
      </c>
      <c r="AZ183" s="5">
        <f>AY183-AZ182</f>
        <v>40000</v>
      </c>
      <c r="BA183" s="5">
        <f t="shared" ref="BA183" si="653">AZ183-BA182</f>
        <v>37333.333333333336</v>
      </c>
      <c r="BB183" s="5">
        <f t="shared" ref="BB183" si="654">BA183-BB182</f>
        <v>34666.666666666672</v>
      </c>
      <c r="BC183" s="5">
        <f t="shared" ref="BC183" si="655">BB183-BC182</f>
        <v>32000.000000000004</v>
      </c>
      <c r="BD183" s="5">
        <f t="shared" ref="BD183" si="656">BC183-BD182</f>
        <v>29333.333333333336</v>
      </c>
      <c r="BE183" s="5">
        <f t="shared" ref="BE183" si="657">BD183-BE182</f>
        <v>26666.666666666668</v>
      </c>
      <c r="BF183" s="5">
        <f t="shared" ref="BF183" si="658">BE183-BF182</f>
        <v>24000</v>
      </c>
      <c r="BG183" s="5">
        <f t="shared" ref="BG183" si="659">BF183-BG182</f>
        <v>21333.333333333332</v>
      </c>
      <c r="BH183" s="5">
        <f t="shared" ref="BH183" si="660">BG183-BH182</f>
        <v>18666.666666666664</v>
      </c>
      <c r="BI183" s="5">
        <f t="shared" ref="BI183" si="661">BH183-BI182</f>
        <v>15999.999999999998</v>
      </c>
      <c r="BJ183" s="5">
        <f t="shared" ref="BJ183" si="662">BI183-BJ182</f>
        <v>13333.333333333332</v>
      </c>
      <c r="BK183" s="5">
        <f t="shared" ref="BK183" si="663">BJ183-BK182</f>
        <v>10666.666666666666</v>
      </c>
      <c r="BL183" s="5">
        <f>BK183-BL182</f>
        <v>8000</v>
      </c>
      <c r="BM183" s="5">
        <f t="shared" ref="BM183" si="664">BL183-BM182</f>
        <v>5333.3333333333339</v>
      </c>
      <c r="BN183" s="5">
        <f t="shared" ref="BN183" si="665">BM183-BN182</f>
        <v>2666.6666666666674</v>
      </c>
      <c r="BO183" s="5">
        <f t="shared" ref="BO183" si="666">BN183-BO182</f>
        <v>0</v>
      </c>
      <c r="BP183" s="5">
        <f t="shared" ref="BP183" si="667">BO183-BP182</f>
        <v>-2666.6666666666665</v>
      </c>
      <c r="BQ183" s="5">
        <f t="shared" ref="BQ183" si="668">BP183-BQ182</f>
        <v>-5333.333333333333</v>
      </c>
      <c r="BR183" s="5">
        <f t="shared" ref="BR183" si="669">BQ183-BR182</f>
        <v>-8000</v>
      </c>
      <c r="BS183" s="5">
        <f t="shared" ref="BS183" si="670">BR183-BS182</f>
        <v>-10666.666666666666</v>
      </c>
      <c r="BT183" s="5">
        <f t="shared" ref="BT183" si="671">BS183-BT182</f>
        <v>-13333.333333333332</v>
      </c>
      <c r="BU183" s="5">
        <f t="shared" ref="BU183" si="672">BT183-BU182</f>
        <v>-15999.999999999998</v>
      </c>
      <c r="BV183" s="5">
        <f t="shared" ref="BV183" si="673">BU183-BV182</f>
        <v>-18666.666666666664</v>
      </c>
      <c r="BW183" s="5">
        <f t="shared" ref="BW183" si="674">BV183-BW182</f>
        <v>-21333.333333333332</v>
      </c>
    </row>
    <row r="184" spans="1:75" s="63" customFormat="1" outlineLevel="1" x14ac:dyDescent="0.25">
      <c r="A184" s="53" t="s">
        <v>4</v>
      </c>
      <c r="G184" s="89">
        <f>Предпоссылки!C195</f>
        <v>12000</v>
      </c>
    </row>
    <row r="185" spans="1:75" s="81" customFormat="1" outlineLevel="1" x14ac:dyDescent="0.25">
      <c r="A185" s="20" t="s">
        <v>131</v>
      </c>
      <c r="B185" s="69"/>
      <c r="C185" s="70"/>
      <c r="D185" s="11"/>
      <c r="E185" s="11"/>
      <c r="F185" s="11"/>
      <c r="G185" s="81">
        <f>Предпоссылки!$C$196</f>
        <v>3000</v>
      </c>
      <c r="H185" s="81">
        <v>0</v>
      </c>
      <c r="I185" s="81">
        <v>0</v>
      </c>
      <c r="J185" s="81">
        <v>0</v>
      </c>
      <c r="K185" s="81">
        <v>0</v>
      </c>
      <c r="L185" s="81">
        <v>0</v>
      </c>
      <c r="M185" s="81">
        <v>0</v>
      </c>
      <c r="N185" s="81">
        <v>0</v>
      </c>
      <c r="O185" s="81">
        <v>0</v>
      </c>
      <c r="P185" s="81">
        <v>0</v>
      </c>
      <c r="Q185" s="81">
        <v>0</v>
      </c>
      <c r="R185" s="81">
        <v>0</v>
      </c>
      <c r="S185" s="81">
        <v>0</v>
      </c>
      <c r="T185" s="81">
        <v>0</v>
      </c>
      <c r="U185" s="81">
        <v>0</v>
      </c>
      <c r="V185" s="81">
        <v>0</v>
      </c>
      <c r="W185" s="81">
        <v>0</v>
      </c>
      <c r="X185" s="81">
        <v>0</v>
      </c>
      <c r="Y185" s="81">
        <v>0</v>
      </c>
      <c r="Z185" s="81">
        <v>0</v>
      </c>
      <c r="AA185" s="81">
        <v>0</v>
      </c>
      <c r="AB185" s="81">
        <v>0</v>
      </c>
      <c r="AC185" s="81">
        <v>0</v>
      </c>
      <c r="AD185" s="81">
        <v>0</v>
      </c>
      <c r="AE185" s="81">
        <v>0</v>
      </c>
      <c r="AF185" s="81">
        <v>0</v>
      </c>
      <c r="AG185" s="81">
        <v>0</v>
      </c>
      <c r="AH185" s="81">
        <v>0</v>
      </c>
      <c r="AI185" s="81">
        <v>0</v>
      </c>
      <c r="AJ185" s="81">
        <v>0</v>
      </c>
      <c r="AK185" s="81">
        <v>0</v>
      </c>
      <c r="AL185" s="81">
        <v>0</v>
      </c>
      <c r="AM185" s="81">
        <v>0</v>
      </c>
      <c r="AN185" s="81">
        <v>0</v>
      </c>
      <c r="AO185" s="81">
        <v>0</v>
      </c>
      <c r="AP185" s="81">
        <v>0</v>
      </c>
      <c r="AQ185" s="81">
        <v>0</v>
      </c>
      <c r="AR185" s="81">
        <v>0</v>
      </c>
      <c r="AS185" s="81">
        <v>0</v>
      </c>
      <c r="AT185" s="81">
        <v>0</v>
      </c>
      <c r="AU185" s="81">
        <v>0</v>
      </c>
      <c r="AV185" s="81">
        <v>0</v>
      </c>
      <c r="AW185" s="81">
        <v>0</v>
      </c>
      <c r="AX185" s="81">
        <v>0</v>
      </c>
      <c r="AY185" s="81">
        <v>0</v>
      </c>
      <c r="AZ185" s="81">
        <v>0</v>
      </c>
      <c r="BA185" s="81">
        <v>0</v>
      </c>
      <c r="BB185" s="81">
        <v>0</v>
      </c>
      <c r="BC185" s="81">
        <v>0</v>
      </c>
      <c r="BD185" s="81">
        <v>0</v>
      </c>
      <c r="BE185" s="81">
        <v>0</v>
      </c>
      <c r="BF185" s="81">
        <v>0</v>
      </c>
      <c r="BG185" s="81">
        <v>0</v>
      </c>
      <c r="BH185" s="81">
        <v>0</v>
      </c>
      <c r="BI185" s="81">
        <v>0</v>
      </c>
      <c r="BJ185" s="81">
        <v>0</v>
      </c>
      <c r="BK185" s="81">
        <v>0</v>
      </c>
      <c r="BL185" s="81">
        <v>0</v>
      </c>
      <c r="BM185" s="81">
        <v>0</v>
      </c>
      <c r="BN185" s="81">
        <v>0</v>
      </c>
      <c r="BO185" s="81">
        <v>0</v>
      </c>
      <c r="BP185" s="81">
        <v>0</v>
      </c>
      <c r="BQ185" s="81">
        <v>0</v>
      </c>
      <c r="BR185" s="81">
        <v>0</v>
      </c>
      <c r="BS185" s="81">
        <v>0</v>
      </c>
      <c r="BT185" s="81">
        <v>0</v>
      </c>
      <c r="BU185" s="81">
        <v>0</v>
      </c>
      <c r="BV185" s="81">
        <v>0</v>
      </c>
      <c r="BW185" s="81">
        <v>0</v>
      </c>
    </row>
    <row r="186" spans="1:75" s="81" customFormat="1" outlineLevel="1" x14ac:dyDescent="0.25">
      <c r="A186" s="20" t="s">
        <v>128</v>
      </c>
      <c r="B186" s="69"/>
      <c r="C186" s="70"/>
      <c r="D186" s="11"/>
      <c r="E186" s="11"/>
      <c r="F186" s="11"/>
      <c r="G186" s="81">
        <f>Предпоссылки!$C$197</f>
        <v>4</v>
      </c>
      <c r="H186" s="81">
        <v>0</v>
      </c>
      <c r="I186" s="81">
        <v>0</v>
      </c>
      <c r="J186" s="81">
        <v>0</v>
      </c>
      <c r="K186" s="81">
        <v>0</v>
      </c>
      <c r="L186" s="81">
        <v>0</v>
      </c>
      <c r="M186" s="81">
        <v>0</v>
      </c>
      <c r="N186" s="81">
        <v>0</v>
      </c>
      <c r="O186" s="81">
        <v>0</v>
      </c>
      <c r="P186" s="81">
        <v>0</v>
      </c>
      <c r="Q186" s="81">
        <v>0</v>
      </c>
      <c r="R186" s="81">
        <v>0</v>
      </c>
      <c r="S186" s="81">
        <v>0</v>
      </c>
      <c r="T186" s="81">
        <v>0</v>
      </c>
      <c r="U186" s="81">
        <v>0</v>
      </c>
      <c r="V186" s="81">
        <v>0</v>
      </c>
      <c r="W186" s="81">
        <v>0</v>
      </c>
      <c r="X186" s="81">
        <v>0</v>
      </c>
      <c r="Y186" s="81">
        <v>0</v>
      </c>
      <c r="Z186" s="81">
        <v>0</v>
      </c>
      <c r="AA186" s="81">
        <v>0</v>
      </c>
      <c r="AB186" s="81">
        <v>0</v>
      </c>
      <c r="AC186" s="81">
        <v>0</v>
      </c>
      <c r="AD186" s="81">
        <v>0</v>
      </c>
      <c r="AE186" s="81">
        <v>0</v>
      </c>
      <c r="AF186" s="81">
        <v>0</v>
      </c>
      <c r="AG186" s="81">
        <v>0</v>
      </c>
      <c r="AH186" s="81">
        <v>0</v>
      </c>
      <c r="AI186" s="81">
        <v>0</v>
      </c>
      <c r="AJ186" s="81">
        <v>0</v>
      </c>
      <c r="AK186" s="81">
        <v>0</v>
      </c>
      <c r="AL186" s="81">
        <v>0</v>
      </c>
      <c r="AM186" s="81">
        <v>0</v>
      </c>
      <c r="AN186" s="81">
        <v>0</v>
      </c>
      <c r="AO186" s="81">
        <v>0</v>
      </c>
      <c r="AP186" s="81">
        <v>0</v>
      </c>
      <c r="AQ186" s="81">
        <v>0</v>
      </c>
      <c r="AR186" s="81">
        <v>0</v>
      </c>
      <c r="AS186" s="81">
        <v>0</v>
      </c>
      <c r="AT186" s="81">
        <v>0</v>
      </c>
      <c r="AU186" s="81">
        <v>0</v>
      </c>
      <c r="AV186" s="81">
        <v>0</v>
      </c>
      <c r="AW186" s="81">
        <v>0</v>
      </c>
      <c r="AX186" s="81">
        <v>0</v>
      </c>
      <c r="AY186" s="81">
        <v>0</v>
      </c>
      <c r="AZ186" s="81">
        <v>0</v>
      </c>
      <c r="BA186" s="81">
        <v>0</v>
      </c>
      <c r="BB186" s="81">
        <v>0</v>
      </c>
      <c r="BC186" s="81">
        <v>0</v>
      </c>
      <c r="BD186" s="81">
        <v>0</v>
      </c>
      <c r="BE186" s="81">
        <v>0</v>
      </c>
      <c r="BF186" s="81">
        <v>0</v>
      </c>
      <c r="BG186" s="81">
        <v>0</v>
      </c>
      <c r="BH186" s="81">
        <v>0</v>
      </c>
      <c r="BI186" s="81">
        <v>0</v>
      </c>
      <c r="BJ186" s="81">
        <v>0</v>
      </c>
      <c r="BK186" s="81">
        <v>0</v>
      </c>
      <c r="BL186" s="81">
        <v>0</v>
      </c>
      <c r="BM186" s="81">
        <v>0</v>
      </c>
      <c r="BN186" s="81">
        <v>0</v>
      </c>
      <c r="BO186" s="81">
        <v>0</v>
      </c>
      <c r="BP186" s="81">
        <v>0</v>
      </c>
      <c r="BQ186" s="81">
        <v>0</v>
      </c>
      <c r="BR186" s="81">
        <v>0</v>
      </c>
      <c r="BS186" s="81">
        <v>0</v>
      </c>
      <c r="BT186" s="81">
        <v>0</v>
      </c>
      <c r="BU186" s="81">
        <v>0</v>
      </c>
      <c r="BV186" s="81">
        <v>0</v>
      </c>
      <c r="BW186" s="81">
        <v>0</v>
      </c>
    </row>
    <row r="187" spans="1:75" outlineLevel="1" x14ac:dyDescent="0.25">
      <c r="A187" s="62" t="s">
        <v>132</v>
      </c>
      <c r="G187" s="4"/>
      <c r="H187" s="4">
        <f>$G$184/Предпоссылки!$C$198</f>
        <v>200</v>
      </c>
      <c r="I187" s="4">
        <f>$G$184/Предпоссылки!$C$198</f>
        <v>200</v>
      </c>
      <c r="J187" s="4">
        <f>$G$184/Предпоссылки!$C$198</f>
        <v>200</v>
      </c>
      <c r="K187" s="4">
        <f>$G$184/Предпоссылки!$C$198</f>
        <v>200</v>
      </c>
      <c r="L187" s="4">
        <f>$G$184/Предпоссылки!$C$198</f>
        <v>200</v>
      </c>
      <c r="M187" s="4">
        <f>$G$184/Предпоссылки!$C$198</f>
        <v>200</v>
      </c>
      <c r="N187" s="4">
        <f>$G$184/Предпоссылки!$C$198</f>
        <v>200</v>
      </c>
      <c r="O187" s="4">
        <f>$G$184/Предпоссылки!$C$198</f>
        <v>200</v>
      </c>
      <c r="P187" s="4">
        <f>$G$184/Предпоссылки!$C$198</f>
        <v>200</v>
      </c>
      <c r="Q187" s="4">
        <f>$G$184/Предпоссылки!$C$198</f>
        <v>200</v>
      </c>
      <c r="R187" s="4">
        <f>$G$184/Предпоссылки!$C$198</f>
        <v>200</v>
      </c>
      <c r="S187" s="4">
        <f>$G$184/Предпоссылки!$C$198</f>
        <v>200</v>
      </c>
      <c r="T187" s="4">
        <f>$G$184/Предпоссылки!$C$198</f>
        <v>200</v>
      </c>
      <c r="U187" s="4">
        <f>$G$184/Предпоссылки!$C$198</f>
        <v>200</v>
      </c>
      <c r="V187" s="4">
        <f>$G$184/Предпоссылки!$C$198</f>
        <v>200</v>
      </c>
      <c r="W187" s="4">
        <f>$G$184/Предпоссылки!$C$198</f>
        <v>200</v>
      </c>
      <c r="X187" s="4">
        <f>$G$184/Предпоссылки!$C$198</f>
        <v>200</v>
      </c>
      <c r="Y187" s="4">
        <f>$G$184/Предпоссылки!$C$198</f>
        <v>200</v>
      </c>
      <c r="Z187" s="4">
        <f>$G$184/Предпоссылки!$C$198</f>
        <v>200</v>
      </c>
      <c r="AA187" s="4">
        <f>$G$184/Предпоссылки!$C$198</f>
        <v>200</v>
      </c>
      <c r="AB187" s="4">
        <f>$G$184/Предпоссылки!$C$198</f>
        <v>200</v>
      </c>
      <c r="AC187" s="4">
        <f>$G$184/Предпоссылки!$C$198</f>
        <v>200</v>
      </c>
      <c r="AD187" s="4">
        <f>$G$184/Предпоссылки!$C$198</f>
        <v>200</v>
      </c>
      <c r="AE187" s="4">
        <f>$G$184/Предпоссылки!$C$198</f>
        <v>200</v>
      </c>
      <c r="AF187" s="4">
        <f>$G$184/Предпоссылки!$C$198</f>
        <v>200</v>
      </c>
      <c r="AG187" s="4">
        <f>$G$184/Предпоссылки!$C$198</f>
        <v>200</v>
      </c>
      <c r="AH187" s="4">
        <f>$G$184/Предпоссылки!$C$198</f>
        <v>200</v>
      </c>
      <c r="AI187" s="4">
        <f>$G$184/Предпоссылки!$C$198</f>
        <v>200</v>
      </c>
      <c r="AJ187" s="4">
        <f>$G$184/Предпоссылки!$C$198</f>
        <v>200</v>
      </c>
      <c r="AK187" s="4">
        <f>$G$184/Предпоссылки!$C$198</f>
        <v>200</v>
      </c>
      <c r="AL187" s="4">
        <f>$G$184/Предпоссылки!$C$198</f>
        <v>200</v>
      </c>
      <c r="AM187" s="4">
        <f>$G$184/Предпоссылки!$C$198</f>
        <v>200</v>
      </c>
      <c r="AN187" s="4">
        <f>$G$184/Предпоссылки!$C$198</f>
        <v>200</v>
      </c>
      <c r="AO187" s="4">
        <f>$G$184/Предпоссылки!$C$198</f>
        <v>200</v>
      </c>
      <c r="AP187" s="4">
        <f>$G$184/Предпоссылки!$C$198</f>
        <v>200</v>
      </c>
      <c r="AQ187" s="4">
        <f>$G$184/Предпоссылки!$C$198</f>
        <v>200</v>
      </c>
      <c r="AR187" s="4">
        <f>$G$184/Предпоссылки!$C$198</f>
        <v>200</v>
      </c>
      <c r="AS187" s="4">
        <f>$G$184/Предпоссылки!$C$198</f>
        <v>200</v>
      </c>
      <c r="AT187" s="4">
        <f>$G$184/Предпоссылки!$C$198</f>
        <v>200</v>
      </c>
      <c r="AU187" s="4">
        <f>$G$184/Предпоссылки!$C$198</f>
        <v>200</v>
      </c>
      <c r="AV187" s="4">
        <f>$G$184/Предпоссылки!$C$198</f>
        <v>200</v>
      </c>
      <c r="AW187" s="4">
        <f>$G$184/Предпоссылки!$C$198</f>
        <v>200</v>
      </c>
      <c r="AX187" s="4">
        <f>$G$184/Предпоссылки!$C$198</f>
        <v>200</v>
      </c>
      <c r="AY187" s="4">
        <f>$G$184/Предпоссылки!$C$198</f>
        <v>200</v>
      </c>
      <c r="AZ187" s="4">
        <f>$G$184/Предпоссылки!$C$198</f>
        <v>200</v>
      </c>
      <c r="BA187" s="4">
        <f>$G$184/Предпоссылки!$C$198</f>
        <v>200</v>
      </c>
      <c r="BB187" s="4">
        <f>$G$184/Предпоссылки!$C$198</f>
        <v>200</v>
      </c>
      <c r="BC187" s="4">
        <f>$G$184/Предпоссылки!$C$198</f>
        <v>200</v>
      </c>
      <c r="BD187" s="4">
        <f>$G$184/Предпоссылки!$C$198</f>
        <v>200</v>
      </c>
      <c r="BE187" s="4">
        <f>$G$184/Предпоссылки!$C$198</f>
        <v>200</v>
      </c>
      <c r="BF187" s="4">
        <f>$G$184/Предпоссылки!$C$198</f>
        <v>200</v>
      </c>
      <c r="BG187" s="4">
        <f>$G$184/Предпоссылки!$C$198</f>
        <v>200</v>
      </c>
      <c r="BH187" s="4">
        <f>$G$184/Предпоссылки!$C$198</f>
        <v>200</v>
      </c>
      <c r="BI187" s="4">
        <f>$G$184/Предпоссылки!$C$198</f>
        <v>200</v>
      </c>
      <c r="BJ187" s="4">
        <f>$G$184/Предпоссылки!$C$198</f>
        <v>200</v>
      </c>
      <c r="BK187" s="4">
        <f>$G$184/Предпоссылки!$C$198</f>
        <v>200</v>
      </c>
      <c r="BL187" s="4">
        <f>$G$184/Предпоссылки!$C$198</f>
        <v>200</v>
      </c>
      <c r="BM187" s="4">
        <f>$G$184/Предпоссылки!$C$198</f>
        <v>200</v>
      </c>
      <c r="BN187" s="4">
        <f>$G$184/Предпоссылки!$C$198</f>
        <v>200</v>
      </c>
      <c r="BO187" s="4">
        <f>$G$184/Предпоссылки!$C$198</f>
        <v>200</v>
      </c>
      <c r="BP187" s="4">
        <f>$G$184/Предпоссылки!$C$198</f>
        <v>200</v>
      </c>
      <c r="BQ187" s="4">
        <f>$G$184/Предпоссылки!$C$198</f>
        <v>200</v>
      </c>
      <c r="BR187" s="4">
        <f>$G$184/Предпоссылки!$C$198</f>
        <v>200</v>
      </c>
      <c r="BS187" s="4">
        <f>$G$184/Предпоссылки!$C$198</f>
        <v>200</v>
      </c>
      <c r="BT187" s="4">
        <f>$G$184/Предпоссылки!$C$198</f>
        <v>200</v>
      </c>
      <c r="BU187" s="4">
        <f>$G$184/Предпоссылки!$C$198</f>
        <v>200</v>
      </c>
      <c r="BV187" s="4">
        <f>$G$184/Предпоссылки!$C$198</f>
        <v>200</v>
      </c>
      <c r="BW187" s="4">
        <f>$G$184/Предпоссылки!$C$198</f>
        <v>200</v>
      </c>
    </row>
    <row r="188" spans="1:75" outlineLevel="1" x14ac:dyDescent="0.25">
      <c r="A188" s="62" t="s">
        <v>130</v>
      </c>
      <c r="G188" s="4"/>
      <c r="H188" s="5">
        <f>G184-H187</f>
        <v>11800</v>
      </c>
      <c r="I188" s="5">
        <f t="shared" ref="I188" si="675">H188-I187</f>
        <v>11600</v>
      </c>
      <c r="J188" s="5">
        <f t="shared" ref="J188" si="676">I188-J187</f>
        <v>11400</v>
      </c>
      <c r="K188" s="5">
        <f t="shared" ref="K188" si="677">J188-K187</f>
        <v>11200</v>
      </c>
      <c r="L188" s="5">
        <f t="shared" ref="L188" si="678">K188-L187</f>
        <v>11000</v>
      </c>
      <c r="M188" s="5">
        <f t="shared" ref="M188" si="679">L188-M187</f>
        <v>10800</v>
      </c>
      <c r="N188" s="5">
        <f t="shared" ref="N188" si="680">M188-N187</f>
        <v>10600</v>
      </c>
      <c r="O188" s="5">
        <f t="shared" ref="O188" si="681">N188-O187</f>
        <v>10400</v>
      </c>
      <c r="P188" s="5">
        <f>O188-P187</f>
        <v>10200</v>
      </c>
      <c r="Q188" s="5">
        <f t="shared" ref="Q188" si="682">P188-Q187</f>
        <v>10000</v>
      </c>
      <c r="R188" s="5">
        <f t="shared" ref="R188" si="683">Q188-R187</f>
        <v>9800</v>
      </c>
      <c r="S188" s="5">
        <f t="shared" ref="S188" si="684">R188-S187</f>
        <v>9600</v>
      </c>
      <c r="T188" s="5">
        <f t="shared" ref="T188" si="685">S188-T187</f>
        <v>9400</v>
      </c>
      <c r="U188" s="5">
        <f t="shared" ref="U188" si="686">T188-U187</f>
        <v>9200</v>
      </c>
      <c r="V188" s="5">
        <f t="shared" ref="V188" si="687">U188-V187</f>
        <v>9000</v>
      </c>
      <c r="W188" s="5">
        <f t="shared" ref="W188" si="688">V188-W187</f>
        <v>8800</v>
      </c>
      <c r="X188" s="5">
        <f t="shared" ref="X188" si="689">W188-X187</f>
        <v>8600</v>
      </c>
      <c r="Y188" s="5">
        <f t="shared" ref="Y188" si="690">X188-Y187</f>
        <v>8400</v>
      </c>
      <c r="Z188" s="5">
        <f t="shared" ref="Z188" si="691">Y188-Z187</f>
        <v>8200</v>
      </c>
      <c r="AA188" s="5">
        <f t="shared" ref="AA188" si="692">Z188-AA187</f>
        <v>8000</v>
      </c>
      <c r="AB188" s="5">
        <f>AA188-AB187</f>
        <v>7800</v>
      </c>
      <c r="AC188" s="5">
        <f t="shared" ref="AC188" si="693">AB188-AC187</f>
        <v>7600</v>
      </c>
      <c r="AD188" s="5">
        <f t="shared" ref="AD188" si="694">AC188-AD187</f>
        <v>7400</v>
      </c>
      <c r="AE188" s="5">
        <f t="shared" ref="AE188" si="695">AD188-AE187</f>
        <v>7200</v>
      </c>
      <c r="AF188" s="5">
        <f t="shared" ref="AF188" si="696">AE188-AF187</f>
        <v>7000</v>
      </c>
      <c r="AG188" s="5">
        <f t="shared" ref="AG188" si="697">AF188-AG187</f>
        <v>6800</v>
      </c>
      <c r="AH188" s="5">
        <f t="shared" ref="AH188" si="698">AG188-AH187</f>
        <v>6600</v>
      </c>
      <c r="AI188" s="5">
        <f t="shared" ref="AI188" si="699">AH188-AI187</f>
        <v>6400</v>
      </c>
      <c r="AJ188" s="5">
        <f t="shared" ref="AJ188" si="700">AI188-AJ187</f>
        <v>6200</v>
      </c>
      <c r="AK188" s="5">
        <f t="shared" ref="AK188" si="701">AJ188-AK187</f>
        <v>6000</v>
      </c>
      <c r="AL188" s="5">
        <f t="shared" ref="AL188" si="702">AK188-AL187</f>
        <v>5800</v>
      </c>
      <c r="AM188" s="5">
        <f t="shared" ref="AM188" si="703">AL188-AM187</f>
        <v>5600</v>
      </c>
      <c r="AN188" s="5">
        <f>AM188-AN187</f>
        <v>5400</v>
      </c>
      <c r="AO188" s="5">
        <f t="shared" ref="AO188" si="704">AN188-AO187</f>
        <v>5200</v>
      </c>
      <c r="AP188" s="5">
        <f t="shared" ref="AP188" si="705">AO188-AP187</f>
        <v>5000</v>
      </c>
      <c r="AQ188" s="5">
        <f t="shared" ref="AQ188" si="706">AP188-AQ187</f>
        <v>4800</v>
      </c>
      <c r="AR188" s="5">
        <f t="shared" ref="AR188" si="707">AQ188-AR187</f>
        <v>4600</v>
      </c>
      <c r="AS188" s="5">
        <f t="shared" ref="AS188" si="708">AR188-AS187</f>
        <v>4400</v>
      </c>
      <c r="AT188" s="5">
        <f t="shared" ref="AT188" si="709">AS188-AT187</f>
        <v>4200</v>
      </c>
      <c r="AU188" s="5">
        <f t="shared" ref="AU188" si="710">AT188-AU187</f>
        <v>4000</v>
      </c>
      <c r="AV188" s="5">
        <f t="shared" ref="AV188" si="711">AU188-AV187</f>
        <v>3800</v>
      </c>
      <c r="AW188" s="5">
        <f t="shared" ref="AW188" si="712">AV188-AW187</f>
        <v>3600</v>
      </c>
      <c r="AX188" s="5">
        <f t="shared" ref="AX188" si="713">AW188-AX187</f>
        <v>3400</v>
      </c>
      <c r="AY188" s="5">
        <f t="shared" ref="AY188" si="714">AX188-AY187</f>
        <v>3200</v>
      </c>
      <c r="AZ188" s="5">
        <f>AY188-AZ187</f>
        <v>3000</v>
      </c>
      <c r="BA188" s="5">
        <f t="shared" ref="BA188" si="715">AZ188-BA187</f>
        <v>2800</v>
      </c>
      <c r="BB188" s="5">
        <f t="shared" ref="BB188" si="716">BA188-BB187</f>
        <v>2600</v>
      </c>
      <c r="BC188" s="5">
        <f t="shared" ref="BC188" si="717">BB188-BC187</f>
        <v>2400</v>
      </c>
      <c r="BD188" s="5">
        <f t="shared" ref="BD188" si="718">BC188-BD187</f>
        <v>2200</v>
      </c>
      <c r="BE188" s="5">
        <f t="shared" ref="BE188" si="719">BD188-BE187</f>
        <v>2000</v>
      </c>
      <c r="BF188" s="5">
        <f t="shared" ref="BF188" si="720">BE188-BF187</f>
        <v>1800</v>
      </c>
      <c r="BG188" s="5">
        <f t="shared" ref="BG188" si="721">BF188-BG187</f>
        <v>1600</v>
      </c>
      <c r="BH188" s="5">
        <f t="shared" ref="BH188" si="722">BG188-BH187</f>
        <v>1400</v>
      </c>
      <c r="BI188" s="5">
        <f t="shared" ref="BI188" si="723">BH188-BI187</f>
        <v>1200</v>
      </c>
      <c r="BJ188" s="5">
        <f t="shared" ref="BJ188" si="724">BI188-BJ187</f>
        <v>1000</v>
      </c>
      <c r="BK188" s="5">
        <f t="shared" ref="BK188" si="725">BJ188-BK187</f>
        <v>800</v>
      </c>
      <c r="BL188" s="5">
        <f>BK188-BL187</f>
        <v>600</v>
      </c>
      <c r="BM188" s="5">
        <f t="shared" ref="BM188" si="726">BL188-BM187</f>
        <v>400</v>
      </c>
      <c r="BN188" s="5">
        <f t="shared" ref="BN188" si="727">BM188-BN187</f>
        <v>200</v>
      </c>
      <c r="BO188" s="5">
        <f t="shared" ref="BO188" si="728">BN188-BO187</f>
        <v>0</v>
      </c>
      <c r="BP188" s="5">
        <f t="shared" ref="BP188" si="729">BO188-BP187</f>
        <v>-200</v>
      </c>
      <c r="BQ188" s="5">
        <f t="shared" ref="BQ188" si="730">BP188-BQ187</f>
        <v>-400</v>
      </c>
      <c r="BR188" s="5">
        <f t="shared" ref="BR188" si="731">BQ188-BR187</f>
        <v>-600</v>
      </c>
      <c r="BS188" s="5">
        <f t="shared" ref="BS188" si="732">BR188-BS187</f>
        <v>-800</v>
      </c>
      <c r="BT188" s="5">
        <f t="shared" ref="BT188" si="733">BS188-BT187</f>
        <v>-1000</v>
      </c>
      <c r="BU188" s="5">
        <f t="shared" ref="BU188" si="734">BT188-BU187</f>
        <v>-1200</v>
      </c>
      <c r="BV188" s="5">
        <f t="shared" ref="BV188" si="735">BU188-BV187</f>
        <v>-1400</v>
      </c>
      <c r="BW188" s="5">
        <f t="shared" ref="BW188" si="736">BV188-BW187</f>
        <v>-1600</v>
      </c>
    </row>
    <row r="189" spans="1:75" s="63" customFormat="1" outlineLevel="1" x14ac:dyDescent="0.25">
      <c r="A189" s="53" t="s">
        <v>5</v>
      </c>
      <c r="G189" s="89">
        <f>Предпоссылки!C199</f>
        <v>40000</v>
      </c>
    </row>
    <row r="190" spans="1:75" s="81" customFormat="1" outlineLevel="1" x14ac:dyDescent="0.25">
      <c r="A190" s="20" t="s">
        <v>131</v>
      </c>
      <c r="B190" s="69"/>
      <c r="C190" s="70"/>
      <c r="D190" s="11"/>
      <c r="E190" s="11"/>
      <c r="F190" s="11"/>
      <c r="G190" s="81">
        <f>Предпоссылки!$C$200</f>
        <v>10000</v>
      </c>
      <c r="H190" s="81">
        <v>0</v>
      </c>
      <c r="I190" s="81">
        <v>0</v>
      </c>
      <c r="J190" s="81">
        <v>0</v>
      </c>
      <c r="K190" s="81">
        <v>0</v>
      </c>
      <c r="L190" s="81">
        <v>0</v>
      </c>
      <c r="M190" s="81">
        <v>0</v>
      </c>
      <c r="N190" s="81">
        <v>0</v>
      </c>
      <c r="O190" s="81">
        <v>0</v>
      </c>
      <c r="P190" s="81">
        <v>0</v>
      </c>
      <c r="Q190" s="81">
        <v>0</v>
      </c>
      <c r="R190" s="81">
        <v>0</v>
      </c>
      <c r="S190" s="81">
        <v>0</v>
      </c>
      <c r="T190" s="81">
        <v>0</v>
      </c>
      <c r="U190" s="81">
        <v>0</v>
      </c>
      <c r="V190" s="81">
        <v>0</v>
      </c>
      <c r="W190" s="81">
        <v>0</v>
      </c>
      <c r="X190" s="81">
        <v>0</v>
      </c>
      <c r="Y190" s="81">
        <v>0</v>
      </c>
      <c r="Z190" s="81">
        <v>0</v>
      </c>
      <c r="AA190" s="81">
        <v>0</v>
      </c>
      <c r="AB190" s="81">
        <v>0</v>
      </c>
      <c r="AC190" s="81">
        <v>0</v>
      </c>
      <c r="AD190" s="81">
        <v>0</v>
      </c>
      <c r="AE190" s="81">
        <v>0</v>
      </c>
      <c r="AF190" s="81">
        <v>0</v>
      </c>
      <c r="AG190" s="81">
        <v>0</v>
      </c>
      <c r="AH190" s="81">
        <v>0</v>
      </c>
      <c r="AI190" s="81">
        <v>0</v>
      </c>
      <c r="AJ190" s="81">
        <v>0</v>
      </c>
      <c r="AK190" s="81">
        <v>0</v>
      </c>
      <c r="AL190" s="81">
        <v>0</v>
      </c>
      <c r="AM190" s="81">
        <v>0</v>
      </c>
      <c r="AN190" s="81">
        <v>0</v>
      </c>
      <c r="AO190" s="81">
        <v>0</v>
      </c>
      <c r="AP190" s="81">
        <v>0</v>
      </c>
      <c r="AQ190" s="81">
        <v>0</v>
      </c>
      <c r="AR190" s="81">
        <v>0</v>
      </c>
      <c r="AS190" s="81">
        <v>0</v>
      </c>
      <c r="AT190" s="81">
        <v>0</v>
      </c>
      <c r="AU190" s="81">
        <v>0</v>
      </c>
      <c r="AV190" s="81">
        <v>0</v>
      </c>
      <c r="AW190" s="81">
        <v>0</v>
      </c>
      <c r="AX190" s="81">
        <v>0</v>
      </c>
      <c r="AY190" s="81">
        <v>0</v>
      </c>
      <c r="AZ190" s="81">
        <v>0</v>
      </c>
      <c r="BA190" s="81">
        <v>0</v>
      </c>
      <c r="BB190" s="81">
        <v>0</v>
      </c>
      <c r="BC190" s="81">
        <v>0</v>
      </c>
      <c r="BD190" s="81">
        <v>0</v>
      </c>
      <c r="BE190" s="81">
        <v>0</v>
      </c>
      <c r="BF190" s="81">
        <v>0</v>
      </c>
      <c r="BG190" s="81">
        <v>0</v>
      </c>
      <c r="BH190" s="81">
        <v>0</v>
      </c>
      <c r="BI190" s="81">
        <v>0</v>
      </c>
      <c r="BJ190" s="81">
        <v>0</v>
      </c>
      <c r="BK190" s="81">
        <v>0</v>
      </c>
      <c r="BL190" s="81">
        <v>0</v>
      </c>
      <c r="BM190" s="81">
        <v>0</v>
      </c>
      <c r="BN190" s="81">
        <v>0</v>
      </c>
      <c r="BO190" s="81">
        <v>0</v>
      </c>
      <c r="BP190" s="81">
        <v>0</v>
      </c>
      <c r="BQ190" s="81">
        <v>0</v>
      </c>
      <c r="BR190" s="81">
        <v>0</v>
      </c>
      <c r="BS190" s="81">
        <v>0</v>
      </c>
      <c r="BT190" s="81">
        <v>0</v>
      </c>
      <c r="BU190" s="81">
        <v>0</v>
      </c>
      <c r="BV190" s="81">
        <v>0</v>
      </c>
      <c r="BW190" s="81">
        <v>0</v>
      </c>
    </row>
    <row r="191" spans="1:75" s="81" customFormat="1" outlineLevel="1" x14ac:dyDescent="0.25">
      <c r="A191" s="20" t="s">
        <v>128</v>
      </c>
      <c r="B191" s="69"/>
      <c r="C191" s="70"/>
      <c r="D191" s="11"/>
      <c r="E191" s="11"/>
      <c r="F191" s="11"/>
      <c r="G191" s="81">
        <f>Предпоссылки!C201</f>
        <v>4</v>
      </c>
      <c r="H191" s="81">
        <v>0</v>
      </c>
      <c r="I191" s="81">
        <v>0</v>
      </c>
      <c r="J191" s="81">
        <v>0</v>
      </c>
      <c r="K191" s="81">
        <v>0</v>
      </c>
      <c r="L191" s="81">
        <v>0</v>
      </c>
      <c r="M191" s="81">
        <v>0</v>
      </c>
      <c r="N191" s="81">
        <v>0</v>
      </c>
      <c r="O191" s="81">
        <v>0</v>
      </c>
      <c r="P191" s="81">
        <v>0</v>
      </c>
      <c r="Q191" s="81">
        <v>0</v>
      </c>
      <c r="R191" s="81">
        <v>0</v>
      </c>
      <c r="S191" s="81">
        <v>0</v>
      </c>
      <c r="T191" s="81">
        <v>0</v>
      </c>
      <c r="U191" s="81">
        <v>0</v>
      </c>
      <c r="V191" s="81">
        <v>0</v>
      </c>
      <c r="W191" s="81">
        <v>0</v>
      </c>
      <c r="X191" s="81">
        <v>0</v>
      </c>
      <c r="Y191" s="81">
        <v>0</v>
      </c>
      <c r="Z191" s="81">
        <v>0</v>
      </c>
      <c r="AA191" s="81">
        <v>0</v>
      </c>
      <c r="AB191" s="81">
        <v>0</v>
      </c>
      <c r="AC191" s="81">
        <v>0</v>
      </c>
      <c r="AD191" s="81">
        <v>0</v>
      </c>
      <c r="AE191" s="81">
        <v>0</v>
      </c>
      <c r="AF191" s="81">
        <v>0</v>
      </c>
      <c r="AG191" s="81">
        <v>0</v>
      </c>
      <c r="AH191" s="81">
        <v>0</v>
      </c>
      <c r="AI191" s="81">
        <v>0</v>
      </c>
      <c r="AJ191" s="81">
        <v>0</v>
      </c>
      <c r="AK191" s="81">
        <v>0</v>
      </c>
      <c r="AL191" s="81">
        <v>0</v>
      </c>
      <c r="AM191" s="81">
        <v>0</v>
      </c>
      <c r="AN191" s="81">
        <v>0</v>
      </c>
      <c r="AO191" s="81">
        <v>0</v>
      </c>
      <c r="AP191" s="81">
        <v>0</v>
      </c>
      <c r="AQ191" s="81">
        <v>0</v>
      </c>
      <c r="AR191" s="81">
        <v>0</v>
      </c>
      <c r="AS191" s="81">
        <v>0</v>
      </c>
      <c r="AT191" s="81">
        <v>0</v>
      </c>
      <c r="AU191" s="81">
        <v>0</v>
      </c>
      <c r="AV191" s="81">
        <v>0</v>
      </c>
      <c r="AW191" s="81">
        <v>0</v>
      </c>
      <c r="AX191" s="81">
        <v>0</v>
      </c>
      <c r="AY191" s="81">
        <v>0</v>
      </c>
      <c r="AZ191" s="81">
        <v>0</v>
      </c>
      <c r="BA191" s="81">
        <v>0</v>
      </c>
      <c r="BB191" s="81">
        <v>0</v>
      </c>
      <c r="BC191" s="81">
        <v>0</v>
      </c>
      <c r="BD191" s="81">
        <v>0</v>
      </c>
      <c r="BE191" s="81">
        <v>0</v>
      </c>
      <c r="BF191" s="81">
        <v>0</v>
      </c>
      <c r="BG191" s="81">
        <v>0</v>
      </c>
      <c r="BH191" s="81">
        <v>0</v>
      </c>
      <c r="BI191" s="81">
        <v>0</v>
      </c>
      <c r="BJ191" s="81">
        <v>0</v>
      </c>
      <c r="BK191" s="81">
        <v>0</v>
      </c>
      <c r="BL191" s="81">
        <v>0</v>
      </c>
      <c r="BM191" s="81">
        <v>0</v>
      </c>
      <c r="BN191" s="81">
        <v>0</v>
      </c>
      <c r="BO191" s="81">
        <v>0</v>
      </c>
      <c r="BP191" s="81">
        <v>0</v>
      </c>
      <c r="BQ191" s="81">
        <v>0</v>
      </c>
      <c r="BR191" s="81">
        <v>0</v>
      </c>
      <c r="BS191" s="81">
        <v>0</v>
      </c>
      <c r="BT191" s="81">
        <v>0</v>
      </c>
      <c r="BU191" s="81">
        <v>0</v>
      </c>
      <c r="BV191" s="81">
        <v>0</v>
      </c>
      <c r="BW191" s="81">
        <v>0</v>
      </c>
    </row>
    <row r="192" spans="1:75" outlineLevel="1" x14ac:dyDescent="0.25">
      <c r="A192" s="62" t="s">
        <v>132</v>
      </c>
      <c r="G192" s="4"/>
      <c r="H192" s="4">
        <f>$G$189/Предпоссылки!$C$202</f>
        <v>666.66666666666663</v>
      </c>
      <c r="I192" s="4">
        <f>$G$189/Предпоссылки!$C$202</f>
        <v>666.66666666666663</v>
      </c>
      <c r="J192" s="4">
        <f>$G$189/Предпоссылки!$C$202</f>
        <v>666.66666666666663</v>
      </c>
      <c r="K192" s="4">
        <f>$G$189/Предпоссылки!$C$202</f>
        <v>666.66666666666663</v>
      </c>
      <c r="L192" s="4">
        <f>$G$189/Предпоссылки!$C$202</f>
        <v>666.66666666666663</v>
      </c>
      <c r="M192" s="4">
        <f>$G$189/Предпоссылки!$C$202</f>
        <v>666.66666666666663</v>
      </c>
      <c r="N192" s="4">
        <f>$G$189/Предпоссылки!$C$202</f>
        <v>666.66666666666663</v>
      </c>
      <c r="O192" s="4">
        <f>$G$189/Предпоссылки!$C$202</f>
        <v>666.66666666666663</v>
      </c>
      <c r="P192" s="4">
        <f>$G$189/Предпоссылки!$C$202</f>
        <v>666.66666666666663</v>
      </c>
      <c r="Q192" s="4">
        <f>$G$189/Предпоссылки!$C$202</f>
        <v>666.66666666666663</v>
      </c>
      <c r="R192" s="4">
        <f>$G$189/Предпоссылки!$C$202</f>
        <v>666.66666666666663</v>
      </c>
      <c r="S192" s="4">
        <f>$G$189/Предпоссылки!$C$202</f>
        <v>666.66666666666663</v>
      </c>
      <c r="T192" s="4">
        <f>$G$189/Предпоссылки!$C$202</f>
        <v>666.66666666666663</v>
      </c>
      <c r="U192" s="4">
        <f>$G$189/Предпоссылки!$C$202</f>
        <v>666.66666666666663</v>
      </c>
      <c r="V192" s="4">
        <f>$G$189/Предпоссылки!$C$202</f>
        <v>666.66666666666663</v>
      </c>
      <c r="W192" s="4">
        <f>$G$189/Предпоссылки!$C$202</f>
        <v>666.66666666666663</v>
      </c>
      <c r="X192" s="4">
        <f>$G$189/Предпоссылки!$C$202</f>
        <v>666.66666666666663</v>
      </c>
      <c r="Y192" s="4">
        <f>$G$189/Предпоссылки!$C$202</f>
        <v>666.66666666666663</v>
      </c>
      <c r="Z192" s="4">
        <f>$G$189/Предпоссылки!$C$202</f>
        <v>666.66666666666663</v>
      </c>
      <c r="AA192" s="4">
        <f>$G$189/Предпоссылки!$C$202</f>
        <v>666.66666666666663</v>
      </c>
      <c r="AB192" s="4">
        <f>$G$189/Предпоссылки!$C$202</f>
        <v>666.66666666666663</v>
      </c>
      <c r="AC192" s="4">
        <f>$G$189/Предпоссылки!$C$202</f>
        <v>666.66666666666663</v>
      </c>
      <c r="AD192" s="4">
        <f>$G$189/Предпоссылки!$C$202</f>
        <v>666.66666666666663</v>
      </c>
      <c r="AE192" s="4">
        <f>$G$189/Предпоссылки!$C$202</f>
        <v>666.66666666666663</v>
      </c>
      <c r="AF192" s="4">
        <f>$G$189/Предпоссылки!$C$202</f>
        <v>666.66666666666663</v>
      </c>
      <c r="AG192" s="4">
        <f>$G$189/Предпоссылки!$C$202</f>
        <v>666.66666666666663</v>
      </c>
      <c r="AH192" s="4">
        <f>$G$189/Предпоссылки!$C$202</f>
        <v>666.66666666666663</v>
      </c>
      <c r="AI192" s="4">
        <f>$G$189/Предпоссылки!$C$202</f>
        <v>666.66666666666663</v>
      </c>
      <c r="AJ192" s="4">
        <f>$G$189/Предпоссылки!$C$202</f>
        <v>666.66666666666663</v>
      </c>
      <c r="AK192" s="4">
        <f>$G$189/Предпоссылки!$C$202</f>
        <v>666.66666666666663</v>
      </c>
      <c r="AL192" s="4">
        <f>$G$189/Предпоссылки!$C$202</f>
        <v>666.66666666666663</v>
      </c>
      <c r="AM192" s="4">
        <f>$G$189/Предпоссылки!$C$202</f>
        <v>666.66666666666663</v>
      </c>
      <c r="AN192" s="4">
        <f>$G$189/Предпоссылки!$C$202</f>
        <v>666.66666666666663</v>
      </c>
      <c r="AO192" s="4">
        <f>$G$189/Предпоссылки!$C$202</f>
        <v>666.66666666666663</v>
      </c>
      <c r="AP192" s="4">
        <f>$G$189/Предпоссылки!$C$202</f>
        <v>666.66666666666663</v>
      </c>
      <c r="AQ192" s="4">
        <f>$G$189/Предпоссылки!$C$202</f>
        <v>666.66666666666663</v>
      </c>
      <c r="AR192" s="4">
        <f>$G$189/Предпоссылки!$C$202</f>
        <v>666.66666666666663</v>
      </c>
      <c r="AS192" s="4">
        <f>$G$189/Предпоссылки!$C$202</f>
        <v>666.66666666666663</v>
      </c>
      <c r="AT192" s="4">
        <f>$G$189/Предпоссылки!$C$202</f>
        <v>666.66666666666663</v>
      </c>
      <c r="AU192" s="4">
        <f>$G$189/Предпоссылки!$C$202</f>
        <v>666.66666666666663</v>
      </c>
      <c r="AV192" s="4">
        <f>$G$189/Предпоссылки!$C$202</f>
        <v>666.66666666666663</v>
      </c>
      <c r="AW192" s="4">
        <f>$G$189/Предпоссылки!$C$202</f>
        <v>666.66666666666663</v>
      </c>
      <c r="AX192" s="4">
        <f>$G$189/Предпоссылки!$C$202</f>
        <v>666.66666666666663</v>
      </c>
      <c r="AY192" s="4">
        <f>$G$189/Предпоссылки!$C$202</f>
        <v>666.66666666666663</v>
      </c>
      <c r="AZ192" s="4">
        <f>$G$189/Предпоссылки!$C$202</f>
        <v>666.66666666666663</v>
      </c>
      <c r="BA192" s="4">
        <f>$G$189/Предпоссылки!$C$202</f>
        <v>666.66666666666663</v>
      </c>
      <c r="BB192" s="4">
        <f>$G$189/Предпоссылки!$C$202</f>
        <v>666.66666666666663</v>
      </c>
      <c r="BC192" s="4">
        <f>$G$189/Предпоссылки!$C$202</f>
        <v>666.66666666666663</v>
      </c>
      <c r="BD192" s="4">
        <f>$G$189/Предпоссылки!$C$202</f>
        <v>666.66666666666663</v>
      </c>
      <c r="BE192" s="4">
        <f>$G$189/Предпоссылки!$C$202</f>
        <v>666.66666666666663</v>
      </c>
      <c r="BF192" s="4">
        <f>$G$189/Предпоссылки!$C$202</f>
        <v>666.66666666666663</v>
      </c>
      <c r="BG192" s="4">
        <f>$G$189/Предпоссылки!$C$202</f>
        <v>666.66666666666663</v>
      </c>
      <c r="BH192" s="4">
        <f>$G$189/Предпоссылки!$C$202</f>
        <v>666.66666666666663</v>
      </c>
      <c r="BI192" s="4">
        <f>$G$189/Предпоссылки!$C$202</f>
        <v>666.66666666666663</v>
      </c>
      <c r="BJ192" s="4">
        <f>$G$189/Предпоссылки!$C$202</f>
        <v>666.66666666666663</v>
      </c>
      <c r="BK192" s="4">
        <f>$G$189/Предпоссылки!$C$202</f>
        <v>666.66666666666663</v>
      </c>
      <c r="BL192" s="4">
        <f>$G$189/Предпоссылки!$C$202</f>
        <v>666.66666666666663</v>
      </c>
      <c r="BM192" s="4">
        <f>$G$189/Предпоссылки!$C$202</f>
        <v>666.66666666666663</v>
      </c>
      <c r="BN192" s="4">
        <f>$G$189/Предпоссылки!$C$202</f>
        <v>666.66666666666663</v>
      </c>
      <c r="BO192" s="4">
        <f>$G$189/Предпоссылки!$C$202</f>
        <v>666.66666666666663</v>
      </c>
      <c r="BP192" s="4">
        <f>$G$189/Предпоссылки!$C$202</f>
        <v>666.66666666666663</v>
      </c>
      <c r="BQ192" s="4">
        <f>$G$189/Предпоссылки!$C$202</f>
        <v>666.66666666666663</v>
      </c>
      <c r="BR192" s="4">
        <f>$G$189/Предпоссылки!$C$202</f>
        <v>666.66666666666663</v>
      </c>
      <c r="BS192" s="4">
        <f>$G$189/Предпоссылки!$C$202</f>
        <v>666.66666666666663</v>
      </c>
      <c r="BT192" s="4">
        <f>$G$189/Предпоссылки!$C$202</f>
        <v>666.66666666666663</v>
      </c>
      <c r="BU192" s="4">
        <f>$G$189/Предпоссылки!$C$202</f>
        <v>666.66666666666663</v>
      </c>
      <c r="BV192" s="4">
        <f>$G$189/Предпоссылки!$C$202</f>
        <v>666.66666666666663</v>
      </c>
      <c r="BW192" s="4">
        <f>$G$189/Предпоссылки!$C$202</f>
        <v>666.66666666666663</v>
      </c>
    </row>
    <row r="193" spans="1:75" outlineLevel="1" x14ac:dyDescent="0.25">
      <c r="A193" s="62" t="s">
        <v>130</v>
      </c>
      <c r="G193" s="4"/>
      <c r="H193" s="5">
        <f>G189-H192</f>
        <v>39333.333333333336</v>
      </c>
      <c r="I193" s="5">
        <f t="shared" ref="I193" si="737">H193-I192</f>
        <v>38666.666666666672</v>
      </c>
      <c r="J193" s="5">
        <f t="shared" ref="J193" si="738">I193-J192</f>
        <v>38000.000000000007</v>
      </c>
      <c r="K193" s="5">
        <f t="shared" ref="K193" si="739">J193-K192</f>
        <v>37333.333333333343</v>
      </c>
      <c r="L193" s="5">
        <f t="shared" ref="L193" si="740">K193-L192</f>
        <v>36666.666666666679</v>
      </c>
      <c r="M193" s="5">
        <f t="shared" ref="M193" si="741">L193-M192</f>
        <v>36000.000000000015</v>
      </c>
      <c r="N193" s="5">
        <f t="shared" ref="N193" si="742">M193-N192</f>
        <v>35333.33333333335</v>
      </c>
      <c r="O193" s="5">
        <f t="shared" ref="O193" si="743">N193-O192</f>
        <v>34666.666666666686</v>
      </c>
      <c r="P193" s="5">
        <f>O193-P192</f>
        <v>34000.000000000022</v>
      </c>
      <c r="Q193" s="5">
        <f t="shared" ref="Q193" si="744">P193-Q192</f>
        <v>33333.333333333358</v>
      </c>
      <c r="R193" s="5">
        <f t="shared" ref="R193" si="745">Q193-R192</f>
        <v>32666.66666666669</v>
      </c>
      <c r="S193" s="5">
        <f t="shared" ref="S193" si="746">R193-S192</f>
        <v>32000.000000000022</v>
      </c>
      <c r="T193" s="5">
        <f t="shared" ref="T193" si="747">S193-T192</f>
        <v>31333.333333333354</v>
      </c>
      <c r="U193" s="5">
        <f t="shared" ref="U193" si="748">T193-U192</f>
        <v>30666.666666666686</v>
      </c>
      <c r="V193" s="5">
        <f t="shared" ref="V193" si="749">U193-V192</f>
        <v>30000.000000000018</v>
      </c>
      <c r="W193" s="5">
        <f t="shared" ref="W193" si="750">V193-W192</f>
        <v>29333.33333333335</v>
      </c>
      <c r="X193" s="5">
        <f t="shared" ref="X193" si="751">W193-X192</f>
        <v>28666.666666666682</v>
      </c>
      <c r="Y193" s="5">
        <f t="shared" ref="Y193" si="752">X193-Y192</f>
        <v>28000.000000000015</v>
      </c>
      <c r="Z193" s="5">
        <f t="shared" ref="Z193" si="753">Y193-Z192</f>
        <v>27333.333333333347</v>
      </c>
      <c r="AA193" s="5">
        <f t="shared" ref="AA193" si="754">Z193-AA192</f>
        <v>26666.666666666679</v>
      </c>
      <c r="AB193" s="5">
        <f>AA193-AB192</f>
        <v>26000.000000000011</v>
      </c>
      <c r="AC193" s="5">
        <f t="shared" ref="AC193" si="755">AB193-AC192</f>
        <v>25333.333333333343</v>
      </c>
      <c r="AD193" s="5">
        <f t="shared" ref="AD193" si="756">AC193-AD192</f>
        <v>24666.666666666675</v>
      </c>
      <c r="AE193" s="5">
        <f t="shared" ref="AE193" si="757">AD193-AE192</f>
        <v>24000.000000000007</v>
      </c>
      <c r="AF193" s="5">
        <f t="shared" ref="AF193" si="758">AE193-AF192</f>
        <v>23333.333333333339</v>
      </c>
      <c r="AG193" s="5">
        <f t="shared" ref="AG193" si="759">AF193-AG192</f>
        <v>22666.666666666672</v>
      </c>
      <c r="AH193" s="5">
        <f t="shared" ref="AH193" si="760">AG193-AH192</f>
        <v>22000.000000000004</v>
      </c>
      <c r="AI193" s="5">
        <f t="shared" ref="AI193" si="761">AH193-AI192</f>
        <v>21333.333333333336</v>
      </c>
      <c r="AJ193" s="5">
        <f t="shared" ref="AJ193" si="762">AI193-AJ192</f>
        <v>20666.666666666668</v>
      </c>
      <c r="AK193" s="5">
        <f t="shared" ref="AK193" si="763">AJ193-AK192</f>
        <v>20000</v>
      </c>
      <c r="AL193" s="5">
        <f t="shared" ref="AL193" si="764">AK193-AL192</f>
        <v>19333.333333333332</v>
      </c>
      <c r="AM193" s="5">
        <f t="shared" ref="AM193" si="765">AL193-AM192</f>
        <v>18666.666666666664</v>
      </c>
      <c r="AN193" s="5">
        <f>AM193-AN192</f>
        <v>17999.999999999996</v>
      </c>
      <c r="AO193" s="5">
        <f t="shared" ref="AO193" si="766">AN193-AO192</f>
        <v>17333.333333333328</v>
      </c>
      <c r="AP193" s="5">
        <f t="shared" ref="AP193" si="767">AO193-AP192</f>
        <v>16666.666666666661</v>
      </c>
      <c r="AQ193" s="5">
        <f t="shared" ref="AQ193" si="768">AP193-AQ192</f>
        <v>15999.999999999995</v>
      </c>
      <c r="AR193" s="5">
        <f t="shared" ref="AR193" si="769">AQ193-AR192</f>
        <v>15333.333333333328</v>
      </c>
      <c r="AS193" s="5">
        <f t="shared" ref="AS193" si="770">AR193-AS192</f>
        <v>14666.666666666662</v>
      </c>
      <c r="AT193" s="5">
        <f t="shared" ref="AT193" si="771">AS193-AT192</f>
        <v>13999.999999999996</v>
      </c>
      <c r="AU193" s="5">
        <f t="shared" ref="AU193" si="772">AT193-AU192</f>
        <v>13333.33333333333</v>
      </c>
      <c r="AV193" s="5">
        <f t="shared" ref="AV193" si="773">AU193-AV192</f>
        <v>12666.666666666664</v>
      </c>
      <c r="AW193" s="5">
        <f t="shared" ref="AW193" si="774">AV193-AW192</f>
        <v>11999.999999999998</v>
      </c>
      <c r="AX193" s="5">
        <f t="shared" ref="AX193" si="775">AW193-AX192</f>
        <v>11333.333333333332</v>
      </c>
      <c r="AY193" s="5">
        <f t="shared" ref="AY193" si="776">AX193-AY192</f>
        <v>10666.666666666666</v>
      </c>
      <c r="AZ193" s="5">
        <f>AY193-AZ192</f>
        <v>10000</v>
      </c>
      <c r="BA193" s="5">
        <f t="shared" ref="BA193" si="777">AZ193-BA192</f>
        <v>9333.3333333333339</v>
      </c>
      <c r="BB193" s="5">
        <f t="shared" ref="BB193" si="778">BA193-BB192</f>
        <v>8666.6666666666679</v>
      </c>
      <c r="BC193" s="5">
        <f t="shared" ref="BC193" si="779">BB193-BC192</f>
        <v>8000.0000000000009</v>
      </c>
      <c r="BD193" s="5">
        <f t="shared" ref="BD193" si="780">BC193-BD192</f>
        <v>7333.3333333333339</v>
      </c>
      <c r="BE193" s="5">
        <f t="shared" ref="BE193" si="781">BD193-BE192</f>
        <v>6666.666666666667</v>
      </c>
      <c r="BF193" s="5">
        <f t="shared" ref="BF193" si="782">BE193-BF192</f>
        <v>6000</v>
      </c>
      <c r="BG193" s="5">
        <f t="shared" ref="BG193" si="783">BF193-BG192</f>
        <v>5333.333333333333</v>
      </c>
      <c r="BH193" s="5">
        <f t="shared" ref="BH193" si="784">BG193-BH192</f>
        <v>4666.6666666666661</v>
      </c>
      <c r="BI193" s="5">
        <f t="shared" ref="BI193" si="785">BH193-BI192</f>
        <v>3999.9999999999995</v>
      </c>
      <c r="BJ193" s="5">
        <f t="shared" ref="BJ193" si="786">BI193-BJ192</f>
        <v>3333.333333333333</v>
      </c>
      <c r="BK193" s="5">
        <f t="shared" ref="BK193" si="787">BJ193-BK192</f>
        <v>2666.6666666666665</v>
      </c>
      <c r="BL193" s="5">
        <f>BK193-BL192</f>
        <v>2000</v>
      </c>
      <c r="BM193" s="5">
        <f t="shared" ref="BM193" si="788">BL193-BM192</f>
        <v>1333.3333333333335</v>
      </c>
      <c r="BN193" s="5">
        <f t="shared" ref="BN193" si="789">BM193-BN192</f>
        <v>666.66666666666686</v>
      </c>
      <c r="BO193" s="5">
        <f t="shared" ref="BO193" si="790">BN193-BO192</f>
        <v>0</v>
      </c>
      <c r="BP193" s="5">
        <f t="shared" ref="BP193" si="791">BO193-BP192</f>
        <v>-666.66666666666663</v>
      </c>
      <c r="BQ193" s="5">
        <f t="shared" ref="BQ193" si="792">BP193-BQ192</f>
        <v>-1333.3333333333333</v>
      </c>
      <c r="BR193" s="5">
        <f t="shared" ref="BR193" si="793">BQ193-BR192</f>
        <v>-2000</v>
      </c>
      <c r="BS193" s="5">
        <f t="shared" ref="BS193" si="794">BR193-BS192</f>
        <v>-2666.6666666666665</v>
      </c>
      <c r="BT193" s="5">
        <f t="shared" ref="BT193" si="795">BS193-BT192</f>
        <v>-3333.333333333333</v>
      </c>
      <c r="BU193" s="5">
        <f t="shared" ref="BU193" si="796">BT193-BU192</f>
        <v>-3999.9999999999995</v>
      </c>
      <c r="BV193" s="5">
        <f t="shared" ref="BV193" si="797">BU193-BV192</f>
        <v>-4666.6666666666661</v>
      </c>
      <c r="BW193" s="5">
        <f t="shared" ref="BW193" si="798">BV193-BW192</f>
        <v>-5333.333333333333</v>
      </c>
    </row>
    <row r="194" spans="1:75" s="63" customFormat="1" outlineLevel="1" x14ac:dyDescent="0.25">
      <c r="A194" s="53" t="s">
        <v>68</v>
      </c>
      <c r="G194" s="89">
        <f>Предпоссылки!C203</f>
        <v>60000</v>
      </c>
    </row>
    <row r="195" spans="1:75" s="81" customFormat="1" outlineLevel="1" x14ac:dyDescent="0.25">
      <c r="A195" s="20" t="s">
        <v>131</v>
      </c>
      <c r="B195" s="69"/>
      <c r="C195" s="70"/>
      <c r="D195" s="11"/>
      <c r="E195" s="11"/>
      <c r="F195" s="11"/>
      <c r="G195" s="81">
        <f>Предпоссылки!$C$204</f>
        <v>15000</v>
      </c>
      <c r="H195" s="81">
        <v>0</v>
      </c>
      <c r="I195" s="81">
        <v>0</v>
      </c>
      <c r="J195" s="81">
        <v>0</v>
      </c>
      <c r="K195" s="81">
        <v>0</v>
      </c>
      <c r="L195" s="81">
        <v>0</v>
      </c>
      <c r="M195" s="81">
        <v>0</v>
      </c>
      <c r="N195" s="81">
        <v>0</v>
      </c>
      <c r="O195" s="81">
        <v>0</v>
      </c>
      <c r="P195" s="81">
        <v>0</v>
      </c>
      <c r="Q195" s="81">
        <v>0</v>
      </c>
      <c r="R195" s="81">
        <v>0</v>
      </c>
      <c r="S195" s="81">
        <v>0</v>
      </c>
      <c r="T195" s="81">
        <v>0</v>
      </c>
      <c r="U195" s="81">
        <v>0</v>
      </c>
      <c r="V195" s="81">
        <v>0</v>
      </c>
      <c r="W195" s="81">
        <v>0</v>
      </c>
      <c r="X195" s="81">
        <v>0</v>
      </c>
      <c r="Y195" s="81">
        <v>0</v>
      </c>
      <c r="Z195" s="81">
        <v>0</v>
      </c>
      <c r="AA195" s="81">
        <v>0</v>
      </c>
      <c r="AB195" s="81">
        <v>0</v>
      </c>
      <c r="AC195" s="81">
        <v>0</v>
      </c>
      <c r="AD195" s="81">
        <v>0</v>
      </c>
      <c r="AE195" s="81">
        <v>0</v>
      </c>
      <c r="AF195" s="81">
        <v>0</v>
      </c>
      <c r="AG195" s="81">
        <v>0</v>
      </c>
      <c r="AH195" s="81">
        <v>0</v>
      </c>
      <c r="AI195" s="81">
        <v>0</v>
      </c>
      <c r="AJ195" s="81">
        <v>0</v>
      </c>
      <c r="AK195" s="81">
        <v>0</v>
      </c>
      <c r="AL195" s="81">
        <v>0</v>
      </c>
      <c r="AM195" s="81">
        <v>0</v>
      </c>
      <c r="AN195" s="81">
        <v>0</v>
      </c>
      <c r="AO195" s="81">
        <v>0</v>
      </c>
      <c r="AP195" s="81">
        <v>0</v>
      </c>
      <c r="AQ195" s="81">
        <v>0</v>
      </c>
      <c r="AR195" s="81">
        <v>0</v>
      </c>
      <c r="AS195" s="81">
        <v>0</v>
      </c>
      <c r="AT195" s="81">
        <v>0</v>
      </c>
      <c r="AU195" s="81">
        <v>0</v>
      </c>
      <c r="AV195" s="81">
        <v>0</v>
      </c>
      <c r="AW195" s="81">
        <v>0</v>
      </c>
      <c r="AX195" s="81">
        <v>0</v>
      </c>
      <c r="AY195" s="81">
        <v>0</v>
      </c>
      <c r="AZ195" s="81">
        <v>0</v>
      </c>
      <c r="BA195" s="81">
        <v>0</v>
      </c>
      <c r="BB195" s="81">
        <v>0</v>
      </c>
      <c r="BC195" s="81">
        <v>0</v>
      </c>
      <c r="BD195" s="81">
        <v>0</v>
      </c>
      <c r="BE195" s="81">
        <v>0</v>
      </c>
      <c r="BF195" s="81">
        <v>0</v>
      </c>
      <c r="BG195" s="81">
        <v>0</v>
      </c>
      <c r="BH195" s="81">
        <v>0</v>
      </c>
      <c r="BI195" s="81">
        <v>0</v>
      </c>
      <c r="BJ195" s="81">
        <v>0</v>
      </c>
      <c r="BK195" s="81">
        <v>0</v>
      </c>
      <c r="BL195" s="81">
        <v>0</v>
      </c>
      <c r="BM195" s="81">
        <v>0</v>
      </c>
      <c r="BN195" s="81">
        <v>0</v>
      </c>
      <c r="BO195" s="81">
        <v>0</v>
      </c>
      <c r="BP195" s="81">
        <v>0</v>
      </c>
      <c r="BQ195" s="81">
        <v>0</v>
      </c>
      <c r="BR195" s="81">
        <v>0</v>
      </c>
      <c r="BS195" s="81">
        <v>0</v>
      </c>
      <c r="BT195" s="81">
        <v>0</v>
      </c>
      <c r="BU195" s="81">
        <v>0</v>
      </c>
      <c r="BV195" s="81">
        <v>0</v>
      </c>
      <c r="BW195" s="81">
        <v>0</v>
      </c>
    </row>
    <row r="196" spans="1:75" s="81" customFormat="1" outlineLevel="1" x14ac:dyDescent="0.25">
      <c r="A196" s="20" t="s">
        <v>128</v>
      </c>
      <c r="B196" s="69"/>
      <c r="C196" s="70"/>
      <c r="D196" s="11"/>
      <c r="E196" s="11"/>
      <c r="F196" s="11"/>
      <c r="G196" s="81">
        <f>Предпоссылки!$C$205</f>
        <v>4</v>
      </c>
      <c r="H196" s="81">
        <v>0</v>
      </c>
      <c r="I196" s="81">
        <v>0</v>
      </c>
      <c r="J196" s="81">
        <v>0</v>
      </c>
      <c r="K196" s="81">
        <v>0</v>
      </c>
      <c r="L196" s="81">
        <v>0</v>
      </c>
      <c r="M196" s="81">
        <v>0</v>
      </c>
      <c r="N196" s="81">
        <v>0</v>
      </c>
      <c r="O196" s="81">
        <v>0</v>
      </c>
      <c r="P196" s="81">
        <v>0</v>
      </c>
      <c r="Q196" s="81">
        <v>0</v>
      </c>
      <c r="R196" s="81">
        <v>0</v>
      </c>
      <c r="S196" s="81">
        <v>0</v>
      </c>
      <c r="T196" s="81">
        <v>0</v>
      </c>
      <c r="U196" s="81">
        <v>0</v>
      </c>
      <c r="V196" s="81">
        <v>0</v>
      </c>
      <c r="W196" s="81">
        <v>0</v>
      </c>
      <c r="X196" s="81">
        <v>0</v>
      </c>
      <c r="Y196" s="81">
        <v>0</v>
      </c>
      <c r="Z196" s="81">
        <v>0</v>
      </c>
      <c r="AA196" s="81">
        <v>0</v>
      </c>
      <c r="AB196" s="81">
        <v>0</v>
      </c>
      <c r="AC196" s="81">
        <v>0</v>
      </c>
      <c r="AD196" s="81">
        <v>0</v>
      </c>
      <c r="AE196" s="81">
        <v>0</v>
      </c>
      <c r="AF196" s="81">
        <v>0</v>
      </c>
      <c r="AG196" s="81">
        <v>0</v>
      </c>
      <c r="AH196" s="81">
        <v>0</v>
      </c>
      <c r="AI196" s="81">
        <v>0</v>
      </c>
      <c r="AJ196" s="81">
        <v>0</v>
      </c>
      <c r="AK196" s="81">
        <v>0</v>
      </c>
      <c r="AL196" s="81">
        <v>0</v>
      </c>
      <c r="AM196" s="81">
        <v>0</v>
      </c>
      <c r="AN196" s="81">
        <v>0</v>
      </c>
      <c r="AO196" s="81">
        <v>0</v>
      </c>
      <c r="AP196" s="81">
        <v>0</v>
      </c>
      <c r="AQ196" s="81">
        <v>0</v>
      </c>
      <c r="AR196" s="81">
        <v>0</v>
      </c>
      <c r="AS196" s="81">
        <v>0</v>
      </c>
      <c r="AT196" s="81">
        <v>0</v>
      </c>
      <c r="AU196" s="81">
        <v>0</v>
      </c>
      <c r="AV196" s="81">
        <v>0</v>
      </c>
      <c r="AW196" s="81">
        <v>0</v>
      </c>
      <c r="AX196" s="81">
        <v>0</v>
      </c>
      <c r="AY196" s="81">
        <v>0</v>
      </c>
      <c r="AZ196" s="81">
        <v>0</v>
      </c>
      <c r="BA196" s="81">
        <v>0</v>
      </c>
      <c r="BB196" s="81">
        <v>0</v>
      </c>
      <c r="BC196" s="81">
        <v>0</v>
      </c>
      <c r="BD196" s="81">
        <v>0</v>
      </c>
      <c r="BE196" s="81">
        <v>0</v>
      </c>
      <c r="BF196" s="81">
        <v>0</v>
      </c>
      <c r="BG196" s="81">
        <v>0</v>
      </c>
      <c r="BH196" s="81">
        <v>0</v>
      </c>
      <c r="BI196" s="81">
        <v>0</v>
      </c>
      <c r="BJ196" s="81">
        <v>0</v>
      </c>
      <c r="BK196" s="81">
        <v>0</v>
      </c>
      <c r="BL196" s="81">
        <v>0</v>
      </c>
      <c r="BM196" s="81">
        <v>0</v>
      </c>
      <c r="BN196" s="81">
        <v>0</v>
      </c>
      <c r="BO196" s="81">
        <v>0</v>
      </c>
      <c r="BP196" s="81">
        <v>0</v>
      </c>
      <c r="BQ196" s="81">
        <v>0</v>
      </c>
      <c r="BR196" s="81">
        <v>0</v>
      </c>
      <c r="BS196" s="81">
        <v>0</v>
      </c>
      <c r="BT196" s="81">
        <v>0</v>
      </c>
      <c r="BU196" s="81">
        <v>0</v>
      </c>
      <c r="BV196" s="81">
        <v>0</v>
      </c>
      <c r="BW196" s="81">
        <v>0</v>
      </c>
    </row>
    <row r="197" spans="1:75" outlineLevel="1" x14ac:dyDescent="0.25">
      <c r="A197" s="62" t="s">
        <v>132</v>
      </c>
      <c r="G197" s="4"/>
      <c r="H197" s="4">
        <f>$G$194/Предпоссылки!$C$206</f>
        <v>1000</v>
      </c>
      <c r="I197" s="4">
        <f>$G$194/Предпоссылки!$C$206</f>
        <v>1000</v>
      </c>
      <c r="J197" s="4">
        <f>$G$194/Предпоссылки!$C$206</f>
        <v>1000</v>
      </c>
      <c r="K197" s="4">
        <f>$G$194/Предпоссылки!$C$206</f>
        <v>1000</v>
      </c>
      <c r="L197" s="4">
        <f>$G$194/Предпоссылки!$C$206</f>
        <v>1000</v>
      </c>
      <c r="M197" s="4">
        <f>$G$194/Предпоссылки!$C$206</f>
        <v>1000</v>
      </c>
      <c r="N197" s="4">
        <f>$G$194/Предпоссылки!$C$206</f>
        <v>1000</v>
      </c>
      <c r="O197" s="4">
        <f>$G$194/Предпоссылки!$C$206</f>
        <v>1000</v>
      </c>
      <c r="P197" s="4">
        <f>$G$194/Предпоссылки!$C$206</f>
        <v>1000</v>
      </c>
      <c r="Q197" s="4">
        <f>$G$194/Предпоссылки!$C$206</f>
        <v>1000</v>
      </c>
      <c r="R197" s="4">
        <f>$G$194/Предпоссылки!$C$206</f>
        <v>1000</v>
      </c>
      <c r="S197" s="4">
        <f>$G$194/Предпоссылки!$C$206</f>
        <v>1000</v>
      </c>
      <c r="T197" s="4">
        <f>$G$194/Предпоссылки!$C$206</f>
        <v>1000</v>
      </c>
      <c r="U197" s="4">
        <f>$G$194/Предпоссылки!$C$206</f>
        <v>1000</v>
      </c>
      <c r="V197" s="4">
        <f>$G$194/Предпоссылки!$C$206</f>
        <v>1000</v>
      </c>
      <c r="W197" s="4">
        <f>$G$194/Предпоссылки!$C$206</f>
        <v>1000</v>
      </c>
      <c r="X197" s="4">
        <f>$G$194/Предпоссылки!$C$206</f>
        <v>1000</v>
      </c>
      <c r="Y197" s="4">
        <f>$G$194/Предпоссылки!$C$206</f>
        <v>1000</v>
      </c>
      <c r="Z197" s="4">
        <f>$G$194/Предпоссылки!$C$206</f>
        <v>1000</v>
      </c>
      <c r="AA197" s="4">
        <f>$G$194/Предпоссылки!$C$206</f>
        <v>1000</v>
      </c>
      <c r="AB197" s="4">
        <f>$G$194/Предпоссылки!$C$206</f>
        <v>1000</v>
      </c>
      <c r="AC197" s="4">
        <f>$G$194/Предпоссылки!$C$206</f>
        <v>1000</v>
      </c>
      <c r="AD197" s="4">
        <f>$G$194/Предпоссылки!$C$206</f>
        <v>1000</v>
      </c>
      <c r="AE197" s="4">
        <f>$G$194/Предпоссылки!$C$206</f>
        <v>1000</v>
      </c>
      <c r="AF197" s="4">
        <f>$G$194/Предпоссылки!$C$206</f>
        <v>1000</v>
      </c>
      <c r="AG197" s="4">
        <f>$G$194/Предпоссылки!$C$206</f>
        <v>1000</v>
      </c>
      <c r="AH197" s="4">
        <f>$G$194/Предпоссылки!$C$206</f>
        <v>1000</v>
      </c>
      <c r="AI197" s="4">
        <f>$G$194/Предпоссылки!$C$206</f>
        <v>1000</v>
      </c>
      <c r="AJ197" s="4">
        <f>$G$194/Предпоссылки!$C$206</f>
        <v>1000</v>
      </c>
      <c r="AK197" s="4">
        <f>$G$194/Предпоссылки!$C$206</f>
        <v>1000</v>
      </c>
      <c r="AL197" s="4">
        <f>$G$194/Предпоссылки!$C$206</f>
        <v>1000</v>
      </c>
      <c r="AM197" s="4">
        <f>$G$194/Предпоссылки!$C$206</f>
        <v>1000</v>
      </c>
      <c r="AN197" s="4">
        <f>$G$194/Предпоссылки!$C$206</f>
        <v>1000</v>
      </c>
      <c r="AO197" s="4">
        <f>$G$194/Предпоссылки!$C$206</f>
        <v>1000</v>
      </c>
      <c r="AP197" s="4">
        <f>$G$194/Предпоссылки!$C$206</f>
        <v>1000</v>
      </c>
      <c r="AQ197" s="4">
        <f>$G$194/Предпоссылки!$C$206</f>
        <v>1000</v>
      </c>
      <c r="AR197" s="4">
        <f>$G$194/Предпоссылки!$C$206</f>
        <v>1000</v>
      </c>
      <c r="AS197" s="4">
        <f>$G$194/Предпоссылки!$C$206</f>
        <v>1000</v>
      </c>
      <c r="AT197" s="4">
        <f>$G$194/Предпоссылки!$C$206</f>
        <v>1000</v>
      </c>
      <c r="AU197" s="4">
        <f>$G$194/Предпоссылки!$C$206</f>
        <v>1000</v>
      </c>
      <c r="AV197" s="4">
        <f>$G$194/Предпоссылки!$C$206</f>
        <v>1000</v>
      </c>
      <c r="AW197" s="4">
        <f>$G$194/Предпоссылки!$C$206</f>
        <v>1000</v>
      </c>
      <c r="AX197" s="4">
        <f>$G$194/Предпоссылки!$C$206</f>
        <v>1000</v>
      </c>
      <c r="AY197" s="4">
        <f>$G$194/Предпоссылки!$C$206</f>
        <v>1000</v>
      </c>
      <c r="AZ197" s="4">
        <f>$G$194/Предпоссылки!$C$206</f>
        <v>1000</v>
      </c>
      <c r="BA197" s="4">
        <f>$G$194/Предпоссылки!$C$206</f>
        <v>1000</v>
      </c>
      <c r="BB197" s="4">
        <f>$G$194/Предпоссылки!$C$206</f>
        <v>1000</v>
      </c>
      <c r="BC197" s="4">
        <f>$G$194/Предпоссылки!$C$206</f>
        <v>1000</v>
      </c>
      <c r="BD197" s="4">
        <f>$G$194/Предпоссылки!$C$206</f>
        <v>1000</v>
      </c>
      <c r="BE197" s="4">
        <f>$G$194/Предпоссылки!$C$206</f>
        <v>1000</v>
      </c>
      <c r="BF197" s="4">
        <f>$G$194/Предпоссылки!$C$206</f>
        <v>1000</v>
      </c>
      <c r="BG197" s="4">
        <f>$G$194/Предпоссылки!$C$206</f>
        <v>1000</v>
      </c>
      <c r="BH197" s="4">
        <f>$G$194/Предпоссылки!$C$206</f>
        <v>1000</v>
      </c>
      <c r="BI197" s="4">
        <f>$G$194/Предпоссылки!$C$206</f>
        <v>1000</v>
      </c>
      <c r="BJ197" s="4">
        <f>$G$194/Предпоссылки!$C$206</f>
        <v>1000</v>
      </c>
      <c r="BK197" s="4">
        <f>$G$194/Предпоссылки!$C$206</f>
        <v>1000</v>
      </c>
      <c r="BL197" s="4">
        <f>$G$194/Предпоссылки!$C$206</f>
        <v>1000</v>
      </c>
      <c r="BM197" s="4">
        <f>$G$194/Предпоссылки!$C$206</f>
        <v>1000</v>
      </c>
      <c r="BN197" s="4">
        <f>$G$194/Предпоссылки!$C$206</f>
        <v>1000</v>
      </c>
      <c r="BO197" s="4">
        <f>$G$194/Предпоссылки!$C$206</f>
        <v>1000</v>
      </c>
      <c r="BP197" s="4">
        <f>$G$194/Предпоссылки!$C$206</f>
        <v>1000</v>
      </c>
      <c r="BQ197" s="4">
        <f>$G$194/Предпоссылки!$C$206</f>
        <v>1000</v>
      </c>
      <c r="BR197" s="4">
        <f>$G$194/Предпоссылки!$C$206</f>
        <v>1000</v>
      </c>
      <c r="BS197" s="4">
        <f>$G$194/Предпоссылки!$C$206</f>
        <v>1000</v>
      </c>
      <c r="BT197" s="4">
        <f>$G$194/Предпоссылки!$C$206</f>
        <v>1000</v>
      </c>
      <c r="BU197" s="4">
        <f>$G$194/Предпоссылки!$C$206</f>
        <v>1000</v>
      </c>
      <c r="BV197" s="4">
        <f>$G$194/Предпоссылки!$C$206</f>
        <v>1000</v>
      </c>
      <c r="BW197" s="4">
        <f>$G$194/Предпоссылки!$C$206</f>
        <v>1000</v>
      </c>
    </row>
    <row r="198" spans="1:75" outlineLevel="1" x14ac:dyDescent="0.25">
      <c r="A198" s="62" t="s">
        <v>130</v>
      </c>
      <c r="G198" s="4"/>
      <c r="H198" s="5">
        <f>G194-H197</f>
        <v>59000</v>
      </c>
      <c r="I198" s="5">
        <f t="shared" ref="I198" si="799">H198-I197</f>
        <v>58000</v>
      </c>
      <c r="J198" s="5">
        <f t="shared" ref="J198" si="800">I198-J197</f>
        <v>57000</v>
      </c>
      <c r="K198" s="5">
        <f t="shared" ref="K198" si="801">J198-K197</f>
        <v>56000</v>
      </c>
      <c r="L198" s="5">
        <f t="shared" ref="L198" si="802">K198-L197</f>
        <v>55000</v>
      </c>
      <c r="M198" s="5">
        <f t="shared" ref="M198" si="803">L198-M197</f>
        <v>54000</v>
      </c>
      <c r="N198" s="5">
        <f t="shared" ref="N198" si="804">M198-N197</f>
        <v>53000</v>
      </c>
      <c r="O198" s="5">
        <f t="shared" ref="O198" si="805">N198-O197</f>
        <v>52000</v>
      </c>
      <c r="P198" s="5">
        <f>O198-P197</f>
        <v>51000</v>
      </c>
      <c r="Q198" s="5">
        <f t="shared" ref="Q198" si="806">P198-Q197</f>
        <v>50000</v>
      </c>
      <c r="R198" s="5">
        <f t="shared" ref="R198" si="807">Q198-R197</f>
        <v>49000</v>
      </c>
      <c r="S198" s="5">
        <f t="shared" ref="S198" si="808">R198-S197</f>
        <v>48000</v>
      </c>
      <c r="T198" s="5">
        <f t="shared" ref="T198" si="809">S198-T197</f>
        <v>47000</v>
      </c>
      <c r="U198" s="5">
        <f t="shared" ref="U198" si="810">T198-U197</f>
        <v>46000</v>
      </c>
      <c r="V198" s="5">
        <f t="shared" ref="V198" si="811">U198-V197</f>
        <v>45000</v>
      </c>
      <c r="W198" s="5">
        <f t="shared" ref="W198" si="812">V198-W197</f>
        <v>44000</v>
      </c>
      <c r="X198" s="5">
        <f t="shared" ref="X198" si="813">W198-X197</f>
        <v>43000</v>
      </c>
      <c r="Y198" s="5">
        <f t="shared" ref="Y198" si="814">X198-Y197</f>
        <v>42000</v>
      </c>
      <c r="Z198" s="5">
        <f t="shared" ref="Z198" si="815">Y198-Z197</f>
        <v>41000</v>
      </c>
      <c r="AA198" s="5">
        <f t="shared" ref="AA198" si="816">Z198-AA197</f>
        <v>40000</v>
      </c>
      <c r="AB198" s="5">
        <f>AA198-AB197</f>
        <v>39000</v>
      </c>
      <c r="AC198" s="5">
        <f t="shared" ref="AC198" si="817">AB198-AC197</f>
        <v>38000</v>
      </c>
      <c r="AD198" s="5">
        <f t="shared" ref="AD198" si="818">AC198-AD197</f>
        <v>37000</v>
      </c>
      <c r="AE198" s="5">
        <f t="shared" ref="AE198" si="819">AD198-AE197</f>
        <v>36000</v>
      </c>
      <c r="AF198" s="5">
        <f t="shared" ref="AF198" si="820">AE198-AF197</f>
        <v>35000</v>
      </c>
      <c r="AG198" s="5">
        <f t="shared" ref="AG198" si="821">AF198-AG197</f>
        <v>34000</v>
      </c>
      <c r="AH198" s="5">
        <f t="shared" ref="AH198" si="822">AG198-AH197</f>
        <v>33000</v>
      </c>
      <c r="AI198" s="5">
        <f t="shared" ref="AI198" si="823">AH198-AI197</f>
        <v>32000</v>
      </c>
      <c r="AJ198" s="5">
        <f t="shared" ref="AJ198" si="824">AI198-AJ197</f>
        <v>31000</v>
      </c>
      <c r="AK198" s="5">
        <f t="shared" ref="AK198" si="825">AJ198-AK197</f>
        <v>30000</v>
      </c>
      <c r="AL198" s="5">
        <f t="shared" ref="AL198" si="826">AK198-AL197</f>
        <v>29000</v>
      </c>
      <c r="AM198" s="5">
        <f t="shared" ref="AM198" si="827">AL198-AM197</f>
        <v>28000</v>
      </c>
      <c r="AN198" s="5">
        <f>AM198-AN197</f>
        <v>27000</v>
      </c>
      <c r="AO198" s="5">
        <f t="shared" ref="AO198" si="828">AN198-AO197</f>
        <v>26000</v>
      </c>
      <c r="AP198" s="5">
        <f t="shared" ref="AP198" si="829">AO198-AP197</f>
        <v>25000</v>
      </c>
      <c r="AQ198" s="5">
        <f t="shared" ref="AQ198" si="830">AP198-AQ197</f>
        <v>24000</v>
      </c>
      <c r="AR198" s="5">
        <f t="shared" ref="AR198" si="831">AQ198-AR197</f>
        <v>23000</v>
      </c>
      <c r="AS198" s="5">
        <f t="shared" ref="AS198" si="832">AR198-AS197</f>
        <v>22000</v>
      </c>
      <c r="AT198" s="5">
        <f t="shared" ref="AT198" si="833">AS198-AT197</f>
        <v>21000</v>
      </c>
      <c r="AU198" s="5">
        <f t="shared" ref="AU198" si="834">AT198-AU197</f>
        <v>20000</v>
      </c>
      <c r="AV198" s="5">
        <f t="shared" ref="AV198" si="835">AU198-AV197</f>
        <v>19000</v>
      </c>
      <c r="AW198" s="5">
        <f t="shared" ref="AW198" si="836">AV198-AW197</f>
        <v>18000</v>
      </c>
      <c r="AX198" s="5">
        <f t="shared" ref="AX198" si="837">AW198-AX197</f>
        <v>17000</v>
      </c>
      <c r="AY198" s="5">
        <f t="shared" ref="AY198" si="838">AX198-AY197</f>
        <v>16000</v>
      </c>
      <c r="AZ198" s="5">
        <f>AY198-AZ197</f>
        <v>15000</v>
      </c>
      <c r="BA198" s="5">
        <f t="shared" ref="BA198" si="839">AZ198-BA197</f>
        <v>14000</v>
      </c>
      <c r="BB198" s="5">
        <f t="shared" ref="BB198" si="840">BA198-BB197</f>
        <v>13000</v>
      </c>
      <c r="BC198" s="5">
        <f t="shared" ref="BC198" si="841">BB198-BC197</f>
        <v>12000</v>
      </c>
      <c r="BD198" s="5">
        <f t="shared" ref="BD198" si="842">BC198-BD197</f>
        <v>11000</v>
      </c>
      <c r="BE198" s="5">
        <f t="shared" ref="BE198" si="843">BD198-BE197</f>
        <v>10000</v>
      </c>
      <c r="BF198" s="5">
        <f t="shared" ref="BF198" si="844">BE198-BF197</f>
        <v>9000</v>
      </c>
      <c r="BG198" s="5">
        <f t="shared" ref="BG198" si="845">BF198-BG197</f>
        <v>8000</v>
      </c>
      <c r="BH198" s="5">
        <f t="shared" ref="BH198" si="846">BG198-BH197</f>
        <v>7000</v>
      </c>
      <c r="BI198" s="5">
        <f t="shared" ref="BI198" si="847">BH198-BI197</f>
        <v>6000</v>
      </c>
      <c r="BJ198" s="5">
        <f t="shared" ref="BJ198" si="848">BI198-BJ197</f>
        <v>5000</v>
      </c>
      <c r="BK198" s="5">
        <f t="shared" ref="BK198" si="849">BJ198-BK197</f>
        <v>4000</v>
      </c>
      <c r="BL198" s="5">
        <f>BK198-BL197</f>
        <v>3000</v>
      </c>
      <c r="BM198" s="5">
        <f t="shared" ref="BM198" si="850">BL198-BM197</f>
        <v>2000</v>
      </c>
      <c r="BN198" s="5">
        <f t="shared" ref="BN198" si="851">BM198-BN197</f>
        <v>1000</v>
      </c>
      <c r="BO198" s="5">
        <f t="shared" ref="BO198" si="852">BN198-BO197</f>
        <v>0</v>
      </c>
      <c r="BP198" s="5">
        <f t="shared" ref="BP198" si="853">BO198-BP197</f>
        <v>-1000</v>
      </c>
      <c r="BQ198" s="5">
        <f t="shared" ref="BQ198" si="854">BP198-BQ197</f>
        <v>-2000</v>
      </c>
      <c r="BR198" s="5">
        <f t="shared" ref="BR198" si="855">BQ198-BR197</f>
        <v>-3000</v>
      </c>
      <c r="BS198" s="5">
        <f t="shared" ref="BS198" si="856">BR198-BS197</f>
        <v>-4000</v>
      </c>
      <c r="BT198" s="5">
        <f t="shared" ref="BT198" si="857">BS198-BT197</f>
        <v>-5000</v>
      </c>
      <c r="BU198" s="5">
        <f t="shared" ref="BU198" si="858">BT198-BU197</f>
        <v>-6000</v>
      </c>
      <c r="BV198" s="5">
        <f t="shared" ref="BV198" si="859">BU198-BV197</f>
        <v>-7000</v>
      </c>
      <c r="BW198" s="5">
        <f t="shared" ref="BW198" si="860">BV198-BW197</f>
        <v>-8000</v>
      </c>
    </row>
    <row r="199" spans="1:75" outlineLevel="1" x14ac:dyDescent="0.25"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</row>
    <row r="200" spans="1:75" x14ac:dyDescent="0.25">
      <c r="A200" s="28" t="s">
        <v>136</v>
      </c>
      <c r="B200" s="82"/>
      <c r="C200" s="29"/>
      <c r="D200" s="29">
        <f>D201+D206</f>
        <v>0</v>
      </c>
      <c r="E200" s="29">
        <f t="shared" ref="E200:O200" si="861">E201+E206</f>
        <v>0</v>
      </c>
      <c r="F200" s="29">
        <f t="shared" si="861"/>
        <v>0</v>
      </c>
      <c r="G200" s="29">
        <f t="shared" si="861"/>
        <v>0</v>
      </c>
      <c r="H200" s="29">
        <f t="shared" ca="1" si="861"/>
        <v>0</v>
      </c>
      <c r="I200" s="29">
        <f t="shared" ca="1" si="861"/>
        <v>75149.840571428635</v>
      </c>
      <c r="J200" s="29">
        <f t="shared" ca="1" si="861"/>
        <v>186204.39428571434</v>
      </c>
      <c r="K200" s="29">
        <f t="shared" ca="1" si="861"/>
        <v>141648.49028571436</v>
      </c>
      <c r="L200" s="29">
        <f t="shared" ca="1" si="861"/>
        <v>51902.590285714286</v>
      </c>
      <c r="M200" s="29">
        <f t="shared" ca="1" si="861"/>
        <v>0</v>
      </c>
      <c r="N200" s="29">
        <f t="shared" ca="1" si="861"/>
        <v>12718.498285714308</v>
      </c>
      <c r="O200" s="29">
        <f t="shared" ca="1" si="861"/>
        <v>5118.9702857143056</v>
      </c>
      <c r="P200" s="29">
        <f t="shared" ref="P200:AA200" ca="1" si="862">P201+P206</f>
        <v>124417.87028571429</v>
      </c>
      <c r="Q200" s="29">
        <f t="shared" ca="1" si="862"/>
        <v>71578.85828571429</v>
      </c>
      <c r="R200" s="29">
        <f t="shared" ca="1" si="862"/>
        <v>73828.85828571429</v>
      </c>
      <c r="S200" s="29">
        <f t="shared" ca="1" si="862"/>
        <v>0</v>
      </c>
      <c r="T200" s="29">
        <f t="shared" ca="1" si="862"/>
        <v>134402.78228571432</v>
      </c>
      <c r="U200" s="29">
        <f t="shared" ca="1" si="862"/>
        <v>169874.12228571434</v>
      </c>
      <c r="V200" s="29">
        <f t="shared" ca="1" si="862"/>
        <v>207302.13428571433</v>
      </c>
      <c r="W200" s="29">
        <f t="shared" ca="1" si="862"/>
        <v>159602.45828571435</v>
      </c>
      <c r="X200" s="29">
        <f t="shared" ca="1" si="862"/>
        <v>60328.85828571429</v>
      </c>
      <c r="Y200" s="29">
        <f t="shared" ca="1" si="862"/>
        <v>0</v>
      </c>
      <c r="Z200" s="29">
        <f t="shared" ca="1" si="862"/>
        <v>18204.610285714309</v>
      </c>
      <c r="AA200" s="29">
        <f t="shared" ca="1" si="862"/>
        <v>8854.0782857143058</v>
      </c>
      <c r="AB200" s="29">
        <f t="shared" ref="AB200:AM200" ca="1" si="863">AB219+AB227</f>
        <v>24930167.442857146</v>
      </c>
      <c r="AC200" s="29">
        <f t="shared" ca="1" si="863"/>
        <v>25388629.82514286</v>
      </c>
      <c r="AD200" s="29">
        <f t="shared" ca="1" si="863"/>
        <v>25859842.207428575</v>
      </c>
      <c r="AE200" s="29">
        <f t="shared" ca="1" si="863"/>
        <v>24381926.276000004</v>
      </c>
      <c r="AF200" s="29">
        <f t="shared" ca="1" si="863"/>
        <v>25227466.48628572</v>
      </c>
      <c r="AG200" s="29">
        <f t="shared" ca="1" si="863"/>
        <v>26297915.676571436</v>
      </c>
      <c r="AH200" s="29">
        <f t="shared" ca="1" si="863"/>
        <v>27592181.630857147</v>
      </c>
      <c r="AI200" s="29">
        <f t="shared" ca="1" si="863"/>
        <v>28598334.713142864</v>
      </c>
      <c r="AJ200" s="29">
        <f t="shared" ca="1" si="863"/>
        <v>28987947.095428579</v>
      </c>
      <c r="AK200" s="29">
        <f t="shared" ca="1" si="863"/>
        <v>28896885.244000006</v>
      </c>
      <c r="AL200" s="29">
        <f t="shared" ca="1" si="863"/>
        <v>29031132.67028572</v>
      </c>
      <c r="AM200" s="29">
        <f t="shared" ca="1" si="863"/>
        <v>29102471.392571434</v>
      </c>
      <c r="AN200" s="29">
        <f t="shared" ref="AN200:BW200" ca="1" si="864">AN201+AN206</f>
        <v>146245.53428571433</v>
      </c>
      <c r="AO200" s="29">
        <f t="shared" ca="1" si="864"/>
        <v>90231.394285714283</v>
      </c>
      <c r="AP200" s="29">
        <f t="shared" ca="1" si="864"/>
        <v>92481.394285714283</v>
      </c>
      <c r="AQ200" s="29">
        <f t="shared" ca="1" si="864"/>
        <v>0</v>
      </c>
      <c r="AR200" s="29">
        <f t="shared" ca="1" si="864"/>
        <v>164023.17428571428</v>
      </c>
      <c r="AS200" s="29">
        <f t="shared" ca="1" si="864"/>
        <v>207931.47428571436</v>
      </c>
      <c r="AT200" s="29">
        <f t="shared" ca="1" si="864"/>
        <v>249497.61428571434</v>
      </c>
      <c r="AU200" s="29">
        <f t="shared" ca="1" si="864"/>
        <v>195510.39428571434</v>
      </c>
      <c r="AV200" s="29">
        <f t="shared" ca="1" si="864"/>
        <v>77181.394285714283</v>
      </c>
      <c r="AW200" s="29">
        <f t="shared" ca="1" si="864"/>
        <v>0</v>
      </c>
      <c r="AX200" s="29">
        <f t="shared" ca="1" si="864"/>
        <v>29176.834285714325</v>
      </c>
      <c r="AY200" s="29">
        <f t="shared" ca="1" si="864"/>
        <v>16324.294285714301</v>
      </c>
      <c r="AZ200" s="29">
        <f t="shared" ca="1" si="864"/>
        <v>157159.36628571432</v>
      </c>
      <c r="BA200" s="29">
        <f t="shared" ca="1" si="864"/>
        <v>99557.662285714323</v>
      </c>
      <c r="BB200" s="29">
        <f t="shared" ca="1" si="864"/>
        <v>101807.66228571432</v>
      </c>
      <c r="BC200" s="29">
        <f t="shared" ca="1" si="864"/>
        <v>0</v>
      </c>
      <c r="BD200" s="29">
        <f t="shared" ca="1" si="864"/>
        <v>178833.37028571431</v>
      </c>
      <c r="BE200" s="29">
        <f t="shared" ca="1" si="864"/>
        <v>226960.15028571436</v>
      </c>
      <c r="BF200" s="29">
        <f t="shared" ca="1" si="864"/>
        <v>270595.35428571433</v>
      </c>
      <c r="BG200" s="29">
        <f t="shared" ca="1" si="864"/>
        <v>213464.36228571436</v>
      </c>
      <c r="BH200" s="29">
        <f t="shared" ca="1" si="864"/>
        <v>85607.662285714323</v>
      </c>
      <c r="BI200" s="29">
        <f t="shared" ca="1" si="864"/>
        <v>0</v>
      </c>
      <c r="BJ200" s="29">
        <f t="shared" ca="1" si="864"/>
        <v>34662.946285714323</v>
      </c>
      <c r="BK200" s="29">
        <f t="shared" ca="1" si="864"/>
        <v>20059.402285714325</v>
      </c>
      <c r="BL200" s="29">
        <f t="shared" ca="1" si="864"/>
        <v>168073.19828571434</v>
      </c>
      <c r="BM200" s="29">
        <f t="shared" ca="1" si="864"/>
        <v>108883.93028571429</v>
      </c>
      <c r="BN200" s="29">
        <f t="shared" ca="1" si="864"/>
        <v>111133.93028571429</v>
      </c>
      <c r="BO200" s="29">
        <f t="shared" ca="1" si="864"/>
        <v>0</v>
      </c>
      <c r="BP200" s="29">
        <f t="shared" ca="1" si="864"/>
        <v>193643.56628571427</v>
      </c>
      <c r="BQ200" s="29">
        <f t="shared" ca="1" si="864"/>
        <v>245988.82628571437</v>
      </c>
      <c r="BR200" s="29">
        <f t="shared" ca="1" si="864"/>
        <v>291693.09428571432</v>
      </c>
      <c r="BS200" s="29">
        <f t="shared" ca="1" si="864"/>
        <v>231418.33028571436</v>
      </c>
      <c r="BT200" s="29">
        <f t="shared" ca="1" si="864"/>
        <v>94033.93028571429</v>
      </c>
      <c r="BU200" s="29">
        <f t="shared" ca="1" si="864"/>
        <v>2799.0582857143204</v>
      </c>
      <c r="BV200" s="29">
        <f t="shared" ca="1" si="864"/>
        <v>40149.058285714324</v>
      </c>
      <c r="BW200" s="29">
        <f t="shared" ca="1" si="864"/>
        <v>23794.510285714328</v>
      </c>
    </row>
    <row r="201" spans="1:75" s="39" customFormat="1" ht="10.25" outlineLevel="1" x14ac:dyDescent="0.2">
      <c r="A201" s="22" t="s">
        <v>32</v>
      </c>
      <c r="B201" s="31"/>
      <c r="C201" s="95"/>
      <c r="D201" s="22">
        <f t="shared" ref="D201:O201" si="865">SUM(D202:D205)</f>
        <v>0</v>
      </c>
      <c r="E201" s="22">
        <f t="shared" si="865"/>
        <v>0</v>
      </c>
      <c r="F201" s="22">
        <f t="shared" si="865"/>
        <v>0</v>
      </c>
      <c r="G201" s="22">
        <f t="shared" si="865"/>
        <v>0</v>
      </c>
      <c r="H201" s="22">
        <f t="shared" si="865"/>
        <v>0</v>
      </c>
      <c r="I201" s="22">
        <f t="shared" si="865"/>
        <v>0</v>
      </c>
      <c r="J201" s="22">
        <f t="shared" si="865"/>
        <v>0</v>
      </c>
      <c r="K201" s="22">
        <f t="shared" si="865"/>
        <v>0</v>
      </c>
      <c r="L201" s="22">
        <f t="shared" si="865"/>
        <v>0</v>
      </c>
      <c r="M201" s="22">
        <f t="shared" si="865"/>
        <v>0</v>
      </c>
      <c r="N201" s="22">
        <f t="shared" si="865"/>
        <v>0</v>
      </c>
      <c r="O201" s="22">
        <f t="shared" si="865"/>
        <v>0</v>
      </c>
      <c r="P201" s="22">
        <f>SUM(P202:P205)</f>
        <v>35400</v>
      </c>
      <c r="Q201" s="22">
        <f t="shared" ref="Q201" si="866">SUM(Q202:Q205)</f>
        <v>0</v>
      </c>
      <c r="R201" s="22">
        <f t="shared" ref="R201" si="867">SUM(R202:R205)</f>
        <v>0</v>
      </c>
      <c r="S201" s="22">
        <f t="shared" ref="S201" si="868">SUM(S202:S205)</f>
        <v>0</v>
      </c>
      <c r="T201" s="22">
        <f t="shared" ref="T201" si="869">SUM(T202:T205)</f>
        <v>0</v>
      </c>
      <c r="U201" s="22">
        <f t="shared" ref="U201" si="870">SUM(U202:U205)</f>
        <v>0</v>
      </c>
      <c r="V201" s="22">
        <f t="shared" ref="V201" si="871">SUM(V202:V205)</f>
        <v>0</v>
      </c>
      <c r="W201" s="22">
        <f t="shared" ref="W201" si="872">SUM(W202:W205)</f>
        <v>0</v>
      </c>
      <c r="X201" s="22">
        <f t="shared" ref="X201" si="873">SUM(X202:X205)</f>
        <v>0</v>
      </c>
      <c r="Y201" s="22">
        <f t="shared" ref="Y201" si="874">SUM(Y202:Y205)</f>
        <v>0</v>
      </c>
      <c r="Z201" s="22">
        <f t="shared" ref="Z201" si="875">SUM(Z202:Z205)</f>
        <v>0</v>
      </c>
      <c r="AA201" s="22">
        <f t="shared" ref="AA201" si="876">SUM(AA202:AA205)</f>
        <v>0</v>
      </c>
      <c r="AB201" s="22">
        <f>SUM(AB202:AB205)</f>
        <v>35400</v>
      </c>
      <c r="AC201" s="22">
        <f t="shared" ref="AC201" si="877">SUM(AC202:AC205)</f>
        <v>0</v>
      </c>
      <c r="AD201" s="22">
        <f t="shared" ref="AD201" si="878">SUM(AD202:AD205)</f>
        <v>0</v>
      </c>
      <c r="AE201" s="22">
        <f t="shared" ref="AE201" si="879">SUM(AE202:AE205)</f>
        <v>0</v>
      </c>
      <c r="AF201" s="22">
        <f t="shared" ref="AF201" si="880">SUM(AF202:AF205)</f>
        <v>0</v>
      </c>
      <c r="AG201" s="22">
        <f t="shared" ref="AG201" si="881">SUM(AG202:AG205)</f>
        <v>0</v>
      </c>
      <c r="AH201" s="22">
        <f t="shared" ref="AH201" si="882">SUM(AH202:AH205)</f>
        <v>0</v>
      </c>
      <c r="AI201" s="22">
        <f t="shared" ref="AI201" si="883">SUM(AI202:AI205)</f>
        <v>0</v>
      </c>
      <c r="AJ201" s="22">
        <f t="shared" ref="AJ201" si="884">SUM(AJ202:AJ205)</f>
        <v>0</v>
      </c>
      <c r="AK201" s="22">
        <f t="shared" ref="AK201" si="885">SUM(AK202:AK205)</f>
        <v>0</v>
      </c>
      <c r="AL201" s="22">
        <f t="shared" ref="AL201" si="886">SUM(AL202:AL205)</f>
        <v>0</v>
      </c>
      <c r="AM201" s="22">
        <f t="shared" ref="AM201" si="887">SUM(AM202:AM205)</f>
        <v>0</v>
      </c>
      <c r="AN201" s="22">
        <f>SUM(AN202:AN205)</f>
        <v>35400</v>
      </c>
      <c r="AO201" s="22">
        <f t="shared" ref="AO201:AY201" si="888">SUM(AO202:AO205)</f>
        <v>0</v>
      </c>
      <c r="AP201" s="22">
        <f t="shared" si="888"/>
        <v>0</v>
      </c>
      <c r="AQ201" s="22">
        <f t="shared" si="888"/>
        <v>0</v>
      </c>
      <c r="AR201" s="22">
        <f t="shared" si="888"/>
        <v>0</v>
      </c>
      <c r="AS201" s="22">
        <f t="shared" si="888"/>
        <v>0</v>
      </c>
      <c r="AT201" s="22">
        <f t="shared" si="888"/>
        <v>0</v>
      </c>
      <c r="AU201" s="22">
        <f t="shared" si="888"/>
        <v>0</v>
      </c>
      <c r="AV201" s="22">
        <f t="shared" si="888"/>
        <v>0</v>
      </c>
      <c r="AW201" s="22">
        <f t="shared" si="888"/>
        <v>0</v>
      </c>
      <c r="AX201" s="22">
        <f t="shared" si="888"/>
        <v>0</v>
      </c>
      <c r="AY201" s="22">
        <f t="shared" si="888"/>
        <v>0</v>
      </c>
      <c r="AZ201" s="22">
        <f>SUM(AZ202:AZ205)</f>
        <v>35400</v>
      </c>
      <c r="BA201" s="22">
        <f t="shared" ref="BA201:BK201" si="889">SUM(BA202:BA205)</f>
        <v>0</v>
      </c>
      <c r="BB201" s="22">
        <f t="shared" si="889"/>
        <v>0</v>
      </c>
      <c r="BC201" s="22">
        <f t="shared" si="889"/>
        <v>0</v>
      </c>
      <c r="BD201" s="22">
        <f t="shared" si="889"/>
        <v>0</v>
      </c>
      <c r="BE201" s="22">
        <f t="shared" si="889"/>
        <v>0</v>
      </c>
      <c r="BF201" s="22">
        <f t="shared" si="889"/>
        <v>0</v>
      </c>
      <c r="BG201" s="22">
        <f t="shared" si="889"/>
        <v>0</v>
      </c>
      <c r="BH201" s="22">
        <f t="shared" si="889"/>
        <v>0</v>
      </c>
      <c r="BI201" s="22">
        <f t="shared" si="889"/>
        <v>0</v>
      </c>
      <c r="BJ201" s="22">
        <f t="shared" si="889"/>
        <v>0</v>
      </c>
      <c r="BK201" s="22">
        <f t="shared" si="889"/>
        <v>0</v>
      </c>
      <c r="BL201" s="22">
        <f>SUM(BL202:BL205)</f>
        <v>35400</v>
      </c>
      <c r="BM201" s="22">
        <f t="shared" ref="BM201:BW201" si="890">SUM(BM202:BM205)</f>
        <v>0</v>
      </c>
      <c r="BN201" s="22">
        <f t="shared" si="890"/>
        <v>0</v>
      </c>
      <c r="BO201" s="22">
        <f t="shared" si="890"/>
        <v>0</v>
      </c>
      <c r="BP201" s="22">
        <f t="shared" si="890"/>
        <v>0</v>
      </c>
      <c r="BQ201" s="22">
        <f t="shared" si="890"/>
        <v>0</v>
      </c>
      <c r="BR201" s="22">
        <f t="shared" si="890"/>
        <v>0</v>
      </c>
      <c r="BS201" s="22">
        <f t="shared" si="890"/>
        <v>0</v>
      </c>
      <c r="BT201" s="22">
        <f t="shared" si="890"/>
        <v>0</v>
      </c>
      <c r="BU201" s="22">
        <f t="shared" si="890"/>
        <v>0</v>
      </c>
      <c r="BV201" s="22">
        <f t="shared" si="890"/>
        <v>0</v>
      </c>
      <c r="BW201" s="22">
        <f t="shared" si="890"/>
        <v>0</v>
      </c>
    </row>
    <row r="202" spans="1:75" outlineLevel="1" x14ac:dyDescent="0.25">
      <c r="A202" s="94" t="s">
        <v>13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15">
        <v>10500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15">
        <v>10500</v>
      </c>
      <c r="AC202" s="5">
        <v>0</v>
      </c>
      <c r="AD202" s="5">
        <v>0</v>
      </c>
      <c r="AE202" s="5">
        <v>0</v>
      </c>
      <c r="AF202" s="5">
        <v>0</v>
      </c>
      <c r="AG202" s="5">
        <v>0</v>
      </c>
      <c r="AH202" s="5">
        <v>0</v>
      </c>
      <c r="AI202" s="5">
        <v>0</v>
      </c>
      <c r="AJ202" s="5">
        <v>0</v>
      </c>
      <c r="AK202" s="5">
        <v>0</v>
      </c>
      <c r="AL202" s="5">
        <v>0</v>
      </c>
      <c r="AM202" s="5">
        <v>0</v>
      </c>
      <c r="AN202" s="15">
        <v>10500</v>
      </c>
      <c r="AO202" s="5">
        <v>0</v>
      </c>
      <c r="AP202" s="5">
        <v>0</v>
      </c>
      <c r="AQ202" s="5">
        <v>0</v>
      </c>
      <c r="AR202" s="5">
        <v>0</v>
      </c>
      <c r="AS202" s="5">
        <v>0</v>
      </c>
      <c r="AT202" s="5">
        <v>0</v>
      </c>
      <c r="AU202" s="5">
        <v>0</v>
      </c>
      <c r="AV202" s="5">
        <v>0</v>
      </c>
      <c r="AW202" s="5">
        <v>0</v>
      </c>
      <c r="AX202" s="5">
        <v>0</v>
      </c>
      <c r="AY202" s="5">
        <v>0</v>
      </c>
      <c r="AZ202" s="15">
        <v>10500</v>
      </c>
      <c r="BA202" s="5">
        <v>0</v>
      </c>
      <c r="BB202" s="5">
        <v>0</v>
      </c>
      <c r="BC202" s="5">
        <v>0</v>
      </c>
      <c r="BD202" s="5">
        <v>0</v>
      </c>
      <c r="BE202" s="5">
        <v>0</v>
      </c>
      <c r="BF202" s="5">
        <v>0</v>
      </c>
      <c r="BG202" s="5">
        <v>0</v>
      </c>
      <c r="BH202" s="5">
        <v>0</v>
      </c>
      <c r="BI202" s="5">
        <v>0</v>
      </c>
      <c r="BJ202" s="5">
        <v>0</v>
      </c>
      <c r="BK202" s="5">
        <v>0</v>
      </c>
      <c r="BL202" s="15">
        <v>10500</v>
      </c>
      <c r="BM202" s="5">
        <v>0</v>
      </c>
      <c r="BN202" s="5">
        <v>0</v>
      </c>
      <c r="BO202" s="5">
        <v>0</v>
      </c>
      <c r="BP202" s="5">
        <v>0</v>
      </c>
      <c r="BQ202" s="5">
        <v>0</v>
      </c>
      <c r="BR202" s="5">
        <v>0</v>
      </c>
      <c r="BS202" s="5">
        <v>0</v>
      </c>
      <c r="BT202" s="5">
        <v>0</v>
      </c>
      <c r="BU202" s="5">
        <v>0</v>
      </c>
      <c r="BV202" s="5">
        <v>0</v>
      </c>
      <c r="BW202" s="5">
        <v>0</v>
      </c>
    </row>
    <row r="203" spans="1:75" outlineLevel="1" x14ac:dyDescent="0.25">
      <c r="A203" s="94" t="s">
        <v>15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15">
        <v>2900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15">
        <v>2900</v>
      </c>
      <c r="AC203" s="5">
        <v>0</v>
      </c>
      <c r="AD203" s="5">
        <v>0</v>
      </c>
      <c r="AE203" s="5">
        <v>0</v>
      </c>
      <c r="AF203" s="5">
        <v>0</v>
      </c>
      <c r="AG203" s="5">
        <v>0</v>
      </c>
      <c r="AH203" s="5">
        <v>0</v>
      </c>
      <c r="AI203" s="5">
        <v>0</v>
      </c>
      <c r="AJ203" s="5">
        <v>0</v>
      </c>
      <c r="AK203" s="5">
        <v>0</v>
      </c>
      <c r="AL203" s="5">
        <v>0</v>
      </c>
      <c r="AM203" s="5">
        <v>0</v>
      </c>
      <c r="AN203" s="15">
        <v>2900</v>
      </c>
      <c r="AO203" s="5">
        <v>0</v>
      </c>
      <c r="AP203" s="5">
        <v>0</v>
      </c>
      <c r="AQ203" s="5">
        <v>0</v>
      </c>
      <c r="AR203" s="5">
        <v>0</v>
      </c>
      <c r="AS203" s="5">
        <v>0</v>
      </c>
      <c r="AT203" s="5">
        <v>0</v>
      </c>
      <c r="AU203" s="5">
        <v>0</v>
      </c>
      <c r="AV203" s="5">
        <v>0</v>
      </c>
      <c r="AW203" s="5">
        <v>0</v>
      </c>
      <c r="AX203" s="5">
        <v>0</v>
      </c>
      <c r="AY203" s="5">
        <v>0</v>
      </c>
      <c r="AZ203" s="15">
        <v>2900</v>
      </c>
      <c r="BA203" s="5">
        <v>0</v>
      </c>
      <c r="BB203" s="5">
        <v>0</v>
      </c>
      <c r="BC203" s="5">
        <v>0</v>
      </c>
      <c r="BD203" s="5">
        <v>0</v>
      </c>
      <c r="BE203" s="5">
        <v>0</v>
      </c>
      <c r="BF203" s="5">
        <v>0</v>
      </c>
      <c r="BG203" s="5">
        <v>0</v>
      </c>
      <c r="BH203" s="5">
        <v>0</v>
      </c>
      <c r="BI203" s="5">
        <v>0</v>
      </c>
      <c r="BJ203" s="5">
        <v>0</v>
      </c>
      <c r="BK203" s="5">
        <v>0</v>
      </c>
      <c r="BL203" s="15">
        <v>2900</v>
      </c>
      <c r="BM203" s="5">
        <v>0</v>
      </c>
      <c r="BN203" s="5">
        <v>0</v>
      </c>
      <c r="BO203" s="5">
        <v>0</v>
      </c>
      <c r="BP203" s="5">
        <v>0</v>
      </c>
      <c r="BQ203" s="5">
        <v>0</v>
      </c>
      <c r="BR203" s="5">
        <v>0</v>
      </c>
      <c r="BS203" s="5">
        <v>0</v>
      </c>
      <c r="BT203" s="5">
        <v>0</v>
      </c>
      <c r="BU203" s="5">
        <v>0</v>
      </c>
      <c r="BV203" s="5">
        <v>0</v>
      </c>
      <c r="BW203" s="5">
        <v>0</v>
      </c>
    </row>
    <row r="204" spans="1:75" outlineLevel="1" x14ac:dyDescent="0.25">
      <c r="A204" s="94" t="s">
        <v>48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15">
        <v>12000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15">
        <v>12000</v>
      </c>
      <c r="AC204" s="5">
        <v>0</v>
      </c>
      <c r="AD204" s="5">
        <v>0</v>
      </c>
      <c r="AE204" s="5">
        <v>0</v>
      </c>
      <c r="AF204" s="5">
        <v>0</v>
      </c>
      <c r="AG204" s="5">
        <v>0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0</v>
      </c>
      <c r="AN204" s="15">
        <v>12000</v>
      </c>
      <c r="AO204" s="5">
        <v>0</v>
      </c>
      <c r="AP204" s="5">
        <v>0</v>
      </c>
      <c r="AQ204" s="5">
        <v>0</v>
      </c>
      <c r="AR204" s="5">
        <v>0</v>
      </c>
      <c r="AS204" s="5">
        <v>0</v>
      </c>
      <c r="AT204" s="5">
        <v>0</v>
      </c>
      <c r="AU204" s="5">
        <v>0</v>
      </c>
      <c r="AV204" s="5">
        <v>0</v>
      </c>
      <c r="AW204" s="5">
        <v>0</v>
      </c>
      <c r="AX204" s="5">
        <v>0</v>
      </c>
      <c r="AY204" s="5">
        <v>0</v>
      </c>
      <c r="AZ204" s="15">
        <v>12000</v>
      </c>
      <c r="BA204" s="5">
        <v>0</v>
      </c>
      <c r="BB204" s="5">
        <v>0</v>
      </c>
      <c r="BC204" s="5">
        <v>0</v>
      </c>
      <c r="BD204" s="5">
        <v>0</v>
      </c>
      <c r="BE204" s="5">
        <v>0</v>
      </c>
      <c r="BF204" s="5">
        <v>0</v>
      </c>
      <c r="BG204" s="5">
        <v>0</v>
      </c>
      <c r="BH204" s="5">
        <v>0</v>
      </c>
      <c r="BI204" s="5">
        <v>0</v>
      </c>
      <c r="BJ204" s="5">
        <v>0</v>
      </c>
      <c r="BK204" s="5">
        <v>0</v>
      </c>
      <c r="BL204" s="15">
        <v>12000</v>
      </c>
      <c r="BM204" s="5">
        <v>0</v>
      </c>
      <c r="BN204" s="5">
        <v>0</v>
      </c>
      <c r="BO204" s="5">
        <v>0</v>
      </c>
      <c r="BP204" s="5">
        <v>0</v>
      </c>
      <c r="BQ204" s="5">
        <v>0</v>
      </c>
      <c r="BR204" s="5">
        <v>0</v>
      </c>
      <c r="BS204" s="5">
        <v>0</v>
      </c>
      <c r="BT204" s="5">
        <v>0</v>
      </c>
      <c r="BU204" s="5">
        <v>0</v>
      </c>
      <c r="BV204" s="5">
        <v>0</v>
      </c>
      <c r="BW204" s="5">
        <v>0</v>
      </c>
    </row>
    <row r="205" spans="1:75" outlineLevel="1" x14ac:dyDescent="0.25">
      <c r="A205" s="94" t="s">
        <v>14</v>
      </c>
      <c r="D205" s="5"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15">
        <v>10000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15">
        <v>10000</v>
      </c>
      <c r="AC205" s="5">
        <v>0</v>
      </c>
      <c r="AD205" s="5">
        <v>0</v>
      </c>
      <c r="AE205" s="5">
        <v>0</v>
      </c>
      <c r="AF205" s="5">
        <v>0</v>
      </c>
      <c r="AG205" s="5">
        <v>0</v>
      </c>
      <c r="AH205" s="5">
        <v>0</v>
      </c>
      <c r="AI205" s="5">
        <v>0</v>
      </c>
      <c r="AJ205" s="5">
        <v>0</v>
      </c>
      <c r="AK205" s="5">
        <v>0</v>
      </c>
      <c r="AL205" s="5">
        <v>0</v>
      </c>
      <c r="AM205" s="5">
        <v>0</v>
      </c>
      <c r="AN205" s="15">
        <v>10000</v>
      </c>
      <c r="AO205" s="5">
        <v>0</v>
      </c>
      <c r="AP205" s="5">
        <v>0</v>
      </c>
      <c r="AQ205" s="5">
        <v>0</v>
      </c>
      <c r="AR205" s="5">
        <v>0</v>
      </c>
      <c r="AS205" s="5">
        <v>0</v>
      </c>
      <c r="AT205" s="5">
        <v>0</v>
      </c>
      <c r="AU205" s="5">
        <v>0</v>
      </c>
      <c r="AV205" s="5">
        <v>0</v>
      </c>
      <c r="AW205" s="5">
        <v>0</v>
      </c>
      <c r="AX205" s="5">
        <v>0</v>
      </c>
      <c r="AY205" s="5">
        <v>0</v>
      </c>
      <c r="AZ205" s="15">
        <v>10000</v>
      </c>
      <c r="BA205" s="5">
        <v>0</v>
      </c>
      <c r="BB205" s="5">
        <v>0</v>
      </c>
      <c r="BC205" s="5">
        <v>0</v>
      </c>
      <c r="BD205" s="5">
        <v>0</v>
      </c>
      <c r="BE205" s="5">
        <v>0</v>
      </c>
      <c r="BF205" s="5">
        <v>0</v>
      </c>
      <c r="BG205" s="5">
        <v>0</v>
      </c>
      <c r="BH205" s="5">
        <v>0</v>
      </c>
      <c r="BI205" s="5">
        <v>0</v>
      </c>
      <c r="BJ205" s="5">
        <v>0</v>
      </c>
      <c r="BK205" s="5">
        <v>0</v>
      </c>
      <c r="BL205" s="15">
        <v>10000</v>
      </c>
      <c r="BM205" s="5">
        <v>0</v>
      </c>
      <c r="BN205" s="5">
        <v>0</v>
      </c>
      <c r="BO205" s="5">
        <v>0</v>
      </c>
      <c r="BP205" s="5">
        <v>0</v>
      </c>
      <c r="BQ205" s="5">
        <v>0</v>
      </c>
      <c r="BR205" s="5">
        <v>0</v>
      </c>
      <c r="BS205" s="5">
        <v>0</v>
      </c>
      <c r="BT205" s="5">
        <v>0</v>
      </c>
      <c r="BU205" s="5">
        <v>0</v>
      </c>
      <c r="BV205" s="5">
        <v>0</v>
      </c>
      <c r="BW205" s="5">
        <v>0</v>
      </c>
    </row>
    <row r="206" spans="1:75" s="117" customFormat="1" ht="10.25" outlineLevel="1" x14ac:dyDescent="0.2">
      <c r="A206" s="117" t="s">
        <v>137</v>
      </c>
      <c r="B206" s="118"/>
      <c r="C206" s="119"/>
      <c r="D206" s="117">
        <f>D207*D209</f>
        <v>0</v>
      </c>
      <c r="E206" s="117">
        <f t="shared" ref="E206:F206" si="891">E207*E209</f>
        <v>0</v>
      </c>
      <c r="F206" s="117">
        <f t="shared" si="891"/>
        <v>0</v>
      </c>
      <c r="G206" s="117">
        <v>0</v>
      </c>
      <c r="H206" s="117">
        <f ca="1">MAX(MIN(H207,H208),0)*H209</f>
        <v>0</v>
      </c>
      <c r="I206" s="117">
        <f t="shared" ref="I206:AM206" ca="1" si="892">MAX(MIN(I207,I208),0)*I209</f>
        <v>75149.840571428635</v>
      </c>
      <c r="J206" s="117">
        <f t="shared" ca="1" si="892"/>
        <v>186204.39428571434</v>
      </c>
      <c r="K206" s="117">
        <f t="shared" ca="1" si="892"/>
        <v>141648.49028571436</v>
      </c>
      <c r="L206" s="117">
        <f t="shared" ca="1" si="892"/>
        <v>51902.590285714286</v>
      </c>
      <c r="M206" s="117">
        <f t="shared" ca="1" si="892"/>
        <v>0</v>
      </c>
      <c r="N206" s="117">
        <f t="shared" ca="1" si="892"/>
        <v>12718.498285714308</v>
      </c>
      <c r="O206" s="117">
        <f t="shared" ca="1" si="892"/>
        <v>5118.9702857143056</v>
      </c>
      <c r="P206" s="117">
        <f t="shared" ca="1" si="892"/>
        <v>89017.870285714293</v>
      </c>
      <c r="Q206" s="117">
        <f t="shared" ca="1" si="892"/>
        <v>71578.85828571429</v>
      </c>
      <c r="R206" s="117">
        <f t="shared" ca="1" si="892"/>
        <v>73828.85828571429</v>
      </c>
      <c r="S206" s="117">
        <f t="shared" ca="1" si="892"/>
        <v>0</v>
      </c>
      <c r="T206" s="117">
        <f t="shared" ca="1" si="892"/>
        <v>134402.78228571432</v>
      </c>
      <c r="U206" s="117">
        <f t="shared" ca="1" si="892"/>
        <v>169874.12228571434</v>
      </c>
      <c r="V206" s="117">
        <f t="shared" ca="1" si="892"/>
        <v>207302.13428571433</v>
      </c>
      <c r="W206" s="117">
        <f t="shared" ca="1" si="892"/>
        <v>159602.45828571435</v>
      </c>
      <c r="X206" s="117">
        <f t="shared" ca="1" si="892"/>
        <v>60328.85828571429</v>
      </c>
      <c r="Y206" s="117">
        <f t="shared" ca="1" si="892"/>
        <v>0</v>
      </c>
      <c r="Z206" s="117">
        <f t="shared" ca="1" si="892"/>
        <v>18204.610285714309</v>
      </c>
      <c r="AA206" s="117">
        <f t="shared" ca="1" si="892"/>
        <v>8854.0782857143058</v>
      </c>
      <c r="AB206" s="117">
        <f t="shared" ca="1" si="892"/>
        <v>99931.702285714317</v>
      </c>
      <c r="AC206" s="117">
        <f t="shared" ca="1" si="892"/>
        <v>80905.126285714286</v>
      </c>
      <c r="AD206" s="117">
        <f t="shared" ca="1" si="892"/>
        <v>83155.126285714286</v>
      </c>
      <c r="AE206" s="117">
        <f t="shared" ca="1" si="892"/>
        <v>0</v>
      </c>
      <c r="AF206" s="117">
        <f t="shared" ca="1" si="892"/>
        <v>149212.97828571429</v>
      </c>
      <c r="AG206" s="117">
        <f t="shared" ca="1" si="892"/>
        <v>188902.79828571438</v>
      </c>
      <c r="AH206" s="117">
        <f t="shared" ca="1" si="892"/>
        <v>228399.87428571435</v>
      </c>
      <c r="AI206" s="117">
        <f t="shared" ca="1" si="892"/>
        <v>177556.42628571438</v>
      </c>
      <c r="AJ206" s="117">
        <f t="shared" ca="1" si="892"/>
        <v>68755.126285714286</v>
      </c>
      <c r="AK206" s="117">
        <f t="shared" ca="1" si="892"/>
        <v>0</v>
      </c>
      <c r="AL206" s="117">
        <f t="shared" ca="1" si="892"/>
        <v>23690.722285714321</v>
      </c>
      <c r="AM206" s="117">
        <f t="shared" ca="1" si="892"/>
        <v>12589.186285714306</v>
      </c>
      <c r="AN206" s="117">
        <f t="shared" ref="AN206:BW206" ca="1" si="893">MAX(MIN(AN207,AN208),0)*AN209</f>
        <v>110845.53428571431</v>
      </c>
      <c r="AO206" s="117">
        <f t="shared" ca="1" si="893"/>
        <v>90231.394285714283</v>
      </c>
      <c r="AP206" s="117">
        <f t="shared" ca="1" si="893"/>
        <v>92481.394285714283</v>
      </c>
      <c r="AQ206" s="117">
        <f t="shared" ca="1" si="893"/>
        <v>0</v>
      </c>
      <c r="AR206" s="117">
        <f t="shared" ca="1" si="893"/>
        <v>164023.17428571428</v>
      </c>
      <c r="AS206" s="117">
        <f t="shared" ca="1" si="893"/>
        <v>207931.47428571436</v>
      </c>
      <c r="AT206" s="117">
        <f t="shared" ca="1" si="893"/>
        <v>249497.61428571434</v>
      </c>
      <c r="AU206" s="117">
        <f t="shared" ca="1" si="893"/>
        <v>195510.39428571434</v>
      </c>
      <c r="AV206" s="117">
        <f t="shared" ca="1" si="893"/>
        <v>77181.394285714283</v>
      </c>
      <c r="AW206" s="117">
        <f t="shared" ca="1" si="893"/>
        <v>0</v>
      </c>
      <c r="AX206" s="117">
        <f t="shared" ca="1" si="893"/>
        <v>29176.834285714325</v>
      </c>
      <c r="AY206" s="117">
        <f t="shared" ca="1" si="893"/>
        <v>16324.294285714301</v>
      </c>
      <c r="AZ206" s="117">
        <f t="shared" ca="1" si="893"/>
        <v>121759.36628571432</v>
      </c>
      <c r="BA206" s="117">
        <f t="shared" ca="1" si="893"/>
        <v>99557.662285714323</v>
      </c>
      <c r="BB206" s="117">
        <f t="shared" ca="1" si="893"/>
        <v>101807.66228571432</v>
      </c>
      <c r="BC206" s="117">
        <f t="shared" ca="1" si="893"/>
        <v>0</v>
      </c>
      <c r="BD206" s="117">
        <f t="shared" ca="1" si="893"/>
        <v>178833.37028571431</v>
      </c>
      <c r="BE206" s="117">
        <f t="shared" ca="1" si="893"/>
        <v>226960.15028571436</v>
      </c>
      <c r="BF206" s="117">
        <f t="shared" ca="1" si="893"/>
        <v>270595.35428571433</v>
      </c>
      <c r="BG206" s="117">
        <f t="shared" ca="1" si="893"/>
        <v>213464.36228571436</v>
      </c>
      <c r="BH206" s="117">
        <f t="shared" ca="1" si="893"/>
        <v>85607.662285714323</v>
      </c>
      <c r="BI206" s="117">
        <f t="shared" ca="1" si="893"/>
        <v>0</v>
      </c>
      <c r="BJ206" s="117">
        <f t="shared" ca="1" si="893"/>
        <v>34662.946285714323</v>
      </c>
      <c r="BK206" s="117">
        <f t="shared" ca="1" si="893"/>
        <v>20059.402285714325</v>
      </c>
      <c r="BL206" s="117">
        <f t="shared" ca="1" si="893"/>
        <v>132673.19828571434</v>
      </c>
      <c r="BM206" s="117">
        <f t="shared" ca="1" si="893"/>
        <v>108883.93028571429</v>
      </c>
      <c r="BN206" s="117">
        <f t="shared" ca="1" si="893"/>
        <v>111133.93028571429</v>
      </c>
      <c r="BO206" s="117">
        <f t="shared" ca="1" si="893"/>
        <v>0</v>
      </c>
      <c r="BP206" s="117">
        <f t="shared" ca="1" si="893"/>
        <v>193643.56628571427</v>
      </c>
      <c r="BQ206" s="117">
        <f t="shared" ca="1" si="893"/>
        <v>245988.82628571437</v>
      </c>
      <c r="BR206" s="117">
        <f t="shared" ca="1" si="893"/>
        <v>291693.09428571432</v>
      </c>
      <c r="BS206" s="117">
        <f t="shared" ca="1" si="893"/>
        <v>231418.33028571436</v>
      </c>
      <c r="BT206" s="117">
        <f t="shared" ca="1" si="893"/>
        <v>94033.93028571429</v>
      </c>
      <c r="BU206" s="117">
        <f t="shared" ca="1" si="893"/>
        <v>2799.0582857143204</v>
      </c>
      <c r="BV206" s="117">
        <f t="shared" ca="1" si="893"/>
        <v>40149.058285714324</v>
      </c>
      <c r="BW206" s="117">
        <f t="shared" ca="1" si="893"/>
        <v>23794.510285714328</v>
      </c>
    </row>
    <row r="207" spans="1:75" outlineLevel="1" x14ac:dyDescent="0.25">
      <c r="A207" s="5" t="s">
        <v>138</v>
      </c>
      <c r="D207" s="5">
        <f t="shared" ref="D207:AM207" si="894">D57</f>
        <v>0</v>
      </c>
      <c r="E207" s="5">
        <f t="shared" si="894"/>
        <v>0</v>
      </c>
      <c r="F207" s="5">
        <f t="shared" si="894"/>
        <v>0</v>
      </c>
      <c r="G207" s="5">
        <f t="shared" ca="1" si="894"/>
        <v>-1301921.28</v>
      </c>
      <c r="H207" s="5">
        <f t="shared" ca="1" si="894"/>
        <v>797283.90857142862</v>
      </c>
      <c r="I207" s="5">
        <f t="shared" ca="1" si="894"/>
        <v>1005636.308571429</v>
      </c>
      <c r="J207" s="5">
        <f t="shared" ca="1" si="894"/>
        <v>1241362.6285714291</v>
      </c>
      <c r="K207" s="5">
        <f t="shared" ca="1" si="894"/>
        <v>944323.26857142919</v>
      </c>
      <c r="L207" s="5">
        <f t="shared" ca="1" si="894"/>
        <v>346017.26857142861</v>
      </c>
      <c r="M207" s="5">
        <f t="shared" ca="1" si="894"/>
        <v>-164210.01142857128</v>
      </c>
      <c r="N207" s="5">
        <f t="shared" ca="1" si="894"/>
        <v>84789.988571428723</v>
      </c>
      <c r="O207" s="5">
        <f t="shared" ca="1" si="894"/>
        <v>34126.468571428704</v>
      </c>
      <c r="P207" s="5">
        <f t="shared" ca="1" si="894"/>
        <v>593452.46857142868</v>
      </c>
      <c r="Q207" s="5">
        <f t="shared" ca="1" si="894"/>
        <v>477192.3885714286</v>
      </c>
      <c r="R207" s="5">
        <f t="shared" ca="1" si="894"/>
        <v>492192.3885714286</v>
      </c>
      <c r="S207" s="5">
        <f t="shared" ca="1" si="894"/>
        <v>-1486232.8914285714</v>
      </c>
      <c r="T207" s="5">
        <f t="shared" ca="1" si="894"/>
        <v>896018.54857142875</v>
      </c>
      <c r="U207" s="5">
        <f t="shared" ca="1" si="894"/>
        <v>1132494.1485714291</v>
      </c>
      <c r="V207" s="5">
        <f t="shared" ca="1" si="894"/>
        <v>1382014.2285714289</v>
      </c>
      <c r="W207" s="5">
        <f t="shared" ca="1" si="894"/>
        <v>1064016.3885714291</v>
      </c>
      <c r="X207" s="5">
        <f t="shared" ca="1" si="894"/>
        <v>402192.3885714286</v>
      </c>
      <c r="Y207" s="5">
        <f t="shared" ca="1" si="894"/>
        <v>-127635.93142857129</v>
      </c>
      <c r="Z207" s="5">
        <f t="shared" ca="1" si="894"/>
        <v>121364.06857142874</v>
      </c>
      <c r="AA207" s="5">
        <f t="shared" ca="1" si="894"/>
        <v>59027.188571428705</v>
      </c>
      <c r="AB207" s="5">
        <f t="shared" ca="1" si="894"/>
        <v>666211.3485714288</v>
      </c>
      <c r="AC207" s="5">
        <f t="shared" ca="1" si="894"/>
        <v>539367.5085714286</v>
      </c>
      <c r="AD207" s="5">
        <f t="shared" ca="1" si="894"/>
        <v>554367.5085714286</v>
      </c>
      <c r="AE207" s="5">
        <f t="shared" ca="1" si="894"/>
        <v>-1477915.9314285715</v>
      </c>
      <c r="AF207" s="5">
        <f t="shared" ca="1" si="894"/>
        <v>994753.18857142865</v>
      </c>
      <c r="AG207" s="5">
        <f t="shared" ca="1" si="894"/>
        <v>1259351.9885714292</v>
      </c>
      <c r="AH207" s="5">
        <f t="shared" ca="1" si="894"/>
        <v>1522665.828571429</v>
      </c>
      <c r="AI207" s="5">
        <f t="shared" ca="1" si="894"/>
        <v>1183709.5085714292</v>
      </c>
      <c r="AJ207" s="5">
        <f t="shared" ca="1" si="894"/>
        <v>458367.5085714286</v>
      </c>
      <c r="AK207" s="5">
        <f t="shared" ca="1" si="894"/>
        <v>-91061.851428571157</v>
      </c>
      <c r="AL207" s="5">
        <f t="shared" ca="1" si="894"/>
        <v>157938.14857142881</v>
      </c>
      <c r="AM207" s="5">
        <f t="shared" ca="1" si="894"/>
        <v>83927.908571428707</v>
      </c>
      <c r="AN207" s="5">
        <f t="shared" ref="AN207:BW207" ca="1" si="895">AN57</f>
        <v>738970.2285714288</v>
      </c>
      <c r="AO207" s="5">
        <f t="shared" ca="1" si="895"/>
        <v>601542.62857142859</v>
      </c>
      <c r="AP207" s="5">
        <f t="shared" ca="1" si="895"/>
        <v>616542.62857142859</v>
      </c>
      <c r="AQ207" s="5">
        <f t="shared" ca="1" si="895"/>
        <v>-1469598.9714285713</v>
      </c>
      <c r="AR207" s="5">
        <f t="shared" ca="1" si="895"/>
        <v>1093487.8285714285</v>
      </c>
      <c r="AS207" s="5">
        <f t="shared" ca="1" si="895"/>
        <v>1386209.828571429</v>
      </c>
      <c r="AT207" s="5">
        <f t="shared" ca="1" si="895"/>
        <v>1663317.4285714291</v>
      </c>
      <c r="AU207" s="5">
        <f t="shared" ca="1" si="895"/>
        <v>1303402.6285714291</v>
      </c>
      <c r="AV207" s="5">
        <f t="shared" ca="1" si="895"/>
        <v>514542.62857142859</v>
      </c>
      <c r="AW207" s="5">
        <f t="shared" ca="1" si="895"/>
        <v>-54487.77142857117</v>
      </c>
      <c r="AX207" s="5">
        <f t="shared" ca="1" si="895"/>
        <v>194512.22857142883</v>
      </c>
      <c r="AY207" s="5">
        <f t="shared" ca="1" si="895"/>
        <v>108828.62857142868</v>
      </c>
      <c r="AZ207" s="5">
        <f t="shared" ca="1" si="895"/>
        <v>811729.10857142881</v>
      </c>
      <c r="BA207" s="5">
        <f t="shared" ca="1" si="895"/>
        <v>663717.74857142882</v>
      </c>
      <c r="BB207" s="5">
        <f t="shared" ca="1" si="895"/>
        <v>678717.74857142882</v>
      </c>
      <c r="BC207" s="5">
        <f t="shared" ca="1" si="895"/>
        <v>-1461282.0114285713</v>
      </c>
      <c r="BD207" s="5">
        <f t="shared" ca="1" si="895"/>
        <v>1192222.4685714287</v>
      </c>
      <c r="BE207" s="5">
        <f t="shared" ca="1" si="895"/>
        <v>1513067.6685714291</v>
      </c>
      <c r="BF207" s="5">
        <f t="shared" ca="1" si="895"/>
        <v>1803969.028571429</v>
      </c>
      <c r="BG207" s="5">
        <f t="shared" ca="1" si="895"/>
        <v>1423095.7485714292</v>
      </c>
      <c r="BH207" s="5">
        <f t="shared" ca="1" si="895"/>
        <v>570717.74857142882</v>
      </c>
      <c r="BI207" s="5">
        <f t="shared" ca="1" si="895"/>
        <v>-17913.691428571154</v>
      </c>
      <c r="BJ207" s="5">
        <f t="shared" ca="1" si="895"/>
        <v>231086.30857142885</v>
      </c>
      <c r="BK207" s="5">
        <f t="shared" ca="1" si="895"/>
        <v>133729.34857142883</v>
      </c>
      <c r="BL207" s="5">
        <f t="shared" ca="1" si="895"/>
        <v>884487.98857142893</v>
      </c>
      <c r="BM207" s="5">
        <f t="shared" ca="1" si="895"/>
        <v>725892.86857142858</v>
      </c>
      <c r="BN207" s="5">
        <f t="shared" ca="1" si="895"/>
        <v>740892.86857142858</v>
      </c>
      <c r="BO207" s="5">
        <f t="shared" ca="1" si="895"/>
        <v>-1452965.0514285713</v>
      </c>
      <c r="BP207" s="5">
        <f t="shared" ca="1" si="895"/>
        <v>1290957.1085714286</v>
      </c>
      <c r="BQ207" s="5">
        <f t="shared" ca="1" si="895"/>
        <v>1639925.5085714292</v>
      </c>
      <c r="BR207" s="5">
        <f t="shared" ca="1" si="895"/>
        <v>1944620.6285714288</v>
      </c>
      <c r="BS207" s="5">
        <f t="shared" ca="1" si="895"/>
        <v>1542788.868571429</v>
      </c>
      <c r="BT207" s="5">
        <f t="shared" ca="1" si="895"/>
        <v>626892.86857142858</v>
      </c>
      <c r="BU207" s="5">
        <f t="shared" ca="1" si="895"/>
        <v>18660.388571428804</v>
      </c>
      <c r="BV207" s="5">
        <f t="shared" ca="1" si="895"/>
        <v>267660.38857142883</v>
      </c>
      <c r="BW207" s="5">
        <f t="shared" ca="1" si="895"/>
        <v>158630.06857142886</v>
      </c>
    </row>
    <row r="208" spans="1:75" outlineLevel="1" x14ac:dyDescent="0.25">
      <c r="A208" s="5" t="s">
        <v>177</v>
      </c>
      <c r="G208" s="5">
        <f ca="1">G207</f>
        <v>-1301921.28</v>
      </c>
      <c r="H208" s="5">
        <f ca="1">G207+H207</f>
        <v>-504637.37142857141</v>
      </c>
      <c r="I208" s="5">
        <f ca="1">H208+I207</f>
        <v>500998.93714285758</v>
      </c>
      <c r="J208" s="5">
        <f t="shared" ref="J208:AM208" ca="1" si="896">I208+J207</f>
        <v>1742361.5657142866</v>
      </c>
      <c r="K208" s="5">
        <f t="shared" ca="1" si="896"/>
        <v>2686684.8342857156</v>
      </c>
      <c r="L208" s="5">
        <f t="shared" ca="1" si="896"/>
        <v>3032702.1028571441</v>
      </c>
      <c r="M208" s="5">
        <f t="shared" ca="1" si="896"/>
        <v>2868492.0914285728</v>
      </c>
      <c r="N208" s="5">
        <f t="shared" ca="1" si="896"/>
        <v>2953282.0800000015</v>
      </c>
      <c r="O208" s="5">
        <f t="shared" ca="1" si="896"/>
        <v>2987408.5485714301</v>
      </c>
      <c r="P208" s="5">
        <f t="shared" ca="1" si="896"/>
        <v>3580861.0171428588</v>
      </c>
      <c r="Q208" s="5">
        <f t="shared" ca="1" si="896"/>
        <v>4058053.4057142874</v>
      </c>
      <c r="R208" s="5">
        <f t="shared" ca="1" si="896"/>
        <v>4550245.7942857165</v>
      </c>
      <c r="S208" s="5">
        <f t="shared" ca="1" si="896"/>
        <v>3064012.9028571453</v>
      </c>
      <c r="T208" s="5">
        <f t="shared" ca="1" si="896"/>
        <v>3960031.451428574</v>
      </c>
      <c r="U208" s="5">
        <f t="shared" ca="1" si="896"/>
        <v>5092525.6000000034</v>
      </c>
      <c r="V208" s="5">
        <f t="shared" ca="1" si="896"/>
        <v>6474539.8285714323</v>
      </c>
      <c r="W208" s="5">
        <f t="shared" ca="1" si="896"/>
        <v>7538556.2171428613</v>
      </c>
      <c r="X208" s="5">
        <f t="shared" ca="1" si="896"/>
        <v>7940748.6057142895</v>
      </c>
      <c r="Y208" s="5">
        <f t="shared" ca="1" si="896"/>
        <v>7813112.6742857182</v>
      </c>
      <c r="Z208" s="5">
        <f t="shared" ca="1" si="896"/>
        <v>7934476.742857147</v>
      </c>
      <c r="AA208" s="5">
        <f t="shared" ca="1" si="896"/>
        <v>7993503.9314285759</v>
      </c>
      <c r="AB208" s="5">
        <f t="shared" ca="1" si="896"/>
        <v>8659715.2800000049</v>
      </c>
      <c r="AC208" s="5">
        <f t="shared" ca="1" si="896"/>
        <v>9199082.7885714341</v>
      </c>
      <c r="AD208" s="5">
        <f t="shared" ca="1" si="896"/>
        <v>9753450.2971428633</v>
      </c>
      <c r="AE208" s="5">
        <f t="shared" ca="1" si="896"/>
        <v>8275534.365714292</v>
      </c>
      <c r="AF208" s="5">
        <f t="shared" ca="1" si="896"/>
        <v>9270287.55428572</v>
      </c>
      <c r="AG208" s="5">
        <f t="shared" ca="1" si="896"/>
        <v>10529639.54285715</v>
      </c>
      <c r="AH208" s="5">
        <f t="shared" ca="1" si="896"/>
        <v>12052305.371428579</v>
      </c>
      <c r="AI208" s="5">
        <f t="shared" ca="1" si="896"/>
        <v>13236014.880000008</v>
      </c>
      <c r="AJ208" s="5">
        <f t="shared" ca="1" si="896"/>
        <v>13694382.388571437</v>
      </c>
      <c r="AK208" s="5">
        <f t="shared" ca="1" si="896"/>
        <v>13603320.537142865</v>
      </c>
      <c r="AL208" s="5">
        <f t="shared" ca="1" si="896"/>
        <v>13761258.685714293</v>
      </c>
      <c r="AM208" s="5">
        <f t="shared" ca="1" si="896"/>
        <v>13845186.594285723</v>
      </c>
      <c r="AN208" s="5">
        <f t="shared" ref="AN208" ca="1" si="897">AM208+AN207</f>
        <v>14584156.822857151</v>
      </c>
      <c r="AO208" s="5">
        <f t="shared" ref="AO208" ca="1" si="898">AN208+AO207</f>
        <v>15185699.451428579</v>
      </c>
      <c r="AP208" s="5">
        <f t="shared" ref="AP208" ca="1" si="899">AO208+AP207</f>
        <v>15802242.080000008</v>
      </c>
      <c r="AQ208" s="5">
        <f t="shared" ref="AQ208" ca="1" si="900">AP208+AQ207</f>
        <v>14332643.108571436</v>
      </c>
      <c r="AR208" s="5">
        <f t="shared" ref="AR208" ca="1" si="901">AQ208+AR207</f>
        <v>15426130.937142864</v>
      </c>
      <c r="AS208" s="5">
        <f t="shared" ref="AS208" ca="1" si="902">AR208+AS207</f>
        <v>16812340.765714291</v>
      </c>
      <c r="AT208" s="5">
        <f t="shared" ref="AT208" ca="1" si="903">AS208+AT207</f>
        <v>18475658.194285721</v>
      </c>
      <c r="AU208" s="5">
        <f t="shared" ref="AU208" ca="1" si="904">AT208+AU207</f>
        <v>19779060.822857149</v>
      </c>
      <c r="AV208" s="5">
        <f t="shared" ref="AV208" ca="1" si="905">AU208+AV207</f>
        <v>20293603.451428577</v>
      </c>
      <c r="AW208" s="5">
        <f t="shared" ref="AW208" ca="1" si="906">AV208+AW207</f>
        <v>20239115.680000007</v>
      </c>
      <c r="AX208" s="5">
        <f t="shared" ref="AX208" ca="1" si="907">AW208+AX207</f>
        <v>20433627.908571437</v>
      </c>
      <c r="AY208" s="5">
        <f t="shared" ref="AY208" ca="1" si="908">AX208+AY207</f>
        <v>20542456.537142865</v>
      </c>
      <c r="AZ208" s="5">
        <f t="shared" ref="AZ208" ca="1" si="909">AY208+AZ207</f>
        <v>21354185.645714294</v>
      </c>
      <c r="BA208" s="5">
        <f t="shared" ref="BA208" ca="1" si="910">AZ208+BA207</f>
        <v>22017903.394285724</v>
      </c>
      <c r="BB208" s="5">
        <f t="shared" ref="BB208" ca="1" si="911">BA208+BB207</f>
        <v>22696621.142857153</v>
      </c>
      <c r="BC208" s="5">
        <f t="shared" ref="BC208" ca="1" si="912">BB208+BC207</f>
        <v>21235339.131428581</v>
      </c>
      <c r="BD208" s="5">
        <f t="shared" ref="BD208" ca="1" si="913">BC208+BD207</f>
        <v>22427561.600000009</v>
      </c>
      <c r="BE208" s="5">
        <f t="shared" ref="BE208" ca="1" si="914">BD208+BE207</f>
        <v>23940629.268571436</v>
      </c>
      <c r="BF208" s="5">
        <f t="shared" ref="BF208" ca="1" si="915">BE208+BF207</f>
        <v>25744598.297142867</v>
      </c>
      <c r="BG208" s="5">
        <f t="shared" ref="BG208" ca="1" si="916">BF208+BG207</f>
        <v>27167694.045714296</v>
      </c>
      <c r="BH208" s="5">
        <f t="shared" ref="BH208" ca="1" si="917">BG208+BH207</f>
        <v>27738411.794285726</v>
      </c>
      <c r="BI208" s="5">
        <f t="shared" ref="BI208" ca="1" si="918">BH208+BI207</f>
        <v>27720498.102857154</v>
      </c>
      <c r="BJ208" s="5">
        <f t="shared" ref="BJ208" ca="1" si="919">BI208+BJ207</f>
        <v>27951584.411428582</v>
      </c>
      <c r="BK208" s="5">
        <f t="shared" ref="BK208" ca="1" si="920">BJ208+BK207</f>
        <v>28085313.760000009</v>
      </c>
      <c r="BL208" s="5">
        <f t="shared" ref="BL208" ca="1" si="921">BK208+BL207</f>
        <v>28969801.748571437</v>
      </c>
      <c r="BM208" s="5">
        <f t="shared" ref="BM208" ca="1" si="922">BL208+BM207</f>
        <v>29695694.617142864</v>
      </c>
      <c r="BN208" s="5">
        <f t="shared" ref="BN208" ca="1" si="923">BM208+BN207</f>
        <v>30436587.485714294</v>
      </c>
      <c r="BO208" s="5">
        <f t="shared" ref="BO208" ca="1" si="924">BN208+BO207</f>
        <v>28983622.434285723</v>
      </c>
      <c r="BP208" s="5">
        <f t="shared" ref="BP208" ca="1" si="925">BO208+BP207</f>
        <v>30274579.542857151</v>
      </c>
      <c r="BQ208" s="5">
        <f t="shared" ref="BQ208" ca="1" si="926">BP208+BQ207</f>
        <v>31914505.051428579</v>
      </c>
      <c r="BR208" s="5">
        <f t="shared" ref="BR208" ca="1" si="927">BQ208+BR207</f>
        <v>33859125.680000007</v>
      </c>
      <c r="BS208" s="5">
        <f t="shared" ref="BS208" ca="1" si="928">BR208+BS207</f>
        <v>35401914.548571438</v>
      </c>
      <c r="BT208" s="5">
        <f t="shared" ref="BT208" ca="1" si="929">BS208+BT207</f>
        <v>36028807.417142868</v>
      </c>
      <c r="BU208" s="5">
        <f t="shared" ref="BU208" ca="1" si="930">BT208+BU207</f>
        <v>36047467.805714294</v>
      </c>
      <c r="BV208" s="5">
        <f t="shared" ref="BV208" ca="1" si="931">BU208+BV207</f>
        <v>36315128.194285721</v>
      </c>
      <c r="BW208" s="5">
        <f t="shared" ref="BW208" ca="1" si="932">BV208+BW207</f>
        <v>36473758.262857147</v>
      </c>
    </row>
    <row r="209" spans="1:75" s="3" customFormat="1" outlineLevel="1" x14ac:dyDescent="0.25">
      <c r="A209" s="5" t="s">
        <v>139</v>
      </c>
      <c r="B209" s="9"/>
      <c r="C209" s="32"/>
      <c r="D209" s="3">
        <f>Предпоссылки!$C$209</f>
        <v>0.15</v>
      </c>
      <c r="E209" s="3">
        <f>Предпоссылки!$C$209</f>
        <v>0.15</v>
      </c>
      <c r="F209" s="3">
        <f>Предпоссылки!$C$209</f>
        <v>0.15</v>
      </c>
      <c r="G209" s="3">
        <f>Предпоссылки!$C$209</f>
        <v>0.15</v>
      </c>
      <c r="H209" s="3">
        <f>Предпоссылки!$C$209</f>
        <v>0.15</v>
      </c>
      <c r="I209" s="3">
        <f>Предпоссылки!$C$209</f>
        <v>0.15</v>
      </c>
      <c r="J209" s="3">
        <f>Предпоссылки!$C$209</f>
        <v>0.15</v>
      </c>
      <c r="K209" s="3">
        <f>Предпоссылки!$C$209</f>
        <v>0.15</v>
      </c>
      <c r="L209" s="3">
        <f>Предпоссылки!$C$209</f>
        <v>0.15</v>
      </c>
      <c r="M209" s="3">
        <f>Предпоссылки!$C$209</f>
        <v>0.15</v>
      </c>
      <c r="N209" s="3">
        <f>Предпоссылки!$C$209</f>
        <v>0.15</v>
      </c>
      <c r="O209" s="3">
        <f>Предпоссылки!$C$209</f>
        <v>0.15</v>
      </c>
      <c r="P209" s="3">
        <f>Предпоссылки!$C$209</f>
        <v>0.15</v>
      </c>
      <c r="Q209" s="3">
        <f>Предпоссылки!$C$209</f>
        <v>0.15</v>
      </c>
      <c r="R209" s="3">
        <f>Предпоссылки!$C$209</f>
        <v>0.15</v>
      </c>
      <c r="S209" s="3">
        <f>Предпоссылки!$C$209</f>
        <v>0.15</v>
      </c>
      <c r="T209" s="3">
        <f>Предпоссылки!$C$209</f>
        <v>0.15</v>
      </c>
      <c r="U209" s="3">
        <f>Предпоссылки!$C$209</f>
        <v>0.15</v>
      </c>
      <c r="V209" s="3">
        <f>Предпоссылки!$C$209</f>
        <v>0.15</v>
      </c>
      <c r="W209" s="3">
        <f>Предпоссылки!$C$209</f>
        <v>0.15</v>
      </c>
      <c r="X209" s="3">
        <f>Предпоссылки!$C$209</f>
        <v>0.15</v>
      </c>
      <c r="Y209" s="3">
        <f>Предпоссылки!$C$209</f>
        <v>0.15</v>
      </c>
      <c r="Z209" s="3">
        <f>Предпоссылки!$C$209</f>
        <v>0.15</v>
      </c>
      <c r="AA209" s="3">
        <f>Предпоссылки!$C$209</f>
        <v>0.15</v>
      </c>
      <c r="AB209" s="3">
        <f>Предпоссылки!$C$209</f>
        <v>0.15</v>
      </c>
      <c r="AC209" s="3">
        <f>Предпоссылки!$C$209</f>
        <v>0.15</v>
      </c>
      <c r="AD209" s="3">
        <f>Предпоссылки!$C$209</f>
        <v>0.15</v>
      </c>
      <c r="AE209" s="3">
        <f>Предпоссылки!$C$209</f>
        <v>0.15</v>
      </c>
      <c r="AF209" s="3">
        <f>Предпоссылки!$C$209</f>
        <v>0.15</v>
      </c>
      <c r="AG209" s="3">
        <f>Предпоссылки!$C$209</f>
        <v>0.15</v>
      </c>
      <c r="AH209" s="3">
        <f>Предпоссылки!$C$209</f>
        <v>0.15</v>
      </c>
      <c r="AI209" s="3">
        <f>Предпоссылки!$C$209</f>
        <v>0.15</v>
      </c>
      <c r="AJ209" s="3">
        <f>Предпоссылки!$C$209</f>
        <v>0.15</v>
      </c>
      <c r="AK209" s="3">
        <f>Предпоссылки!$C$209</f>
        <v>0.15</v>
      </c>
      <c r="AL209" s="3">
        <f>Предпоссылки!$C$209</f>
        <v>0.15</v>
      </c>
      <c r="AM209" s="3">
        <f>Предпоссылки!$C$209</f>
        <v>0.15</v>
      </c>
      <c r="AN209" s="3">
        <f>Предпоссылки!$C$209</f>
        <v>0.15</v>
      </c>
      <c r="AO209" s="3">
        <f>Предпоссылки!$C$209</f>
        <v>0.15</v>
      </c>
      <c r="AP209" s="3">
        <f>Предпоссылки!$C$209</f>
        <v>0.15</v>
      </c>
      <c r="AQ209" s="3">
        <f>Предпоссылки!$C$209</f>
        <v>0.15</v>
      </c>
      <c r="AR209" s="3">
        <f>Предпоссылки!$C$209</f>
        <v>0.15</v>
      </c>
      <c r="AS209" s="3">
        <f>Предпоссылки!$C$209</f>
        <v>0.15</v>
      </c>
      <c r="AT209" s="3">
        <f>Предпоссылки!$C$209</f>
        <v>0.15</v>
      </c>
      <c r="AU209" s="3">
        <f>Предпоссылки!$C$209</f>
        <v>0.15</v>
      </c>
      <c r="AV209" s="3">
        <f>Предпоссылки!$C$209</f>
        <v>0.15</v>
      </c>
      <c r="AW209" s="3">
        <f>Предпоссылки!$C$209</f>
        <v>0.15</v>
      </c>
      <c r="AX209" s="3">
        <f>Предпоссылки!$C$209</f>
        <v>0.15</v>
      </c>
      <c r="AY209" s="3">
        <f>Предпоссылки!$C$209</f>
        <v>0.15</v>
      </c>
      <c r="AZ209" s="3">
        <f>Предпоссылки!$C$209</f>
        <v>0.15</v>
      </c>
      <c r="BA209" s="3">
        <f>Предпоссылки!$C$209</f>
        <v>0.15</v>
      </c>
      <c r="BB209" s="3">
        <f>Предпоссылки!$C$209</f>
        <v>0.15</v>
      </c>
      <c r="BC209" s="3">
        <f>Предпоссылки!$C$209</f>
        <v>0.15</v>
      </c>
      <c r="BD209" s="3">
        <f>Предпоссылки!$C$209</f>
        <v>0.15</v>
      </c>
      <c r="BE209" s="3">
        <f>Предпоссылки!$C$209</f>
        <v>0.15</v>
      </c>
      <c r="BF209" s="3">
        <f>Предпоссылки!$C$209</f>
        <v>0.15</v>
      </c>
      <c r="BG209" s="3">
        <f>Предпоссылки!$C$209</f>
        <v>0.15</v>
      </c>
      <c r="BH209" s="3">
        <f>Предпоссылки!$C$209</f>
        <v>0.15</v>
      </c>
      <c r="BI209" s="3">
        <f>Предпоссылки!$C$209</f>
        <v>0.15</v>
      </c>
      <c r="BJ209" s="3">
        <f>Предпоссылки!$C$209</f>
        <v>0.15</v>
      </c>
      <c r="BK209" s="3">
        <f>Предпоссылки!$C$209</f>
        <v>0.15</v>
      </c>
      <c r="BL209" s="3">
        <f>Предпоссылки!$C$209</f>
        <v>0.15</v>
      </c>
      <c r="BM209" s="3">
        <f>Предпоссылки!$C$209</f>
        <v>0.15</v>
      </c>
      <c r="BN209" s="3">
        <f>Предпоссылки!$C$209</f>
        <v>0.15</v>
      </c>
      <c r="BO209" s="3">
        <f>Предпоссылки!$C$209</f>
        <v>0.15</v>
      </c>
      <c r="BP209" s="3">
        <f>Предпоссылки!$C$209</f>
        <v>0.15</v>
      </c>
      <c r="BQ209" s="3">
        <f>Предпоссылки!$C$209</f>
        <v>0.15</v>
      </c>
      <c r="BR209" s="3">
        <f>Предпоссылки!$C$209</f>
        <v>0.15</v>
      </c>
      <c r="BS209" s="3">
        <f>Предпоссылки!$C$209</f>
        <v>0.15</v>
      </c>
      <c r="BT209" s="3">
        <f>Предпоссылки!$C$209</f>
        <v>0.15</v>
      </c>
      <c r="BU209" s="3">
        <f>Предпоссылки!$C$209</f>
        <v>0.15</v>
      </c>
      <c r="BV209" s="3">
        <f>Предпоссылки!$C$209</f>
        <v>0.15</v>
      </c>
      <c r="BW209" s="3">
        <f>Предпоссылки!$C$209</f>
        <v>0.15</v>
      </c>
    </row>
    <row r="210" spans="1:75" x14ac:dyDescent="0.25"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</row>
    <row r="211" spans="1:75" x14ac:dyDescent="0.25"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</row>
    <row r="212" spans="1:75" collapsed="1" x14ac:dyDescent="0.25">
      <c r="A212" s="28" t="s">
        <v>158</v>
      </c>
      <c r="B212" s="82"/>
      <c r="C212" s="29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  <c r="BA212" s="28"/>
      <c r="BB212" s="28"/>
      <c r="BC212" s="28"/>
      <c r="BD212" s="28"/>
      <c r="BE212" s="28"/>
      <c r="BF212" s="28"/>
      <c r="BG212" s="28"/>
      <c r="BH212" s="28"/>
      <c r="BI212" s="28"/>
      <c r="BJ212" s="28"/>
      <c r="BK212" s="28"/>
      <c r="BL212" s="28"/>
      <c r="BM212" s="28"/>
      <c r="BN212" s="28"/>
      <c r="BO212" s="28"/>
      <c r="BP212" s="28"/>
      <c r="BQ212" s="28"/>
      <c r="BR212" s="28"/>
      <c r="BS212" s="28"/>
      <c r="BT212" s="28"/>
      <c r="BU212" s="28"/>
      <c r="BV212" s="28"/>
      <c r="BW212" s="28"/>
    </row>
    <row r="213" spans="1:75" s="44" customFormat="1" collapsed="1" x14ac:dyDescent="0.25">
      <c r="A213" s="43" t="s">
        <v>150</v>
      </c>
      <c r="B213" s="84"/>
      <c r="D213" s="43"/>
      <c r="E213" s="43"/>
      <c r="F213" s="43"/>
      <c r="G213" s="43">
        <f t="shared" ref="G213:AM213" ca="1" si="933">G214+G216</f>
        <v>16534200.000000002</v>
      </c>
      <c r="H213" s="43">
        <f t="shared" ca="1" si="933"/>
        <v>17233150.575238097</v>
      </c>
      <c r="I213" s="43">
        <f t="shared" ca="1" si="933"/>
        <v>18165303.70990476</v>
      </c>
      <c r="J213" s="43">
        <f t="shared" ca="1" si="933"/>
        <v>19222128.610857144</v>
      </c>
      <c r="K213" s="43">
        <f t="shared" ca="1" si="933"/>
        <v>20026470.055809528</v>
      </c>
      <c r="L213" s="43">
        <f t="shared" ca="1" si="933"/>
        <v>20322251.400761906</v>
      </c>
      <c r="M213" s="43">
        <f t="shared" ca="1" si="933"/>
        <v>20159708.056000002</v>
      </c>
      <c r="N213" s="43">
        <f t="shared" ca="1" si="933"/>
        <v>20233446.212952383</v>
      </c>
      <c r="O213" s="43">
        <f t="shared" ca="1" si="933"/>
        <v>20264120.377904762</v>
      </c>
      <c r="P213" s="43">
        <f t="shared" ca="1" si="933"/>
        <v>20734821.642857142</v>
      </c>
      <c r="Q213" s="43">
        <f t="shared" ca="1" si="933"/>
        <v>21142101.839809526</v>
      </c>
      <c r="R213" s="43">
        <f t="shared" ca="1" si="933"/>
        <v>21562132.036761902</v>
      </c>
      <c r="S213" s="43">
        <f t="shared" ca="1" si="933"/>
        <v>20077565.811999999</v>
      </c>
      <c r="T213" s="43">
        <f t="shared" ca="1" si="933"/>
        <v>20840848.244952381</v>
      </c>
      <c r="U213" s="43">
        <f t="shared" ca="1" si="933"/>
        <v>21805134.93790476</v>
      </c>
      <c r="V213" s="43">
        <f t="shared" ca="1" si="933"/>
        <v>22981513.698857144</v>
      </c>
      <c r="W213" s="43">
        <f t="shared" ca="1" si="933"/>
        <v>23887594.29580953</v>
      </c>
      <c r="X213" s="43">
        <f t="shared" ca="1" si="933"/>
        <v>24231124.492761906</v>
      </c>
      <c r="Y213" s="43">
        <f t="shared" ca="1" si="933"/>
        <v>24105155.228</v>
      </c>
      <c r="Z213" s="43">
        <f t="shared" ca="1" si="933"/>
        <v>24209981.352952383</v>
      </c>
      <c r="AA213" s="43">
        <f t="shared" ca="1" si="933"/>
        <v>24261821.129904762</v>
      </c>
      <c r="AB213" s="43">
        <f t="shared" ca="1" si="933"/>
        <v>24794367.442857146</v>
      </c>
      <c r="AC213" s="43">
        <f t="shared" ca="1" si="933"/>
        <v>25254496.491809525</v>
      </c>
      <c r="AD213" s="43">
        <f t="shared" ca="1" si="933"/>
        <v>25727375.540761903</v>
      </c>
      <c r="AE213" s="43">
        <f t="shared" ca="1" si="933"/>
        <v>24251126.276000001</v>
      </c>
      <c r="AF213" s="43">
        <f t="shared" ca="1" si="933"/>
        <v>25098333.15295238</v>
      </c>
      <c r="AG213" s="43">
        <f t="shared" ca="1" si="933"/>
        <v>26170449.009904757</v>
      </c>
      <c r="AH213" s="43">
        <f t="shared" ca="1" si="933"/>
        <v>27466381.63085714</v>
      </c>
      <c r="AI213" s="43">
        <f t="shared" ca="1" si="933"/>
        <v>28474201.379809521</v>
      </c>
      <c r="AJ213" s="43">
        <f t="shared" ca="1" si="933"/>
        <v>28865480.428761899</v>
      </c>
      <c r="AK213" s="43">
        <f t="shared" ca="1" si="933"/>
        <v>28776085.243999995</v>
      </c>
      <c r="AL213" s="43">
        <f t="shared" ca="1" si="933"/>
        <v>28911999.336952377</v>
      </c>
      <c r="AM213" s="43">
        <f t="shared" ca="1" si="933"/>
        <v>28985004.725904755</v>
      </c>
      <c r="AN213" s="43">
        <f t="shared" ref="AN213" ca="1" si="934">AN214+AN216</f>
        <v>29579396.08685714</v>
      </c>
      <c r="AO213" s="43">
        <f t="shared" ref="AO213" ca="1" si="935">AO214+AO216</f>
        <v>30092373.987809516</v>
      </c>
      <c r="AP213" s="43">
        <f t="shared" ref="AP213" ca="1" si="936">AP214+AP216</f>
        <v>30618101.888761893</v>
      </c>
      <c r="AQ213" s="43">
        <f t="shared" ref="AQ213" ca="1" si="937">AQ214+AQ216</f>
        <v>29150169.583999991</v>
      </c>
      <c r="AR213" s="43">
        <f t="shared" ref="AR213" ca="1" si="938">AR214+AR216</f>
        <v>30081300.904952373</v>
      </c>
      <c r="AS213" s="43">
        <f t="shared" ref="AS213" ca="1" si="939">AS214+AS216</f>
        <v>31261245.925904751</v>
      </c>
      <c r="AT213" s="43">
        <f t="shared" ref="AT213" ca="1" si="940">AT214+AT216</f>
        <v>32676732.406857133</v>
      </c>
      <c r="AU213" s="43">
        <f t="shared" ref="AU213" ca="1" si="941">AU214+AU216</f>
        <v>33786291.307809509</v>
      </c>
      <c r="AV213" s="43">
        <f t="shared" ref="AV213" ca="1" si="942">AV214+AV216</f>
        <v>34225319.208761886</v>
      </c>
      <c r="AW213" s="43">
        <f t="shared" ref="AW213" ca="1" si="943">AW214+AW216</f>
        <v>34172498.103999987</v>
      </c>
      <c r="AX213" s="43">
        <f t="shared" ref="AX213" ca="1" si="944">AX214+AX216</f>
        <v>34339500.164952368</v>
      </c>
      <c r="AY213" s="43">
        <f t="shared" ref="AY213" ca="1" si="945">AY214+AY216</f>
        <v>34433671.165904745</v>
      </c>
      <c r="AZ213" s="43">
        <f t="shared" ref="AZ213" ca="1" si="946">AZ214+AZ216</f>
        <v>35089907.574857123</v>
      </c>
      <c r="BA213" s="43">
        <f t="shared" ref="BA213" ca="1" si="947">BA214+BA216</f>
        <v>35655734.327809505</v>
      </c>
      <c r="BB213" s="43">
        <f t="shared" ref="BB213" ca="1" si="948">BB214+BB216</f>
        <v>36234311.080761887</v>
      </c>
      <c r="BC213" s="43">
        <f t="shared" ref="BC213" ca="1" si="949">BC214+BC216</f>
        <v>34774695.735999979</v>
      </c>
      <c r="BD213" s="43">
        <f t="shared" ref="BD213" ca="1" si="950">BD214+BD216</f>
        <v>35789751.500952356</v>
      </c>
      <c r="BE213" s="43">
        <f t="shared" ref="BE213" ca="1" si="951">BE214+BE216</f>
        <v>37077525.685904741</v>
      </c>
      <c r="BF213" s="43">
        <f t="shared" ref="BF213" ca="1" si="952">BF214+BF216</f>
        <v>38612566.026857123</v>
      </c>
      <c r="BG213" s="43">
        <f t="shared" ref="BG213" ca="1" si="953">BG214+BG216</f>
        <v>39823864.079809517</v>
      </c>
      <c r="BH213" s="43">
        <f t="shared" ref="BH213" ca="1" si="954">BH214+BH216</f>
        <v>40310640.832761899</v>
      </c>
      <c r="BI213" s="43">
        <f t="shared" ref="BI213" ca="1" si="955">BI214+BI216</f>
        <v>40294393.807999991</v>
      </c>
      <c r="BJ213" s="43">
        <f t="shared" ref="BJ213" ca="1" si="956">BJ214+BJ216</f>
        <v>40492483.836952373</v>
      </c>
      <c r="BK213" s="43">
        <f t="shared" ref="BK213" ca="1" si="957">BK214+BK216</f>
        <v>40607820.449904755</v>
      </c>
      <c r="BL213" s="43">
        <f t="shared" ref="BL213" ca="1" si="958">BL214+BL216</f>
        <v>41325901.906857133</v>
      </c>
      <c r="BM213" s="43">
        <f t="shared" ref="BM213" ca="1" si="959">BM214+BM216</f>
        <v>41944577.511809513</v>
      </c>
      <c r="BN213" s="43">
        <f t="shared" ref="BN213" ca="1" si="960">BN214+BN216</f>
        <v>42576003.116761893</v>
      </c>
      <c r="BO213" s="43">
        <f t="shared" ref="BO213" ca="1" si="961">BO214+BO216</f>
        <v>41124704.731999993</v>
      </c>
      <c r="BP213" s="43">
        <f t="shared" ref="BP213" ca="1" si="962">BP214+BP216</f>
        <v>42223684.940952376</v>
      </c>
      <c r="BQ213" s="43">
        <f t="shared" ref="BQ213" ca="1" si="963">BQ214+BQ216</f>
        <v>43619288.289904751</v>
      </c>
      <c r="BR213" s="43">
        <f t="shared" ref="BR213" ca="1" si="964">BR214+BR216</f>
        <v>45273882.490857139</v>
      </c>
      <c r="BS213" s="43">
        <f t="shared" ref="BS213" ca="1" si="965">BS214+BS216</f>
        <v>46586919.695809521</v>
      </c>
      <c r="BT213" s="43">
        <f t="shared" ref="BT213" ca="1" si="966">BT214+BT216</f>
        <v>47121445.300761901</v>
      </c>
      <c r="BU213" s="43">
        <f t="shared" ref="BU213" ca="1" si="967">BU214+BU216</f>
        <v>47138973.297714286</v>
      </c>
      <c r="BV213" s="43">
        <f t="shared" ref="BV213" ca="1" si="968">BV214+BV216</f>
        <v>47368151.294666663</v>
      </c>
      <c r="BW213" s="43">
        <f t="shared" ref="BW213" ca="1" si="969">BW214+BW216</f>
        <v>47504653.519619048</v>
      </c>
    </row>
    <row r="214" spans="1:75" s="14" customFormat="1" x14ac:dyDescent="0.25">
      <c r="A214" s="14" t="s">
        <v>151</v>
      </c>
      <c r="B214" s="120"/>
      <c r="C214" s="70"/>
      <c r="G214" s="14">
        <f>G215</f>
        <v>16032000</v>
      </c>
      <c r="H214" s="14">
        <f t="shared" ref="H214" si="970">H215</f>
        <v>15741038.095238097</v>
      </c>
      <c r="I214" s="14">
        <f t="shared" ref="I214" si="971">I215</f>
        <v>15550076.190476188</v>
      </c>
      <c r="J214" s="14">
        <f t="shared" ref="J214" si="972">J215</f>
        <v>15359114.285714285</v>
      </c>
      <c r="K214" s="14">
        <f t="shared" ref="K214" si="973">K215</f>
        <v>15168152.380952381</v>
      </c>
      <c r="L214" s="14">
        <f t="shared" ref="L214" si="974">L215</f>
        <v>14977190.476190474</v>
      </c>
      <c r="M214" s="14">
        <f t="shared" ref="M214" si="975">M215</f>
        <v>14786228.571428571</v>
      </c>
      <c r="N214" s="14">
        <f t="shared" ref="N214" si="976">N215</f>
        <v>14595266.666666666</v>
      </c>
      <c r="O214" s="14">
        <f t="shared" ref="O214" si="977">O215</f>
        <v>14404304.761904759</v>
      </c>
      <c r="P214" s="14">
        <f t="shared" ref="P214" si="978">P215</f>
        <v>14213342.857142856</v>
      </c>
      <c r="Q214" s="14">
        <f t="shared" ref="Q214" si="979">Q215</f>
        <v>14022380.952380951</v>
      </c>
      <c r="R214" s="14">
        <f t="shared" ref="R214" si="980">R215</f>
        <v>13831419.047619045</v>
      </c>
      <c r="S214" s="14">
        <f t="shared" ref="S214" si="981">S215</f>
        <v>13640457.142857142</v>
      </c>
      <c r="T214" s="14">
        <f t="shared" ref="T214" si="982">T215</f>
        <v>13449495.238095237</v>
      </c>
      <c r="U214" s="14">
        <f t="shared" ref="U214" si="983">U215</f>
        <v>13258533.33333333</v>
      </c>
      <c r="V214" s="14">
        <f t="shared" ref="V214" si="984">V215</f>
        <v>13067571.428571425</v>
      </c>
      <c r="W214" s="14">
        <f t="shared" ref="W214" si="985">W215</f>
        <v>12876609.523809522</v>
      </c>
      <c r="X214" s="14">
        <f t="shared" ref="X214" si="986">X215</f>
        <v>12685647.619047616</v>
      </c>
      <c r="Y214" s="14">
        <f t="shared" ref="Y214" si="987">Y215</f>
        <v>12494685.714285711</v>
      </c>
      <c r="Z214" s="14">
        <f t="shared" ref="Z214" si="988">Z215</f>
        <v>12303723.809523808</v>
      </c>
      <c r="AA214" s="14">
        <f t="shared" ref="AA214" si="989">AA215</f>
        <v>12112761.904761899</v>
      </c>
      <c r="AB214" s="14">
        <f t="shared" ref="AB214" si="990">AB215</f>
        <v>11921799.999999996</v>
      </c>
      <c r="AC214" s="14">
        <f t="shared" ref="AC214" si="991">AC215</f>
        <v>11730838.095238093</v>
      </c>
      <c r="AD214" s="14">
        <f t="shared" ref="AD214" si="992">AD215</f>
        <v>11539876.190476185</v>
      </c>
      <c r="AE214" s="14">
        <f t="shared" ref="AE214" si="993">AE215</f>
        <v>11348914.285714282</v>
      </c>
      <c r="AF214" s="14">
        <f t="shared" ref="AF214" si="994">AF215</f>
        <v>11157952.380952379</v>
      </c>
      <c r="AG214" s="14">
        <f t="shared" ref="AG214" si="995">AG215</f>
        <v>10966990.47619047</v>
      </c>
      <c r="AH214" s="14">
        <f t="shared" ref="AH214" si="996">AH215</f>
        <v>10776028.571428567</v>
      </c>
      <c r="AI214" s="14">
        <f t="shared" ref="AI214" si="997">AI215</f>
        <v>10585066.666666662</v>
      </c>
      <c r="AJ214" s="14">
        <f t="shared" ref="AJ214" si="998">AJ215</f>
        <v>10394104.761904756</v>
      </c>
      <c r="AK214" s="14">
        <f t="shared" ref="AK214" si="999">AK215</f>
        <v>10203142.857142853</v>
      </c>
      <c r="AL214" s="14">
        <f t="shared" ref="AL214" si="1000">AL215</f>
        <v>10012180.952380948</v>
      </c>
      <c r="AM214" s="14">
        <f t="shared" ref="AM214:BW214" si="1001">AM215</f>
        <v>9821219.0476190411</v>
      </c>
      <c r="AN214" s="14">
        <f t="shared" si="1001"/>
        <v>9630257.1428571362</v>
      </c>
      <c r="AO214" s="14">
        <f t="shared" si="1001"/>
        <v>9439295.2380952332</v>
      </c>
      <c r="AP214" s="14">
        <f t="shared" si="1001"/>
        <v>9248333.3333333265</v>
      </c>
      <c r="AQ214" s="14">
        <f t="shared" si="1001"/>
        <v>9057371.4285714217</v>
      </c>
      <c r="AR214" s="14">
        <f t="shared" si="1001"/>
        <v>8866409.5238095187</v>
      </c>
      <c r="AS214" s="14">
        <f t="shared" si="1001"/>
        <v>8675447.619047612</v>
      </c>
      <c r="AT214" s="14">
        <f t="shared" si="1001"/>
        <v>8484485.7142857071</v>
      </c>
      <c r="AU214" s="14">
        <f t="shared" si="1001"/>
        <v>8293523.8095238023</v>
      </c>
      <c r="AV214" s="14">
        <f t="shared" si="1001"/>
        <v>8102561.9047618983</v>
      </c>
      <c r="AW214" s="14">
        <f t="shared" si="1001"/>
        <v>7911599.9999999925</v>
      </c>
      <c r="AX214" s="14">
        <f t="shared" si="1001"/>
        <v>7720638.0952380868</v>
      </c>
      <c r="AY214" s="14">
        <f t="shared" si="1001"/>
        <v>7529676.1904761838</v>
      </c>
      <c r="AZ214" s="14">
        <f t="shared" si="1001"/>
        <v>7338714.285714278</v>
      </c>
      <c r="BA214" s="14">
        <f t="shared" si="1001"/>
        <v>7147752.3809523722</v>
      </c>
      <c r="BB214" s="14">
        <f t="shared" si="1001"/>
        <v>6956790.4761904683</v>
      </c>
      <c r="BC214" s="14">
        <f t="shared" si="1001"/>
        <v>6765828.5714285625</v>
      </c>
      <c r="BD214" s="14">
        <f t="shared" si="1001"/>
        <v>6574866.6666666577</v>
      </c>
      <c r="BE214" s="14">
        <f t="shared" si="1001"/>
        <v>6383904.7619047537</v>
      </c>
      <c r="BF214" s="14">
        <f t="shared" si="1001"/>
        <v>6192942.8571428489</v>
      </c>
      <c r="BG214" s="14">
        <f t="shared" si="1001"/>
        <v>6001980.952380944</v>
      </c>
      <c r="BH214" s="14">
        <f t="shared" si="1001"/>
        <v>5811019.0476190411</v>
      </c>
      <c r="BI214" s="14">
        <f t="shared" si="1001"/>
        <v>5620057.1428571362</v>
      </c>
      <c r="BJ214" s="14">
        <f t="shared" si="1001"/>
        <v>5429095.2380952304</v>
      </c>
      <c r="BK214" s="14">
        <f t="shared" si="1001"/>
        <v>5238133.3333333265</v>
      </c>
      <c r="BL214" s="14">
        <f t="shared" si="1001"/>
        <v>5047171.4285714217</v>
      </c>
      <c r="BM214" s="14">
        <f t="shared" si="1001"/>
        <v>4856209.5238095168</v>
      </c>
      <c r="BN214" s="14">
        <f t="shared" si="1001"/>
        <v>4665247.6190476129</v>
      </c>
      <c r="BO214" s="14">
        <f t="shared" si="1001"/>
        <v>4474285.7142857071</v>
      </c>
      <c r="BP214" s="14">
        <f t="shared" si="1001"/>
        <v>4283323.8095238032</v>
      </c>
      <c r="BQ214" s="14">
        <f t="shared" si="1001"/>
        <v>4092361.9047618983</v>
      </c>
      <c r="BR214" s="14">
        <f t="shared" si="1001"/>
        <v>3901399.9999999944</v>
      </c>
      <c r="BS214" s="14">
        <f t="shared" si="1001"/>
        <v>3710438.0952380896</v>
      </c>
      <c r="BT214" s="14">
        <f t="shared" si="1001"/>
        <v>3519476.1904761842</v>
      </c>
      <c r="BU214" s="14">
        <f t="shared" si="1001"/>
        <v>3328514.2857142803</v>
      </c>
      <c r="BV214" s="14">
        <f t="shared" si="1001"/>
        <v>3137552.3809523764</v>
      </c>
      <c r="BW214" s="14">
        <f t="shared" si="1001"/>
        <v>2946590.4761904706</v>
      </c>
    </row>
    <row r="215" spans="1:75" x14ac:dyDescent="0.25">
      <c r="A215" s="11" t="s">
        <v>156</v>
      </c>
      <c r="B215" s="69"/>
      <c r="C215" s="70"/>
      <c r="D215" s="14"/>
      <c r="E215" s="14"/>
      <c r="F215" s="14"/>
      <c r="G215" s="11">
        <f>G159+G162+G165+G168+G171+G176+G179+G184+G189+G194</f>
        <v>16032000</v>
      </c>
      <c r="H215" s="11">
        <f>H161+H164+H167+H170+H175+H183+H188+H193+H198</f>
        <v>15741038.095238097</v>
      </c>
      <c r="I215" s="11">
        <f t="shared" ref="I215:AM215" si="1002">I161+I164+I167+I170+I175+I183+I188+I193+I198</f>
        <v>15550076.190476188</v>
      </c>
      <c r="J215" s="11">
        <f t="shared" si="1002"/>
        <v>15359114.285714285</v>
      </c>
      <c r="K215" s="11">
        <f t="shared" si="1002"/>
        <v>15168152.380952381</v>
      </c>
      <c r="L215" s="11">
        <f t="shared" si="1002"/>
        <v>14977190.476190474</v>
      </c>
      <c r="M215" s="11">
        <f t="shared" si="1002"/>
        <v>14786228.571428571</v>
      </c>
      <c r="N215" s="11">
        <f t="shared" si="1002"/>
        <v>14595266.666666666</v>
      </c>
      <c r="O215" s="11">
        <f t="shared" si="1002"/>
        <v>14404304.761904759</v>
      </c>
      <c r="P215" s="11">
        <f t="shared" si="1002"/>
        <v>14213342.857142856</v>
      </c>
      <c r="Q215" s="11">
        <f t="shared" si="1002"/>
        <v>14022380.952380951</v>
      </c>
      <c r="R215" s="11">
        <f t="shared" si="1002"/>
        <v>13831419.047619045</v>
      </c>
      <c r="S215" s="11">
        <f t="shared" si="1002"/>
        <v>13640457.142857142</v>
      </c>
      <c r="T215" s="11">
        <f t="shared" si="1002"/>
        <v>13449495.238095237</v>
      </c>
      <c r="U215" s="11">
        <f t="shared" si="1002"/>
        <v>13258533.33333333</v>
      </c>
      <c r="V215" s="11">
        <f t="shared" si="1002"/>
        <v>13067571.428571425</v>
      </c>
      <c r="W215" s="11">
        <f t="shared" si="1002"/>
        <v>12876609.523809522</v>
      </c>
      <c r="X215" s="11">
        <f t="shared" si="1002"/>
        <v>12685647.619047616</v>
      </c>
      <c r="Y215" s="11">
        <f t="shared" si="1002"/>
        <v>12494685.714285711</v>
      </c>
      <c r="Z215" s="11">
        <f t="shared" si="1002"/>
        <v>12303723.809523808</v>
      </c>
      <c r="AA215" s="11">
        <f t="shared" si="1002"/>
        <v>12112761.904761899</v>
      </c>
      <c r="AB215" s="11">
        <f t="shared" si="1002"/>
        <v>11921799.999999996</v>
      </c>
      <c r="AC215" s="11">
        <f t="shared" si="1002"/>
        <v>11730838.095238093</v>
      </c>
      <c r="AD215" s="11">
        <f t="shared" si="1002"/>
        <v>11539876.190476185</v>
      </c>
      <c r="AE215" s="11">
        <f t="shared" si="1002"/>
        <v>11348914.285714282</v>
      </c>
      <c r="AF215" s="11">
        <f t="shared" si="1002"/>
        <v>11157952.380952379</v>
      </c>
      <c r="AG215" s="11">
        <f t="shared" si="1002"/>
        <v>10966990.47619047</v>
      </c>
      <c r="AH215" s="11">
        <f t="shared" si="1002"/>
        <v>10776028.571428567</v>
      </c>
      <c r="AI215" s="11">
        <f t="shared" si="1002"/>
        <v>10585066.666666662</v>
      </c>
      <c r="AJ215" s="11">
        <f t="shared" si="1002"/>
        <v>10394104.761904756</v>
      </c>
      <c r="AK215" s="11">
        <f t="shared" si="1002"/>
        <v>10203142.857142853</v>
      </c>
      <c r="AL215" s="11">
        <f t="shared" si="1002"/>
        <v>10012180.952380948</v>
      </c>
      <c r="AM215" s="11">
        <f t="shared" si="1002"/>
        <v>9821219.0476190411</v>
      </c>
      <c r="AN215" s="11">
        <f t="shared" ref="AN215:BW215" si="1003">AN161+AN164+AN167+AN170+AN175+AN183+AN188+AN193+AN198</f>
        <v>9630257.1428571362</v>
      </c>
      <c r="AO215" s="11">
        <f t="shared" si="1003"/>
        <v>9439295.2380952332</v>
      </c>
      <c r="AP215" s="11">
        <f t="shared" si="1003"/>
        <v>9248333.3333333265</v>
      </c>
      <c r="AQ215" s="11">
        <f t="shared" si="1003"/>
        <v>9057371.4285714217</v>
      </c>
      <c r="AR215" s="11">
        <f t="shared" si="1003"/>
        <v>8866409.5238095187</v>
      </c>
      <c r="AS215" s="11">
        <f t="shared" si="1003"/>
        <v>8675447.619047612</v>
      </c>
      <c r="AT215" s="11">
        <f t="shared" si="1003"/>
        <v>8484485.7142857071</v>
      </c>
      <c r="AU215" s="11">
        <f t="shared" si="1003"/>
        <v>8293523.8095238023</v>
      </c>
      <c r="AV215" s="11">
        <f t="shared" si="1003"/>
        <v>8102561.9047618983</v>
      </c>
      <c r="AW215" s="11">
        <f t="shared" si="1003"/>
        <v>7911599.9999999925</v>
      </c>
      <c r="AX215" s="11">
        <f t="shared" si="1003"/>
        <v>7720638.0952380868</v>
      </c>
      <c r="AY215" s="11">
        <f t="shared" si="1003"/>
        <v>7529676.1904761838</v>
      </c>
      <c r="AZ215" s="11">
        <f t="shared" si="1003"/>
        <v>7338714.285714278</v>
      </c>
      <c r="BA215" s="11">
        <f t="shared" si="1003"/>
        <v>7147752.3809523722</v>
      </c>
      <c r="BB215" s="11">
        <f t="shared" si="1003"/>
        <v>6956790.4761904683</v>
      </c>
      <c r="BC215" s="11">
        <f t="shared" si="1003"/>
        <v>6765828.5714285625</v>
      </c>
      <c r="BD215" s="11">
        <f t="shared" si="1003"/>
        <v>6574866.6666666577</v>
      </c>
      <c r="BE215" s="11">
        <f t="shared" si="1003"/>
        <v>6383904.7619047537</v>
      </c>
      <c r="BF215" s="11">
        <f t="shared" si="1003"/>
        <v>6192942.8571428489</v>
      </c>
      <c r="BG215" s="11">
        <f t="shared" si="1003"/>
        <v>6001980.952380944</v>
      </c>
      <c r="BH215" s="11">
        <f t="shared" si="1003"/>
        <v>5811019.0476190411</v>
      </c>
      <c r="BI215" s="11">
        <f t="shared" si="1003"/>
        <v>5620057.1428571362</v>
      </c>
      <c r="BJ215" s="11">
        <f t="shared" si="1003"/>
        <v>5429095.2380952304</v>
      </c>
      <c r="BK215" s="11">
        <f t="shared" si="1003"/>
        <v>5238133.3333333265</v>
      </c>
      <c r="BL215" s="11">
        <f t="shared" si="1003"/>
        <v>5047171.4285714217</v>
      </c>
      <c r="BM215" s="11">
        <f t="shared" si="1003"/>
        <v>4856209.5238095168</v>
      </c>
      <c r="BN215" s="11">
        <f t="shared" si="1003"/>
        <v>4665247.6190476129</v>
      </c>
      <c r="BO215" s="11">
        <f t="shared" si="1003"/>
        <v>4474285.7142857071</v>
      </c>
      <c r="BP215" s="11">
        <f t="shared" si="1003"/>
        <v>4283323.8095238032</v>
      </c>
      <c r="BQ215" s="11">
        <f t="shared" si="1003"/>
        <v>4092361.9047618983</v>
      </c>
      <c r="BR215" s="11">
        <f t="shared" si="1003"/>
        <v>3901399.9999999944</v>
      </c>
      <c r="BS215" s="11">
        <f t="shared" si="1003"/>
        <v>3710438.0952380896</v>
      </c>
      <c r="BT215" s="11">
        <f t="shared" si="1003"/>
        <v>3519476.1904761842</v>
      </c>
      <c r="BU215" s="11">
        <f t="shared" si="1003"/>
        <v>3328514.2857142803</v>
      </c>
      <c r="BV215" s="11">
        <f t="shared" si="1003"/>
        <v>3137552.3809523764</v>
      </c>
      <c r="BW215" s="11">
        <f t="shared" si="1003"/>
        <v>2946590.4761904706</v>
      </c>
    </row>
    <row r="216" spans="1:75" s="14" customFormat="1" x14ac:dyDescent="0.25">
      <c r="A216" s="8" t="s">
        <v>152</v>
      </c>
      <c r="B216" s="33"/>
      <c r="C216" s="32"/>
      <c r="D216" s="8"/>
      <c r="E216" s="8"/>
      <c r="F216" s="8"/>
      <c r="G216" s="8">
        <f ca="1">G217</f>
        <v>502200.00000000186</v>
      </c>
      <c r="H216" s="8">
        <f t="shared" ref="H216:AM216" ca="1" si="1004">H217</f>
        <v>1492112.4800000018</v>
      </c>
      <c r="I216" s="8">
        <f t="shared" ca="1" si="1004"/>
        <v>2615227.5194285735</v>
      </c>
      <c r="J216" s="8">
        <f t="shared" ca="1" si="1004"/>
        <v>3863014.3251428595</v>
      </c>
      <c r="K216" s="8">
        <f t="shared" ca="1" si="1004"/>
        <v>4858317.6748571461</v>
      </c>
      <c r="L216" s="8">
        <f t="shared" ca="1" si="1004"/>
        <v>5345060.9245714312</v>
      </c>
      <c r="M216" s="8">
        <f t="shared" ca="1" si="1004"/>
        <v>5373479.4845714308</v>
      </c>
      <c r="N216" s="8">
        <f t="shared" ca="1" si="1004"/>
        <v>5638179.5462857159</v>
      </c>
      <c r="O216" s="8">
        <f t="shared" ca="1" si="1004"/>
        <v>5859815.6160000013</v>
      </c>
      <c r="P216" s="8">
        <f t="shared" ca="1" si="1004"/>
        <v>6521478.7857142873</v>
      </c>
      <c r="Q216" s="8">
        <f t="shared" ca="1" si="1004"/>
        <v>7119720.8874285733</v>
      </c>
      <c r="R216" s="8">
        <f t="shared" ca="1" si="1004"/>
        <v>7730712.9891428594</v>
      </c>
      <c r="S216" s="8">
        <f t="shared" ca="1" si="1004"/>
        <v>6437108.6691428591</v>
      </c>
      <c r="T216" s="8">
        <f t="shared" ca="1" si="1004"/>
        <v>7391353.0068571446</v>
      </c>
      <c r="U216" s="8">
        <f t="shared" ca="1" si="1004"/>
        <v>8546601.6045714319</v>
      </c>
      <c r="V216" s="8">
        <f t="shared" ca="1" si="1004"/>
        <v>9913942.2702857181</v>
      </c>
      <c r="W216" s="8">
        <f t="shared" ca="1" si="1004"/>
        <v>11010984.772000005</v>
      </c>
      <c r="X216" s="8">
        <f t="shared" ca="1" si="1004"/>
        <v>11545476.873714291</v>
      </c>
      <c r="Y216" s="8">
        <f t="shared" ca="1" si="1004"/>
        <v>11610469.513714291</v>
      </c>
      <c r="Z216" s="8">
        <f t="shared" ca="1" si="1004"/>
        <v>11906257.543428577</v>
      </c>
      <c r="AA216" s="8">
        <f t="shared" ca="1" si="1004"/>
        <v>12149059.225142863</v>
      </c>
      <c r="AB216" s="8">
        <f t="shared" ca="1" si="1004"/>
        <v>12872567.442857148</v>
      </c>
      <c r="AC216" s="8">
        <f t="shared" ca="1" si="1004"/>
        <v>13523658.396571433</v>
      </c>
      <c r="AD216" s="8">
        <f t="shared" ca="1" si="1004"/>
        <v>14187499.350285718</v>
      </c>
      <c r="AE216" s="8">
        <f t="shared" ca="1" si="1004"/>
        <v>12902211.990285719</v>
      </c>
      <c r="AF216" s="8">
        <f t="shared" ca="1" si="1004"/>
        <v>13940380.772000004</v>
      </c>
      <c r="AG216" s="8">
        <f t="shared" ca="1" si="1004"/>
        <v>15203458.533714289</v>
      </c>
      <c r="AH216" s="8">
        <f t="shared" ca="1" si="1004"/>
        <v>16690353.059428575</v>
      </c>
      <c r="AI216" s="8">
        <f t="shared" ca="1" si="1004"/>
        <v>17889134.713142861</v>
      </c>
      <c r="AJ216" s="8">
        <f t="shared" ca="1" si="1004"/>
        <v>18471375.666857146</v>
      </c>
      <c r="AK216" s="8">
        <f t="shared" ca="1" si="1004"/>
        <v>18572942.386857145</v>
      </c>
      <c r="AL216" s="8">
        <f t="shared" ca="1" si="1004"/>
        <v>18899818.384571429</v>
      </c>
      <c r="AM216" s="8">
        <f t="shared" ca="1" si="1004"/>
        <v>19163785.678285714</v>
      </c>
      <c r="AN216" s="8">
        <f t="shared" ref="AN216" ca="1" si="1005">AN217</f>
        <v>19949138.944000002</v>
      </c>
      <c r="AO216" s="8">
        <f t="shared" ref="AO216" ca="1" si="1006">AO217</f>
        <v>20653078.749714285</v>
      </c>
      <c r="AP216" s="8">
        <f t="shared" ref="AP216" ca="1" si="1007">AP217</f>
        <v>21369768.555428568</v>
      </c>
      <c r="AQ216" s="8">
        <f t="shared" ref="AQ216" ca="1" si="1008">AQ217</f>
        <v>20092798.15542857</v>
      </c>
      <c r="AR216" s="8">
        <f t="shared" ref="AR216" ca="1" si="1009">AR217</f>
        <v>21214891.381142855</v>
      </c>
      <c r="AS216" s="8">
        <f t="shared" ref="AS216" ca="1" si="1010">AS217</f>
        <v>22585798.306857139</v>
      </c>
      <c r="AT216" s="8">
        <f t="shared" ref="AT216" ca="1" si="1011">AT217</f>
        <v>24192246.692571424</v>
      </c>
      <c r="AU216" s="8">
        <f t="shared" ref="AU216" ca="1" si="1012">AU217</f>
        <v>25492767.498285707</v>
      </c>
      <c r="AV216" s="8">
        <f t="shared" ref="AV216" ca="1" si="1013">AV217</f>
        <v>26122757.30399999</v>
      </c>
      <c r="AW216" s="8">
        <f t="shared" ref="AW216" ca="1" si="1014">AW217</f>
        <v>26260898.103999991</v>
      </c>
      <c r="AX216" s="8">
        <f t="shared" ref="AX216" ca="1" si="1015">AX217</f>
        <v>26618862.069714278</v>
      </c>
      <c r="AY216" s="8">
        <f t="shared" ref="AY216" ca="1" si="1016">AY217</f>
        <v>26903994.975428563</v>
      </c>
      <c r="AZ216" s="8">
        <f t="shared" ref="AZ216" ca="1" si="1017">AZ217</f>
        <v>27751193.289142847</v>
      </c>
      <c r="BA216" s="8">
        <f t="shared" ref="BA216" ca="1" si="1018">BA217</f>
        <v>28507981.946857132</v>
      </c>
      <c r="BB216" s="8">
        <f t="shared" ref="BB216" ca="1" si="1019">BB217</f>
        <v>29277520.604571417</v>
      </c>
      <c r="BC216" s="8">
        <f t="shared" ref="BC216" ca="1" si="1020">BC217</f>
        <v>28008867.164571416</v>
      </c>
      <c r="BD216" s="8">
        <f t="shared" ref="BD216" ca="1" si="1021">BD217</f>
        <v>29214884.834285699</v>
      </c>
      <c r="BE216" s="8">
        <f t="shared" ref="BE216" ca="1" si="1022">BE217</f>
        <v>30693620.923999984</v>
      </c>
      <c r="BF216" s="8">
        <f t="shared" ref="BF216" ca="1" si="1023">BF217</f>
        <v>32419623.169714276</v>
      </c>
      <c r="BG216" s="8">
        <f t="shared" ref="BG216" ca="1" si="1024">BG217</f>
        <v>33821883.127428569</v>
      </c>
      <c r="BH216" s="8">
        <f t="shared" ref="BH216" ca="1" si="1025">BH217</f>
        <v>34499621.785142854</v>
      </c>
      <c r="BI216" s="8">
        <f t="shared" ref="BI216" ca="1" si="1026">BI217</f>
        <v>34674336.665142857</v>
      </c>
      <c r="BJ216" s="8">
        <f t="shared" ref="BJ216" ca="1" si="1027">BJ217</f>
        <v>35063388.598857142</v>
      </c>
      <c r="BK216" s="8">
        <f t="shared" ref="BK216" ca="1" si="1028">BK217</f>
        <v>35369687.116571426</v>
      </c>
      <c r="BL216" s="8">
        <f t="shared" ref="BL216" ca="1" si="1029">BL217</f>
        <v>36278730.478285715</v>
      </c>
      <c r="BM216" s="8">
        <f t="shared" ref="BM216" ca="1" si="1030">BM217</f>
        <v>37088367.987999998</v>
      </c>
      <c r="BN216" s="8">
        <f t="shared" ref="BN216" ca="1" si="1031">BN217</f>
        <v>37910755.497714281</v>
      </c>
      <c r="BO216" s="8">
        <f t="shared" ref="BO216" ca="1" si="1032">BO217</f>
        <v>36650419.017714284</v>
      </c>
      <c r="BP216" s="8">
        <f t="shared" ref="BP216" ca="1" si="1033">BP217</f>
        <v>37940361.13142857</v>
      </c>
      <c r="BQ216" s="8">
        <f t="shared" ref="BQ216" ca="1" si="1034">BQ217</f>
        <v>39526926.385142855</v>
      </c>
      <c r="BR216" s="8">
        <f t="shared" ref="BR216" ca="1" si="1035">BR217</f>
        <v>41372482.490857147</v>
      </c>
      <c r="BS216" s="8">
        <f t="shared" ref="BS216" ca="1" si="1036">BS217</f>
        <v>42876481.600571431</v>
      </c>
      <c r="BT216" s="8">
        <f t="shared" ref="BT216" ca="1" si="1037">BT217</f>
        <v>43601969.110285714</v>
      </c>
      <c r="BU216" s="8">
        <f t="shared" ref="BU216" ca="1" si="1038">BU217</f>
        <v>43810459.012000002</v>
      </c>
      <c r="BV216" s="8">
        <f t="shared" ref="BV216" ca="1" si="1039">BV217</f>
        <v>44230598.91371429</v>
      </c>
      <c r="BW216" s="8">
        <f t="shared" ref="BW216" ca="1" si="1040">BW217</f>
        <v>44558063.043428577</v>
      </c>
    </row>
    <row r="217" spans="1:75" x14ac:dyDescent="0.25">
      <c r="A217" s="11" t="s">
        <v>157</v>
      </c>
      <c r="B217" s="69"/>
      <c r="C217" s="70"/>
      <c r="D217" s="11"/>
      <c r="E217" s="11"/>
      <c r="F217" s="11"/>
      <c r="G217" s="11">
        <f ca="1">G218-G214</f>
        <v>502200.00000000186</v>
      </c>
      <c r="H217" s="11">
        <f ca="1">G217+H43+H44+H53+H58+H59</f>
        <v>1492112.4800000018</v>
      </c>
      <c r="I217" s="11">
        <f ca="1">H217+I43+I44+I53+I58+I59</f>
        <v>2615227.5194285735</v>
      </c>
      <c r="J217" s="11">
        <f t="shared" ref="J217:AM217" ca="1" si="1041">I217+J43+J44+J53+J58+J59</f>
        <v>3863014.3251428595</v>
      </c>
      <c r="K217" s="11">
        <f t="shared" ca="1" si="1041"/>
        <v>4858317.6748571461</v>
      </c>
      <c r="L217" s="11">
        <f t="shared" ca="1" si="1041"/>
        <v>5345060.9245714312</v>
      </c>
      <c r="M217" s="11">
        <f t="shared" ca="1" si="1041"/>
        <v>5373479.4845714308</v>
      </c>
      <c r="N217" s="11">
        <f t="shared" ca="1" si="1041"/>
        <v>5638179.5462857159</v>
      </c>
      <c r="O217" s="11">
        <f t="shared" ca="1" si="1041"/>
        <v>5859815.6160000013</v>
      </c>
      <c r="P217" s="11">
        <f t="shared" ca="1" si="1041"/>
        <v>6521478.7857142873</v>
      </c>
      <c r="Q217" s="11">
        <f t="shared" ca="1" si="1041"/>
        <v>7119720.8874285733</v>
      </c>
      <c r="R217" s="11">
        <f t="shared" ca="1" si="1041"/>
        <v>7730712.9891428594</v>
      </c>
      <c r="S217" s="11">
        <f t="shared" ca="1" si="1041"/>
        <v>6437108.6691428591</v>
      </c>
      <c r="T217" s="11">
        <f t="shared" ca="1" si="1041"/>
        <v>7391353.0068571446</v>
      </c>
      <c r="U217" s="11">
        <f t="shared" ca="1" si="1041"/>
        <v>8546601.6045714319</v>
      </c>
      <c r="V217" s="11">
        <f t="shared" ca="1" si="1041"/>
        <v>9913942.2702857181</v>
      </c>
      <c r="W217" s="11">
        <f t="shared" ca="1" si="1041"/>
        <v>11010984.772000005</v>
      </c>
      <c r="X217" s="11">
        <f t="shared" ca="1" si="1041"/>
        <v>11545476.873714291</v>
      </c>
      <c r="Y217" s="11">
        <f t="shared" ca="1" si="1041"/>
        <v>11610469.513714291</v>
      </c>
      <c r="Z217" s="11">
        <f t="shared" ca="1" si="1041"/>
        <v>11906257.543428577</v>
      </c>
      <c r="AA217" s="11">
        <f t="shared" ca="1" si="1041"/>
        <v>12149059.225142863</v>
      </c>
      <c r="AB217" s="11">
        <f t="shared" ca="1" si="1041"/>
        <v>12872567.442857148</v>
      </c>
      <c r="AC217" s="11">
        <f t="shared" ca="1" si="1041"/>
        <v>13523658.396571433</v>
      </c>
      <c r="AD217" s="11">
        <f t="shared" ca="1" si="1041"/>
        <v>14187499.350285718</v>
      </c>
      <c r="AE217" s="11">
        <f t="shared" ca="1" si="1041"/>
        <v>12902211.990285719</v>
      </c>
      <c r="AF217" s="11">
        <f t="shared" ca="1" si="1041"/>
        <v>13940380.772000004</v>
      </c>
      <c r="AG217" s="11">
        <f t="shared" ca="1" si="1041"/>
        <v>15203458.533714289</v>
      </c>
      <c r="AH217" s="11">
        <f t="shared" ca="1" si="1041"/>
        <v>16690353.059428575</v>
      </c>
      <c r="AI217" s="11">
        <f t="shared" ca="1" si="1041"/>
        <v>17889134.713142861</v>
      </c>
      <c r="AJ217" s="11">
        <f t="shared" ca="1" si="1041"/>
        <v>18471375.666857146</v>
      </c>
      <c r="AK217" s="11">
        <f t="shared" ca="1" si="1041"/>
        <v>18572942.386857145</v>
      </c>
      <c r="AL217" s="11">
        <f t="shared" ca="1" si="1041"/>
        <v>18899818.384571429</v>
      </c>
      <c r="AM217" s="11">
        <f t="shared" ca="1" si="1041"/>
        <v>19163785.678285714</v>
      </c>
      <c r="AN217" s="11">
        <f t="shared" ref="AN217:BW217" ca="1" si="1042">AM217+AN43+AN44+AN53+AN58+AN59</f>
        <v>19949138.944000002</v>
      </c>
      <c r="AO217" s="11">
        <f t="shared" ca="1" si="1042"/>
        <v>20653078.749714285</v>
      </c>
      <c r="AP217" s="11">
        <f t="shared" ca="1" si="1042"/>
        <v>21369768.555428568</v>
      </c>
      <c r="AQ217" s="11">
        <f t="shared" ca="1" si="1042"/>
        <v>20092798.15542857</v>
      </c>
      <c r="AR217" s="11">
        <f t="shared" ca="1" si="1042"/>
        <v>21214891.381142855</v>
      </c>
      <c r="AS217" s="11">
        <f t="shared" ca="1" si="1042"/>
        <v>22585798.306857139</v>
      </c>
      <c r="AT217" s="11">
        <f t="shared" ca="1" si="1042"/>
        <v>24192246.692571424</v>
      </c>
      <c r="AU217" s="11">
        <f t="shared" ca="1" si="1042"/>
        <v>25492767.498285707</v>
      </c>
      <c r="AV217" s="11">
        <f t="shared" ca="1" si="1042"/>
        <v>26122757.30399999</v>
      </c>
      <c r="AW217" s="11">
        <f t="shared" ca="1" si="1042"/>
        <v>26260898.103999991</v>
      </c>
      <c r="AX217" s="11">
        <f t="shared" ca="1" si="1042"/>
        <v>26618862.069714278</v>
      </c>
      <c r="AY217" s="11">
        <f t="shared" ca="1" si="1042"/>
        <v>26903994.975428563</v>
      </c>
      <c r="AZ217" s="11">
        <f t="shared" ca="1" si="1042"/>
        <v>27751193.289142847</v>
      </c>
      <c r="BA217" s="11">
        <f t="shared" ca="1" si="1042"/>
        <v>28507981.946857132</v>
      </c>
      <c r="BB217" s="11">
        <f t="shared" ca="1" si="1042"/>
        <v>29277520.604571417</v>
      </c>
      <c r="BC217" s="11">
        <f t="shared" ca="1" si="1042"/>
        <v>28008867.164571416</v>
      </c>
      <c r="BD217" s="11">
        <f t="shared" ca="1" si="1042"/>
        <v>29214884.834285699</v>
      </c>
      <c r="BE217" s="11">
        <f t="shared" ca="1" si="1042"/>
        <v>30693620.923999984</v>
      </c>
      <c r="BF217" s="11">
        <f t="shared" ca="1" si="1042"/>
        <v>32419623.169714276</v>
      </c>
      <c r="BG217" s="11">
        <f t="shared" ca="1" si="1042"/>
        <v>33821883.127428569</v>
      </c>
      <c r="BH217" s="11">
        <f t="shared" ca="1" si="1042"/>
        <v>34499621.785142854</v>
      </c>
      <c r="BI217" s="11">
        <f t="shared" ca="1" si="1042"/>
        <v>34674336.665142857</v>
      </c>
      <c r="BJ217" s="11">
        <f t="shared" ca="1" si="1042"/>
        <v>35063388.598857142</v>
      </c>
      <c r="BK217" s="11">
        <f t="shared" ca="1" si="1042"/>
        <v>35369687.116571426</v>
      </c>
      <c r="BL217" s="11">
        <f t="shared" ca="1" si="1042"/>
        <v>36278730.478285715</v>
      </c>
      <c r="BM217" s="11">
        <f t="shared" ca="1" si="1042"/>
        <v>37088367.987999998</v>
      </c>
      <c r="BN217" s="11">
        <f t="shared" ca="1" si="1042"/>
        <v>37910755.497714281</v>
      </c>
      <c r="BO217" s="11">
        <f t="shared" ca="1" si="1042"/>
        <v>36650419.017714284</v>
      </c>
      <c r="BP217" s="11">
        <f t="shared" ca="1" si="1042"/>
        <v>37940361.13142857</v>
      </c>
      <c r="BQ217" s="11">
        <f t="shared" ca="1" si="1042"/>
        <v>39526926.385142855</v>
      </c>
      <c r="BR217" s="11">
        <f t="shared" ca="1" si="1042"/>
        <v>41372482.490857147</v>
      </c>
      <c r="BS217" s="11">
        <f t="shared" ca="1" si="1042"/>
        <v>42876481.600571431</v>
      </c>
      <c r="BT217" s="11">
        <f t="shared" ca="1" si="1042"/>
        <v>43601969.110285714</v>
      </c>
      <c r="BU217" s="11">
        <f t="shared" ca="1" si="1042"/>
        <v>43810459.012000002</v>
      </c>
      <c r="BV217" s="11">
        <f t="shared" ca="1" si="1042"/>
        <v>44230598.91371429</v>
      </c>
      <c r="BW217" s="11">
        <f t="shared" ca="1" si="1042"/>
        <v>44558063.043428577</v>
      </c>
    </row>
    <row r="218" spans="1:75" s="44" customFormat="1" collapsed="1" x14ac:dyDescent="0.25">
      <c r="A218" s="43" t="s">
        <v>155</v>
      </c>
      <c r="B218" s="84"/>
      <c r="G218" s="43">
        <f t="shared" ref="G218:BR218" ca="1" si="1043">G219</f>
        <v>16534200.000000002</v>
      </c>
      <c r="H218" s="43">
        <f t="shared" ca="1" si="1043"/>
        <v>17331483.90857143</v>
      </c>
      <c r="I218" s="43">
        <f t="shared" ca="1" si="1043"/>
        <v>18261970.376571432</v>
      </c>
      <c r="J218" s="43">
        <f t="shared" ca="1" si="1043"/>
        <v>19317128.610857144</v>
      </c>
      <c r="K218" s="43">
        <f t="shared" ca="1" si="1043"/>
        <v>20119803.38914286</v>
      </c>
      <c r="L218" s="43">
        <f t="shared" ca="1" si="1043"/>
        <v>20413918.067428574</v>
      </c>
      <c r="M218" s="43">
        <f t="shared" ca="1" si="1043"/>
        <v>20249708.056000002</v>
      </c>
      <c r="N218" s="43">
        <f t="shared" ca="1" si="1043"/>
        <v>20321779.546285719</v>
      </c>
      <c r="O218" s="43">
        <f t="shared" ca="1" si="1043"/>
        <v>20350787.044571433</v>
      </c>
      <c r="P218" s="43">
        <f t="shared" ca="1" si="1043"/>
        <v>20855221.642857146</v>
      </c>
      <c r="Q218" s="43">
        <f t="shared" ca="1" si="1043"/>
        <v>21260835.173142862</v>
      </c>
      <c r="R218" s="43">
        <f t="shared" ca="1" si="1043"/>
        <v>21679198.703428574</v>
      </c>
      <c r="S218" s="43">
        <f t="shared" ca="1" si="1043"/>
        <v>20192965.812000003</v>
      </c>
      <c r="T218" s="43">
        <f t="shared" ca="1" si="1043"/>
        <v>20954581.578285716</v>
      </c>
      <c r="U218" s="43">
        <f t="shared" ca="1" si="1043"/>
        <v>21917201.604571432</v>
      </c>
      <c r="V218" s="43">
        <f t="shared" ca="1" si="1043"/>
        <v>23091913.698857147</v>
      </c>
      <c r="W218" s="43">
        <f t="shared" ca="1" si="1043"/>
        <v>23996327.629142862</v>
      </c>
      <c r="X218" s="43">
        <f t="shared" ca="1" si="1043"/>
        <v>24338191.159428574</v>
      </c>
      <c r="Y218" s="43">
        <f t="shared" ca="1" si="1043"/>
        <v>24210555.228000004</v>
      </c>
      <c r="Z218" s="43">
        <f t="shared" ca="1" si="1043"/>
        <v>24313714.686285719</v>
      </c>
      <c r="AA218" s="43">
        <f t="shared" ca="1" si="1043"/>
        <v>24363887.796571434</v>
      </c>
      <c r="AB218" s="43">
        <f t="shared" ca="1" si="1043"/>
        <v>24930167.442857146</v>
      </c>
      <c r="AC218" s="43">
        <f t="shared" ca="1" si="1043"/>
        <v>25388629.82514286</v>
      </c>
      <c r="AD218" s="43">
        <f t="shared" ca="1" si="1043"/>
        <v>25859842.207428575</v>
      </c>
      <c r="AE218" s="43">
        <f t="shared" ca="1" si="1043"/>
        <v>24381926.276000004</v>
      </c>
      <c r="AF218" s="43">
        <f t="shared" ca="1" si="1043"/>
        <v>25227466.48628572</v>
      </c>
      <c r="AG218" s="43">
        <f t="shared" ca="1" si="1043"/>
        <v>26297915.676571436</v>
      </c>
      <c r="AH218" s="43">
        <f t="shared" ca="1" si="1043"/>
        <v>27592181.630857147</v>
      </c>
      <c r="AI218" s="43">
        <f t="shared" ca="1" si="1043"/>
        <v>28598334.713142864</v>
      </c>
      <c r="AJ218" s="43">
        <f t="shared" ca="1" si="1043"/>
        <v>28987947.095428579</v>
      </c>
      <c r="AK218" s="43">
        <f t="shared" ca="1" si="1043"/>
        <v>28896885.244000006</v>
      </c>
      <c r="AL218" s="43">
        <f t="shared" ca="1" si="1043"/>
        <v>29031132.67028572</v>
      </c>
      <c r="AM218" s="43">
        <f t="shared" ca="1" si="1043"/>
        <v>29102471.392571434</v>
      </c>
      <c r="AN218" s="43">
        <f t="shared" ca="1" si="1043"/>
        <v>29730596.086857148</v>
      </c>
      <c r="AO218" s="43">
        <f t="shared" ca="1" si="1043"/>
        <v>30241907.321142863</v>
      </c>
      <c r="AP218" s="43">
        <f t="shared" ca="1" si="1043"/>
        <v>30765968.555428579</v>
      </c>
      <c r="AQ218" s="43">
        <f t="shared" ca="1" si="1043"/>
        <v>29296369.584000006</v>
      </c>
      <c r="AR218" s="43">
        <f t="shared" ca="1" si="1043"/>
        <v>30225834.23828572</v>
      </c>
      <c r="AS218" s="43">
        <f t="shared" ca="1" si="1043"/>
        <v>31404112.592571437</v>
      </c>
      <c r="AT218" s="43">
        <f t="shared" ca="1" si="1043"/>
        <v>32817932.406857148</v>
      </c>
      <c r="AU218" s="43">
        <f t="shared" ca="1" si="1043"/>
        <v>33925824.64114286</v>
      </c>
      <c r="AV218" s="43">
        <f t="shared" ca="1" si="1043"/>
        <v>34363185.87542858</v>
      </c>
      <c r="AW218" s="43">
        <f t="shared" ca="1" si="1043"/>
        <v>34308698.104000002</v>
      </c>
      <c r="AX218" s="43">
        <f t="shared" ca="1" si="1043"/>
        <v>34474033.498285718</v>
      </c>
      <c r="AY218" s="43">
        <f t="shared" ca="1" si="1043"/>
        <v>34566537.832571432</v>
      </c>
      <c r="AZ218" s="43">
        <f t="shared" ca="1" si="1043"/>
        <v>35256507.574857146</v>
      </c>
      <c r="BA218" s="43">
        <f t="shared" ca="1" si="1043"/>
        <v>35820667.661142863</v>
      </c>
      <c r="BB218" s="43">
        <f t="shared" ca="1" si="1043"/>
        <v>36397577.747428581</v>
      </c>
      <c r="BC218" s="43">
        <f t="shared" ca="1" si="1043"/>
        <v>34936295.736000001</v>
      </c>
      <c r="BD218" s="43">
        <f t="shared" ca="1" si="1043"/>
        <v>35949684.834285721</v>
      </c>
      <c r="BE218" s="43">
        <f t="shared" ca="1" si="1043"/>
        <v>37235792.352571435</v>
      </c>
      <c r="BF218" s="43">
        <f t="shared" ca="1" si="1043"/>
        <v>38769166.026857153</v>
      </c>
      <c r="BG218" s="43">
        <f t="shared" ca="1" si="1043"/>
        <v>39978797.41314286</v>
      </c>
      <c r="BH218" s="43">
        <f t="shared" ca="1" si="1043"/>
        <v>40463907.499428578</v>
      </c>
      <c r="BI218" s="43">
        <f t="shared" ca="1" si="1043"/>
        <v>40445993.808000006</v>
      </c>
      <c r="BJ218" s="43">
        <f t="shared" ca="1" si="1043"/>
        <v>40642417.170285717</v>
      </c>
      <c r="BK218" s="43">
        <f t="shared" ca="1" si="1043"/>
        <v>40756087.116571434</v>
      </c>
      <c r="BL218" s="43">
        <f t="shared" ca="1" si="1043"/>
        <v>41507901.906857148</v>
      </c>
      <c r="BM218" s="43">
        <f t="shared" ca="1" si="1043"/>
        <v>42124910.845142864</v>
      </c>
      <c r="BN218" s="43">
        <f t="shared" ca="1" si="1043"/>
        <v>42754669.78342858</v>
      </c>
      <c r="BO218" s="43">
        <f t="shared" ca="1" si="1043"/>
        <v>41301704.732000008</v>
      </c>
      <c r="BP218" s="43">
        <f t="shared" ca="1" si="1043"/>
        <v>42399018.274285719</v>
      </c>
      <c r="BQ218" s="43">
        <f t="shared" ca="1" si="1043"/>
        <v>43792954.956571437</v>
      </c>
      <c r="BR218" s="43">
        <f t="shared" ca="1" si="1043"/>
        <v>45445882.490857154</v>
      </c>
      <c r="BS218" s="43">
        <f t="shared" ref="BS218:BW218" ca="1" si="1044">BS219</f>
        <v>46757253.029142864</v>
      </c>
      <c r="BT218" s="43">
        <f t="shared" ca="1" si="1044"/>
        <v>47290111.96742858</v>
      </c>
      <c r="BU218" s="43">
        <f t="shared" ca="1" si="1044"/>
        <v>47305973.297714293</v>
      </c>
      <c r="BV218" s="43">
        <f t="shared" ca="1" si="1044"/>
        <v>47533484.628000006</v>
      </c>
      <c r="BW218" s="43">
        <f t="shared" ca="1" si="1044"/>
        <v>47668320.186285719</v>
      </c>
    </row>
    <row r="219" spans="1:75" s="14" customFormat="1" x14ac:dyDescent="0.25">
      <c r="A219" s="8" t="s">
        <v>153</v>
      </c>
      <c r="B219" s="33"/>
      <c r="C219" s="32"/>
      <c r="D219" s="8"/>
      <c r="E219" s="8"/>
      <c r="F219" s="8"/>
      <c r="G219" s="8">
        <f t="shared" ref="G219:AL219" ca="1" si="1045">SUM(G220:G221)</f>
        <v>16534200.000000002</v>
      </c>
      <c r="H219" s="8">
        <f t="shared" ca="1" si="1045"/>
        <v>17331483.90857143</v>
      </c>
      <c r="I219" s="8">
        <f t="shared" ca="1" si="1045"/>
        <v>18261970.376571432</v>
      </c>
      <c r="J219" s="8">
        <f t="shared" ca="1" si="1045"/>
        <v>19317128.610857144</v>
      </c>
      <c r="K219" s="8">
        <f t="shared" ca="1" si="1045"/>
        <v>20119803.38914286</v>
      </c>
      <c r="L219" s="8">
        <f t="shared" ca="1" si="1045"/>
        <v>20413918.067428574</v>
      </c>
      <c r="M219" s="8">
        <f t="shared" ca="1" si="1045"/>
        <v>20249708.056000002</v>
      </c>
      <c r="N219" s="8">
        <f t="shared" ca="1" si="1045"/>
        <v>20321779.546285719</v>
      </c>
      <c r="O219" s="8">
        <f t="shared" ca="1" si="1045"/>
        <v>20350787.044571433</v>
      </c>
      <c r="P219" s="8">
        <f t="shared" ca="1" si="1045"/>
        <v>20855221.642857146</v>
      </c>
      <c r="Q219" s="8">
        <f t="shared" ca="1" si="1045"/>
        <v>21260835.173142862</v>
      </c>
      <c r="R219" s="8">
        <f t="shared" ca="1" si="1045"/>
        <v>21679198.703428574</v>
      </c>
      <c r="S219" s="8">
        <f t="shared" ca="1" si="1045"/>
        <v>20192965.812000003</v>
      </c>
      <c r="T219" s="8">
        <f t="shared" ca="1" si="1045"/>
        <v>20954581.578285716</v>
      </c>
      <c r="U219" s="8">
        <f t="shared" ca="1" si="1045"/>
        <v>21917201.604571432</v>
      </c>
      <c r="V219" s="8">
        <f t="shared" ca="1" si="1045"/>
        <v>23091913.698857147</v>
      </c>
      <c r="W219" s="8">
        <f t="shared" ca="1" si="1045"/>
        <v>23996327.629142862</v>
      </c>
      <c r="X219" s="8">
        <f t="shared" ca="1" si="1045"/>
        <v>24338191.159428574</v>
      </c>
      <c r="Y219" s="8">
        <f t="shared" ca="1" si="1045"/>
        <v>24210555.228000004</v>
      </c>
      <c r="Z219" s="8">
        <f t="shared" ca="1" si="1045"/>
        <v>24313714.686285719</v>
      </c>
      <c r="AA219" s="8">
        <f t="shared" ca="1" si="1045"/>
        <v>24363887.796571434</v>
      </c>
      <c r="AB219" s="8">
        <f t="shared" ca="1" si="1045"/>
        <v>24930167.442857146</v>
      </c>
      <c r="AC219" s="8">
        <f t="shared" ca="1" si="1045"/>
        <v>25388629.82514286</v>
      </c>
      <c r="AD219" s="8">
        <f t="shared" ca="1" si="1045"/>
        <v>25859842.207428575</v>
      </c>
      <c r="AE219" s="8">
        <f t="shared" ca="1" si="1045"/>
        <v>24381926.276000004</v>
      </c>
      <c r="AF219" s="8">
        <f t="shared" ca="1" si="1045"/>
        <v>25227466.48628572</v>
      </c>
      <c r="AG219" s="8">
        <f t="shared" ca="1" si="1045"/>
        <v>26297915.676571436</v>
      </c>
      <c r="AH219" s="8">
        <f t="shared" ca="1" si="1045"/>
        <v>27592181.630857147</v>
      </c>
      <c r="AI219" s="8">
        <f t="shared" ca="1" si="1045"/>
        <v>28598334.713142864</v>
      </c>
      <c r="AJ219" s="8">
        <f t="shared" ca="1" si="1045"/>
        <v>28987947.095428579</v>
      </c>
      <c r="AK219" s="8">
        <f t="shared" ca="1" si="1045"/>
        <v>28896885.244000006</v>
      </c>
      <c r="AL219" s="8">
        <f t="shared" ca="1" si="1045"/>
        <v>29031132.67028572</v>
      </c>
      <c r="AM219" s="8">
        <f t="shared" ref="AM219:BR219" ca="1" si="1046">SUM(AM220:AM221)</f>
        <v>29102471.392571434</v>
      </c>
      <c r="AN219" s="8">
        <f t="shared" ca="1" si="1046"/>
        <v>29730596.086857148</v>
      </c>
      <c r="AO219" s="8">
        <f t="shared" ca="1" si="1046"/>
        <v>30241907.321142863</v>
      </c>
      <c r="AP219" s="8">
        <f t="shared" ca="1" si="1046"/>
        <v>30765968.555428579</v>
      </c>
      <c r="AQ219" s="8">
        <f t="shared" ca="1" si="1046"/>
        <v>29296369.584000006</v>
      </c>
      <c r="AR219" s="8">
        <f t="shared" ca="1" si="1046"/>
        <v>30225834.23828572</v>
      </c>
      <c r="AS219" s="8">
        <f t="shared" ca="1" si="1046"/>
        <v>31404112.592571437</v>
      </c>
      <c r="AT219" s="8">
        <f t="shared" ca="1" si="1046"/>
        <v>32817932.406857148</v>
      </c>
      <c r="AU219" s="8">
        <f t="shared" ca="1" si="1046"/>
        <v>33925824.64114286</v>
      </c>
      <c r="AV219" s="8">
        <f t="shared" ca="1" si="1046"/>
        <v>34363185.87542858</v>
      </c>
      <c r="AW219" s="8">
        <f t="shared" ca="1" si="1046"/>
        <v>34308698.104000002</v>
      </c>
      <c r="AX219" s="8">
        <f t="shared" ca="1" si="1046"/>
        <v>34474033.498285718</v>
      </c>
      <c r="AY219" s="8">
        <f t="shared" ca="1" si="1046"/>
        <v>34566537.832571432</v>
      </c>
      <c r="AZ219" s="8">
        <f t="shared" ca="1" si="1046"/>
        <v>35256507.574857146</v>
      </c>
      <c r="BA219" s="8">
        <f t="shared" ca="1" si="1046"/>
        <v>35820667.661142863</v>
      </c>
      <c r="BB219" s="8">
        <f t="shared" ca="1" si="1046"/>
        <v>36397577.747428581</v>
      </c>
      <c r="BC219" s="8">
        <f t="shared" ca="1" si="1046"/>
        <v>34936295.736000001</v>
      </c>
      <c r="BD219" s="8">
        <f t="shared" ca="1" si="1046"/>
        <v>35949684.834285721</v>
      </c>
      <c r="BE219" s="8">
        <f t="shared" ca="1" si="1046"/>
        <v>37235792.352571435</v>
      </c>
      <c r="BF219" s="8">
        <f t="shared" ca="1" si="1046"/>
        <v>38769166.026857153</v>
      </c>
      <c r="BG219" s="8">
        <f t="shared" ca="1" si="1046"/>
        <v>39978797.41314286</v>
      </c>
      <c r="BH219" s="8">
        <f t="shared" ca="1" si="1046"/>
        <v>40463907.499428578</v>
      </c>
      <c r="BI219" s="8">
        <f t="shared" ca="1" si="1046"/>
        <v>40445993.808000006</v>
      </c>
      <c r="BJ219" s="8">
        <f t="shared" ca="1" si="1046"/>
        <v>40642417.170285717</v>
      </c>
      <c r="BK219" s="8">
        <f t="shared" ca="1" si="1046"/>
        <v>40756087.116571434</v>
      </c>
      <c r="BL219" s="8">
        <f t="shared" ca="1" si="1046"/>
        <v>41507901.906857148</v>
      </c>
      <c r="BM219" s="8">
        <f t="shared" ca="1" si="1046"/>
        <v>42124910.845142864</v>
      </c>
      <c r="BN219" s="8">
        <f t="shared" ca="1" si="1046"/>
        <v>42754669.78342858</v>
      </c>
      <c r="BO219" s="8">
        <f t="shared" ca="1" si="1046"/>
        <v>41301704.732000008</v>
      </c>
      <c r="BP219" s="8">
        <f t="shared" ca="1" si="1046"/>
        <v>42399018.274285719</v>
      </c>
      <c r="BQ219" s="8">
        <f t="shared" ca="1" si="1046"/>
        <v>43792954.956571437</v>
      </c>
      <c r="BR219" s="8">
        <f t="shared" ca="1" si="1046"/>
        <v>45445882.490857154</v>
      </c>
      <c r="BS219" s="8">
        <f t="shared" ref="BS219:BW219" ca="1" si="1047">SUM(BS220:BS221)</f>
        <v>46757253.029142864</v>
      </c>
      <c r="BT219" s="8">
        <f t="shared" ca="1" si="1047"/>
        <v>47290111.96742858</v>
      </c>
      <c r="BU219" s="8">
        <f t="shared" ca="1" si="1047"/>
        <v>47305973.297714293</v>
      </c>
      <c r="BV219" s="8">
        <f t="shared" ca="1" si="1047"/>
        <v>47533484.628000006</v>
      </c>
      <c r="BW219" s="8">
        <f t="shared" ca="1" si="1047"/>
        <v>47668320.186285719</v>
      </c>
    </row>
    <row r="220" spans="1:75" x14ac:dyDescent="0.25">
      <c r="A220" s="11" t="s">
        <v>178</v>
      </c>
      <c r="B220" s="69"/>
      <c r="C220" s="70"/>
      <c r="D220" s="11"/>
      <c r="E220" s="11"/>
      <c r="F220" s="11"/>
      <c r="G220" s="11">
        <f ca="1">$G$64+$G$158</f>
        <v>17836121.280000001</v>
      </c>
      <c r="H220" s="11">
        <f t="shared" ref="H220:BS220" ca="1" si="1048">$G$64+$G$158</f>
        <v>17836121.280000001</v>
      </c>
      <c r="I220" s="11">
        <f t="shared" ca="1" si="1048"/>
        <v>17836121.280000001</v>
      </c>
      <c r="J220" s="11">
        <f t="shared" ca="1" si="1048"/>
        <v>17836121.280000001</v>
      </c>
      <c r="K220" s="11">
        <f t="shared" ca="1" si="1048"/>
        <v>17836121.280000001</v>
      </c>
      <c r="L220" s="11">
        <f t="shared" ca="1" si="1048"/>
        <v>17836121.280000001</v>
      </c>
      <c r="M220" s="11">
        <f t="shared" ca="1" si="1048"/>
        <v>17836121.280000001</v>
      </c>
      <c r="N220" s="11">
        <f t="shared" ca="1" si="1048"/>
        <v>17836121.280000001</v>
      </c>
      <c r="O220" s="11">
        <f t="shared" ca="1" si="1048"/>
        <v>17836121.280000001</v>
      </c>
      <c r="P220" s="11">
        <f t="shared" ca="1" si="1048"/>
        <v>17836121.280000001</v>
      </c>
      <c r="Q220" s="11">
        <f t="shared" ca="1" si="1048"/>
        <v>17836121.280000001</v>
      </c>
      <c r="R220" s="11">
        <f t="shared" ca="1" si="1048"/>
        <v>17836121.280000001</v>
      </c>
      <c r="S220" s="11">
        <f t="shared" ca="1" si="1048"/>
        <v>17836121.280000001</v>
      </c>
      <c r="T220" s="11">
        <f t="shared" ca="1" si="1048"/>
        <v>17836121.280000001</v>
      </c>
      <c r="U220" s="11">
        <f t="shared" ca="1" si="1048"/>
        <v>17836121.280000001</v>
      </c>
      <c r="V220" s="11">
        <f t="shared" ca="1" si="1048"/>
        <v>17836121.280000001</v>
      </c>
      <c r="W220" s="11">
        <f t="shared" ca="1" si="1048"/>
        <v>17836121.280000001</v>
      </c>
      <c r="X220" s="11">
        <f t="shared" ca="1" si="1048"/>
        <v>17836121.280000001</v>
      </c>
      <c r="Y220" s="11">
        <f t="shared" ca="1" si="1048"/>
        <v>17836121.280000001</v>
      </c>
      <c r="Z220" s="11">
        <f t="shared" ca="1" si="1048"/>
        <v>17836121.280000001</v>
      </c>
      <c r="AA220" s="11">
        <f t="shared" ca="1" si="1048"/>
        <v>17836121.280000001</v>
      </c>
      <c r="AB220" s="11">
        <f t="shared" ca="1" si="1048"/>
        <v>17836121.280000001</v>
      </c>
      <c r="AC220" s="11">
        <f t="shared" ca="1" si="1048"/>
        <v>17836121.280000001</v>
      </c>
      <c r="AD220" s="11">
        <f t="shared" ca="1" si="1048"/>
        <v>17836121.280000001</v>
      </c>
      <c r="AE220" s="11">
        <f t="shared" ca="1" si="1048"/>
        <v>17836121.280000001</v>
      </c>
      <c r="AF220" s="11">
        <f t="shared" ca="1" si="1048"/>
        <v>17836121.280000001</v>
      </c>
      <c r="AG220" s="11">
        <f t="shared" ca="1" si="1048"/>
        <v>17836121.280000001</v>
      </c>
      <c r="AH220" s="11">
        <f t="shared" ca="1" si="1048"/>
        <v>17836121.280000001</v>
      </c>
      <c r="AI220" s="11">
        <f t="shared" ca="1" si="1048"/>
        <v>17836121.280000001</v>
      </c>
      <c r="AJ220" s="11">
        <f t="shared" ca="1" si="1048"/>
        <v>17836121.280000001</v>
      </c>
      <c r="AK220" s="11">
        <f t="shared" ca="1" si="1048"/>
        <v>17836121.280000001</v>
      </c>
      <c r="AL220" s="11">
        <f t="shared" ca="1" si="1048"/>
        <v>17836121.280000001</v>
      </c>
      <c r="AM220" s="11">
        <f t="shared" ca="1" si="1048"/>
        <v>17836121.280000001</v>
      </c>
      <c r="AN220" s="11">
        <f t="shared" ca="1" si="1048"/>
        <v>17836121.280000001</v>
      </c>
      <c r="AO220" s="11">
        <f t="shared" ca="1" si="1048"/>
        <v>17836121.280000001</v>
      </c>
      <c r="AP220" s="11">
        <f t="shared" ca="1" si="1048"/>
        <v>17836121.280000001</v>
      </c>
      <c r="AQ220" s="11">
        <f t="shared" ca="1" si="1048"/>
        <v>17836121.280000001</v>
      </c>
      <c r="AR220" s="11">
        <f t="shared" ca="1" si="1048"/>
        <v>17836121.280000001</v>
      </c>
      <c r="AS220" s="11">
        <f t="shared" ca="1" si="1048"/>
        <v>17836121.280000001</v>
      </c>
      <c r="AT220" s="11">
        <f t="shared" ca="1" si="1048"/>
        <v>17836121.280000001</v>
      </c>
      <c r="AU220" s="11">
        <f t="shared" ca="1" si="1048"/>
        <v>17836121.280000001</v>
      </c>
      <c r="AV220" s="11">
        <f t="shared" ca="1" si="1048"/>
        <v>17836121.280000001</v>
      </c>
      <c r="AW220" s="11">
        <f t="shared" ca="1" si="1048"/>
        <v>17836121.280000001</v>
      </c>
      <c r="AX220" s="11">
        <f t="shared" ca="1" si="1048"/>
        <v>17836121.280000001</v>
      </c>
      <c r="AY220" s="11">
        <f t="shared" ca="1" si="1048"/>
        <v>17836121.280000001</v>
      </c>
      <c r="AZ220" s="11">
        <f t="shared" ca="1" si="1048"/>
        <v>17836121.280000001</v>
      </c>
      <c r="BA220" s="11">
        <f t="shared" ca="1" si="1048"/>
        <v>17836121.280000001</v>
      </c>
      <c r="BB220" s="11">
        <f t="shared" ca="1" si="1048"/>
        <v>17836121.280000001</v>
      </c>
      <c r="BC220" s="11">
        <f t="shared" ca="1" si="1048"/>
        <v>17836121.280000001</v>
      </c>
      <c r="BD220" s="11">
        <f t="shared" ca="1" si="1048"/>
        <v>17836121.280000001</v>
      </c>
      <c r="BE220" s="11">
        <f t="shared" ca="1" si="1048"/>
        <v>17836121.280000001</v>
      </c>
      <c r="BF220" s="11">
        <f t="shared" ca="1" si="1048"/>
        <v>17836121.280000001</v>
      </c>
      <c r="BG220" s="11">
        <f t="shared" ca="1" si="1048"/>
        <v>17836121.280000001</v>
      </c>
      <c r="BH220" s="11">
        <f t="shared" ca="1" si="1048"/>
        <v>17836121.280000001</v>
      </c>
      <c r="BI220" s="11">
        <f t="shared" ca="1" si="1048"/>
        <v>17836121.280000001</v>
      </c>
      <c r="BJ220" s="11">
        <f t="shared" ca="1" si="1048"/>
        <v>17836121.280000001</v>
      </c>
      <c r="BK220" s="11">
        <f t="shared" ca="1" si="1048"/>
        <v>17836121.280000001</v>
      </c>
      <c r="BL220" s="11">
        <f t="shared" ca="1" si="1048"/>
        <v>17836121.280000001</v>
      </c>
      <c r="BM220" s="11">
        <f t="shared" ca="1" si="1048"/>
        <v>17836121.280000001</v>
      </c>
      <c r="BN220" s="11">
        <f t="shared" ca="1" si="1048"/>
        <v>17836121.280000001</v>
      </c>
      <c r="BO220" s="11">
        <f t="shared" ca="1" si="1048"/>
        <v>17836121.280000001</v>
      </c>
      <c r="BP220" s="11">
        <f t="shared" ca="1" si="1048"/>
        <v>17836121.280000001</v>
      </c>
      <c r="BQ220" s="11">
        <f t="shared" ca="1" si="1048"/>
        <v>17836121.280000001</v>
      </c>
      <c r="BR220" s="11">
        <f t="shared" ca="1" si="1048"/>
        <v>17836121.280000001</v>
      </c>
      <c r="BS220" s="11">
        <f t="shared" ca="1" si="1048"/>
        <v>17836121.280000001</v>
      </c>
      <c r="BT220" s="11">
        <f t="shared" ref="BT220:BW220" ca="1" si="1049">$G$64+$G$158</f>
        <v>17836121.280000001</v>
      </c>
      <c r="BU220" s="11">
        <f t="shared" ca="1" si="1049"/>
        <v>17836121.280000001</v>
      </c>
      <c r="BV220" s="11">
        <f t="shared" ca="1" si="1049"/>
        <v>17836121.280000001</v>
      </c>
      <c r="BW220" s="11">
        <f t="shared" ca="1" si="1049"/>
        <v>17836121.280000001</v>
      </c>
    </row>
    <row r="221" spans="1:75" x14ac:dyDescent="0.25">
      <c r="A221" s="11" t="s">
        <v>154</v>
      </c>
      <c r="B221" s="69"/>
      <c r="C221" s="70"/>
      <c r="D221" s="11"/>
      <c r="E221" s="11"/>
      <c r="F221" s="11"/>
      <c r="G221" s="11">
        <f ca="1">G60</f>
        <v>-1301921.28</v>
      </c>
      <c r="H221" s="11">
        <f t="shared" ref="H221:AM221" ca="1" si="1050">G221+H60</f>
        <v>-504637.37142857141</v>
      </c>
      <c r="I221" s="11">
        <f t="shared" ca="1" si="1050"/>
        <v>425849.09657142893</v>
      </c>
      <c r="J221" s="11">
        <f t="shared" ca="1" si="1050"/>
        <v>1481007.3308571437</v>
      </c>
      <c r="K221" s="11">
        <f t="shared" ca="1" si="1050"/>
        <v>2283682.1091428585</v>
      </c>
      <c r="L221" s="11">
        <f t="shared" ca="1" si="1050"/>
        <v>2577796.7874285728</v>
      </c>
      <c r="M221" s="11">
        <f t="shared" ca="1" si="1050"/>
        <v>2413586.7760000015</v>
      </c>
      <c r="N221" s="11">
        <f t="shared" ca="1" si="1050"/>
        <v>2485658.2662857161</v>
      </c>
      <c r="O221" s="11">
        <f t="shared" ca="1" si="1050"/>
        <v>2514665.7645714306</v>
      </c>
      <c r="P221" s="11">
        <f t="shared" ca="1" si="1050"/>
        <v>3019100.3628571453</v>
      </c>
      <c r="Q221" s="11">
        <f t="shared" ca="1" si="1050"/>
        <v>3424713.8931428595</v>
      </c>
      <c r="R221" s="11">
        <f t="shared" ca="1" si="1050"/>
        <v>3843077.4234285736</v>
      </c>
      <c r="S221" s="11">
        <f t="shared" ca="1" si="1050"/>
        <v>2356844.5320000025</v>
      </c>
      <c r="T221" s="11">
        <f t="shared" ca="1" si="1050"/>
        <v>3118460.2982857171</v>
      </c>
      <c r="U221" s="11">
        <f t="shared" ca="1" si="1050"/>
        <v>4081080.3245714316</v>
      </c>
      <c r="V221" s="11">
        <f t="shared" ca="1" si="1050"/>
        <v>5255792.4188571461</v>
      </c>
      <c r="W221" s="11">
        <f t="shared" ca="1" si="1050"/>
        <v>6160206.3491428606</v>
      </c>
      <c r="X221" s="11">
        <f t="shared" ca="1" si="1050"/>
        <v>6502069.8794285748</v>
      </c>
      <c r="Y221" s="11">
        <f t="shared" ca="1" si="1050"/>
        <v>6374433.9480000036</v>
      </c>
      <c r="Z221" s="11">
        <f t="shared" ca="1" si="1050"/>
        <v>6477593.4062857181</v>
      </c>
      <c r="AA221" s="11">
        <f t="shared" ca="1" si="1050"/>
        <v>6527766.5165714324</v>
      </c>
      <c r="AB221" s="11">
        <f t="shared" ca="1" si="1050"/>
        <v>7094046.1628571469</v>
      </c>
      <c r="AC221" s="11">
        <f t="shared" ca="1" si="1050"/>
        <v>7552508.5451428611</v>
      </c>
      <c r="AD221" s="11">
        <f t="shared" ca="1" si="1050"/>
        <v>8023720.9274285752</v>
      </c>
      <c r="AE221" s="11">
        <f t="shared" ca="1" si="1050"/>
        <v>6545804.996000004</v>
      </c>
      <c r="AF221" s="11">
        <f t="shared" ca="1" si="1050"/>
        <v>7391345.2062857188</v>
      </c>
      <c r="AG221" s="11">
        <f t="shared" ca="1" si="1050"/>
        <v>8461794.3965714332</v>
      </c>
      <c r="AH221" s="11">
        <f t="shared" ca="1" si="1050"/>
        <v>9756060.3508571479</v>
      </c>
      <c r="AI221" s="11">
        <f t="shared" ca="1" si="1050"/>
        <v>10762213.433142863</v>
      </c>
      <c r="AJ221" s="11">
        <f t="shared" ca="1" si="1050"/>
        <v>11151825.815428577</v>
      </c>
      <c r="AK221" s="11">
        <f t="shared" ca="1" si="1050"/>
        <v>11060763.964000005</v>
      </c>
      <c r="AL221" s="11">
        <f t="shared" ca="1" si="1050"/>
        <v>11195011.390285719</v>
      </c>
      <c r="AM221" s="11">
        <f t="shared" ca="1" si="1050"/>
        <v>11266350.112571433</v>
      </c>
      <c r="AN221" s="11">
        <f t="shared" ref="AN221:BW221" ca="1" si="1051">AM221+AN60</f>
        <v>11894474.806857148</v>
      </c>
      <c r="AO221" s="11">
        <f t="shared" ca="1" si="1051"/>
        <v>12405786.041142862</v>
      </c>
      <c r="AP221" s="11">
        <f t="shared" ca="1" si="1051"/>
        <v>12929847.275428576</v>
      </c>
      <c r="AQ221" s="11">
        <f t="shared" ca="1" si="1051"/>
        <v>11460248.304000005</v>
      </c>
      <c r="AR221" s="11">
        <f t="shared" ca="1" si="1051"/>
        <v>12389712.958285719</v>
      </c>
      <c r="AS221" s="11">
        <f t="shared" ca="1" si="1051"/>
        <v>13567991.312571434</v>
      </c>
      <c r="AT221" s="11">
        <f t="shared" ca="1" si="1051"/>
        <v>14981811.126857148</v>
      </c>
      <c r="AU221" s="11">
        <f t="shared" ca="1" si="1051"/>
        <v>16089703.361142863</v>
      </c>
      <c r="AV221" s="11">
        <f t="shared" ca="1" si="1051"/>
        <v>16527064.595428577</v>
      </c>
      <c r="AW221" s="11">
        <f t="shared" ca="1" si="1051"/>
        <v>16472576.824000005</v>
      </c>
      <c r="AX221" s="11">
        <f t="shared" ca="1" si="1051"/>
        <v>16637912.218285719</v>
      </c>
      <c r="AY221" s="11">
        <f t="shared" ca="1" si="1051"/>
        <v>16730416.552571433</v>
      </c>
      <c r="AZ221" s="11">
        <f t="shared" ca="1" si="1051"/>
        <v>17420386.294857148</v>
      </c>
      <c r="BA221" s="11">
        <f t="shared" ca="1" si="1051"/>
        <v>17984546.381142862</v>
      </c>
      <c r="BB221" s="11">
        <f t="shared" ca="1" si="1051"/>
        <v>18561456.467428576</v>
      </c>
      <c r="BC221" s="11">
        <f t="shared" ca="1" si="1051"/>
        <v>17100174.456000004</v>
      </c>
      <c r="BD221" s="11">
        <f t="shared" ca="1" si="1051"/>
        <v>18113563.55428572</v>
      </c>
      <c r="BE221" s="11">
        <f t="shared" ca="1" si="1051"/>
        <v>19399671.072571434</v>
      </c>
      <c r="BF221" s="11">
        <f t="shared" ca="1" si="1051"/>
        <v>20933044.746857148</v>
      </c>
      <c r="BG221" s="11">
        <f t="shared" ca="1" si="1051"/>
        <v>22142676.133142862</v>
      </c>
      <c r="BH221" s="11">
        <f t="shared" ca="1" si="1051"/>
        <v>22627786.219428577</v>
      </c>
      <c r="BI221" s="11">
        <f t="shared" ca="1" si="1051"/>
        <v>22609872.528000005</v>
      </c>
      <c r="BJ221" s="11">
        <f t="shared" ca="1" si="1051"/>
        <v>22806295.890285719</v>
      </c>
      <c r="BK221" s="11">
        <f t="shared" ca="1" si="1051"/>
        <v>22919965.836571433</v>
      </c>
      <c r="BL221" s="11">
        <f t="shared" ca="1" si="1051"/>
        <v>23671780.626857147</v>
      </c>
      <c r="BM221" s="11">
        <f t="shared" ca="1" si="1051"/>
        <v>24288789.565142862</v>
      </c>
      <c r="BN221" s="11">
        <f t="shared" ca="1" si="1051"/>
        <v>24918548.503428578</v>
      </c>
      <c r="BO221" s="11">
        <f t="shared" ca="1" si="1051"/>
        <v>23465583.452000007</v>
      </c>
      <c r="BP221" s="11">
        <f t="shared" ca="1" si="1051"/>
        <v>24562896.994285721</v>
      </c>
      <c r="BQ221" s="11">
        <f t="shared" ca="1" si="1051"/>
        <v>25956833.676571436</v>
      </c>
      <c r="BR221" s="11">
        <f t="shared" ca="1" si="1051"/>
        <v>27609761.210857149</v>
      </c>
      <c r="BS221" s="11">
        <f t="shared" ca="1" si="1051"/>
        <v>28921131.749142863</v>
      </c>
      <c r="BT221" s="11">
        <f t="shared" ca="1" si="1051"/>
        <v>29453990.687428579</v>
      </c>
      <c r="BU221" s="11">
        <f t="shared" ca="1" si="1051"/>
        <v>29469852.017714292</v>
      </c>
      <c r="BV221" s="11">
        <f t="shared" ca="1" si="1051"/>
        <v>29697363.348000005</v>
      </c>
      <c r="BW221" s="11">
        <f t="shared" ca="1" si="1051"/>
        <v>29832198.906285718</v>
      </c>
    </row>
    <row r="222" spans="1:75" x14ac:dyDescent="0.25"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</row>
    <row r="223" spans="1:75" x14ac:dyDescent="0.25">
      <c r="A223" s="157" t="s">
        <v>179</v>
      </c>
      <c r="D223" s="5">
        <f>D213-D218</f>
        <v>0</v>
      </c>
      <c r="G223" s="5">
        <f t="shared" ref="G223:AL223" ca="1" si="1052">G213-G218</f>
        <v>0</v>
      </c>
      <c r="H223" s="5">
        <f t="shared" ca="1" si="1052"/>
        <v>-98333.333333332092</v>
      </c>
      <c r="I223" s="5">
        <f t="shared" ca="1" si="1052"/>
        <v>-96666.666666671634</v>
      </c>
      <c r="J223" s="5">
        <f t="shared" ca="1" si="1052"/>
        <v>-95000</v>
      </c>
      <c r="K223" s="5">
        <f t="shared" ca="1" si="1052"/>
        <v>-93333.333333332092</v>
      </c>
      <c r="L223" s="5">
        <f t="shared" ca="1" si="1052"/>
        <v>-91666.666666667908</v>
      </c>
      <c r="M223" s="5">
        <f t="shared" ca="1" si="1052"/>
        <v>-90000</v>
      </c>
      <c r="N223" s="5">
        <f t="shared" ca="1" si="1052"/>
        <v>-88333.333333335817</v>
      </c>
      <c r="O223" s="5">
        <f t="shared" ca="1" si="1052"/>
        <v>-86666.666666671634</v>
      </c>
      <c r="P223" s="5">
        <f t="shared" ca="1" si="1052"/>
        <v>-120400.00000000373</v>
      </c>
      <c r="Q223" s="5">
        <f t="shared" ca="1" si="1052"/>
        <v>-118733.33333333582</v>
      </c>
      <c r="R223" s="5">
        <f t="shared" ca="1" si="1052"/>
        <v>-117066.66666667163</v>
      </c>
      <c r="S223" s="5">
        <f t="shared" ca="1" si="1052"/>
        <v>-115400.00000000373</v>
      </c>
      <c r="T223" s="5">
        <f t="shared" ca="1" si="1052"/>
        <v>-113733.33333333582</v>
      </c>
      <c r="U223" s="5">
        <f t="shared" ca="1" si="1052"/>
        <v>-112066.66666667163</v>
      </c>
      <c r="V223" s="5">
        <f t="shared" ca="1" si="1052"/>
        <v>-110400.00000000373</v>
      </c>
      <c r="W223" s="5">
        <f t="shared" ca="1" si="1052"/>
        <v>-108733.33333333209</v>
      </c>
      <c r="X223" s="5">
        <f t="shared" ca="1" si="1052"/>
        <v>-107066.66666666791</v>
      </c>
      <c r="Y223" s="5">
        <f t="shared" ca="1" si="1052"/>
        <v>-105400.00000000373</v>
      </c>
      <c r="Z223" s="5">
        <f t="shared" ca="1" si="1052"/>
        <v>-103733.33333333582</v>
      </c>
      <c r="AA223" s="5">
        <f t="shared" ca="1" si="1052"/>
        <v>-102066.66666667163</v>
      </c>
      <c r="AB223" s="5">
        <f t="shared" ca="1" si="1052"/>
        <v>-135800</v>
      </c>
      <c r="AC223" s="5">
        <f t="shared" ca="1" si="1052"/>
        <v>-134133.33333333582</v>
      </c>
      <c r="AD223" s="5">
        <f t="shared" ca="1" si="1052"/>
        <v>-132466.66666667163</v>
      </c>
      <c r="AE223" s="5">
        <f t="shared" ca="1" si="1052"/>
        <v>-130800.00000000373</v>
      </c>
      <c r="AF223" s="5">
        <f t="shared" ca="1" si="1052"/>
        <v>-129133.33333333954</v>
      </c>
      <c r="AG223" s="5">
        <f t="shared" ca="1" si="1052"/>
        <v>-127466.66666667908</v>
      </c>
      <c r="AH223" s="5">
        <f t="shared" ca="1" si="1052"/>
        <v>-125800.00000000745</v>
      </c>
      <c r="AI223" s="5">
        <f t="shared" ca="1" si="1052"/>
        <v>-124133.33333334327</v>
      </c>
      <c r="AJ223" s="5">
        <f t="shared" ca="1" si="1052"/>
        <v>-122466.66666667908</v>
      </c>
      <c r="AK223" s="5">
        <f t="shared" ca="1" si="1052"/>
        <v>-120800.00000001118</v>
      </c>
      <c r="AL223" s="5">
        <f t="shared" ca="1" si="1052"/>
        <v>-119133.33333334327</v>
      </c>
      <c r="AM223" s="5">
        <f t="shared" ref="AM223:BW223" ca="1" si="1053">AM213-AM218</f>
        <v>-117466.66666667908</v>
      </c>
      <c r="AN223" s="5">
        <f t="shared" ca="1" si="1053"/>
        <v>-151200.00000000745</v>
      </c>
      <c r="AO223" s="5">
        <f t="shared" ca="1" si="1053"/>
        <v>-149533.33333334699</v>
      </c>
      <c r="AP223" s="5">
        <f t="shared" ca="1" si="1053"/>
        <v>-147866.66666668653</v>
      </c>
      <c r="AQ223" s="5">
        <f t="shared" ca="1" si="1053"/>
        <v>-146200.0000000149</v>
      </c>
      <c r="AR223" s="5">
        <f t="shared" ca="1" si="1053"/>
        <v>-144533.33333334699</v>
      </c>
      <c r="AS223" s="5">
        <f t="shared" ca="1" si="1053"/>
        <v>-142866.66666668653</v>
      </c>
      <c r="AT223" s="5">
        <f t="shared" ca="1" si="1053"/>
        <v>-141200.0000000149</v>
      </c>
      <c r="AU223" s="5">
        <f t="shared" ca="1" si="1053"/>
        <v>-139533.33333335072</v>
      </c>
      <c r="AV223" s="5">
        <f t="shared" ca="1" si="1053"/>
        <v>-137866.66666669399</v>
      </c>
      <c r="AW223" s="5">
        <f t="shared" ca="1" si="1053"/>
        <v>-136200.0000000149</v>
      </c>
      <c r="AX223" s="5">
        <f t="shared" ca="1" si="1053"/>
        <v>-134533.33333335072</v>
      </c>
      <c r="AY223" s="5">
        <f t="shared" ca="1" si="1053"/>
        <v>-132866.66666668653</v>
      </c>
      <c r="AZ223" s="5">
        <f t="shared" ca="1" si="1053"/>
        <v>-166600.00000002235</v>
      </c>
      <c r="BA223" s="5">
        <f t="shared" ca="1" si="1053"/>
        <v>-164933.33333335817</v>
      </c>
      <c r="BB223" s="5">
        <f t="shared" ca="1" si="1053"/>
        <v>-163266.66666669399</v>
      </c>
      <c r="BC223" s="5">
        <f t="shared" ca="1" si="1053"/>
        <v>-161600.00000002235</v>
      </c>
      <c r="BD223" s="5">
        <f t="shared" ca="1" si="1053"/>
        <v>-159933.33333336562</v>
      </c>
      <c r="BE223" s="5">
        <f t="shared" ca="1" si="1053"/>
        <v>-158266.66666669399</v>
      </c>
      <c r="BF223" s="5">
        <f t="shared" ca="1" si="1053"/>
        <v>-156600.0000000298</v>
      </c>
      <c r="BG223" s="5">
        <f t="shared" ca="1" si="1053"/>
        <v>-154933.33333334327</v>
      </c>
      <c r="BH223" s="5">
        <f t="shared" ca="1" si="1053"/>
        <v>-153266.66666667908</v>
      </c>
      <c r="BI223" s="5">
        <f t="shared" ca="1" si="1053"/>
        <v>-151600.0000000149</v>
      </c>
      <c r="BJ223" s="5">
        <f t="shared" ca="1" si="1053"/>
        <v>-149933.33333334327</v>
      </c>
      <c r="BK223" s="5">
        <f t="shared" ca="1" si="1053"/>
        <v>-148266.66666667908</v>
      </c>
      <c r="BL223" s="5">
        <f t="shared" ca="1" si="1053"/>
        <v>-182000.0000000149</v>
      </c>
      <c r="BM223" s="5">
        <f t="shared" ca="1" si="1053"/>
        <v>-180333.33333335072</v>
      </c>
      <c r="BN223" s="5">
        <f t="shared" ca="1" si="1053"/>
        <v>-178666.66666668653</v>
      </c>
      <c r="BO223" s="5">
        <f t="shared" ca="1" si="1053"/>
        <v>-177000.0000000149</v>
      </c>
      <c r="BP223" s="5">
        <f t="shared" ca="1" si="1053"/>
        <v>-175333.33333334327</v>
      </c>
      <c r="BQ223" s="5">
        <f t="shared" ca="1" si="1053"/>
        <v>-173666.66666668653</v>
      </c>
      <c r="BR223" s="5">
        <f t="shared" ca="1" si="1053"/>
        <v>-172000.0000000149</v>
      </c>
      <c r="BS223" s="5">
        <f t="shared" ca="1" si="1053"/>
        <v>-170333.33333334327</v>
      </c>
      <c r="BT223" s="5">
        <f t="shared" ca="1" si="1053"/>
        <v>-168666.66666667908</v>
      </c>
      <c r="BU223" s="5">
        <f t="shared" ca="1" si="1053"/>
        <v>-167000.00000000745</v>
      </c>
      <c r="BV223" s="5">
        <f t="shared" ca="1" si="1053"/>
        <v>-165333.33333334327</v>
      </c>
      <c r="BW223" s="5">
        <f t="shared" ca="1" si="1053"/>
        <v>-163666.66666667163</v>
      </c>
    </row>
    <row r="224" spans="1:75" x14ac:dyDescent="0.25"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</row>
    <row r="225" spans="1:75" x14ac:dyDescent="0.25"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</row>
    <row r="226" spans="1:75" collapsed="1" x14ac:dyDescent="0.25">
      <c r="A226" s="28" t="s">
        <v>160</v>
      </c>
      <c r="B226" s="82"/>
      <c r="C226" s="29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  <c r="BA226" s="28"/>
      <c r="BB226" s="28"/>
      <c r="BC226" s="28"/>
      <c r="BD226" s="28"/>
      <c r="BE226" s="28"/>
      <c r="BF226" s="28"/>
      <c r="BG226" s="28"/>
      <c r="BH226" s="28"/>
      <c r="BI226" s="28"/>
      <c r="BJ226" s="28"/>
      <c r="BK226" s="28"/>
      <c r="BL226" s="28"/>
      <c r="BM226" s="28"/>
      <c r="BN226" s="28"/>
      <c r="BO226" s="28"/>
      <c r="BP226" s="28"/>
      <c r="BQ226" s="28"/>
      <c r="BR226" s="28"/>
      <c r="BS226" s="28"/>
      <c r="BT226" s="28"/>
      <c r="BU226" s="28"/>
      <c r="BV226" s="28"/>
      <c r="BW226" s="28"/>
    </row>
    <row r="227" spans="1:75" x14ac:dyDescent="0.25">
      <c r="A227" s="8" t="s">
        <v>161</v>
      </c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</row>
    <row r="228" spans="1:75" x14ac:dyDescent="0.25">
      <c r="A228" s="5" t="s">
        <v>162</v>
      </c>
      <c r="G228" s="5">
        <f t="shared" ref="G228:AM228" ca="1" si="1054">G3</f>
        <v>502200.00000000012</v>
      </c>
      <c r="H228" s="5">
        <f t="shared" ca="1" si="1054"/>
        <v>1701900</v>
      </c>
      <c r="I228" s="5">
        <f t="shared" ca="1" si="1054"/>
        <v>2022750.0000000005</v>
      </c>
      <c r="J228" s="5">
        <f t="shared" ca="1" si="1054"/>
        <v>2204100.0000000005</v>
      </c>
      <c r="K228" s="5">
        <f t="shared" ca="1" si="1054"/>
        <v>1953000.0000000005</v>
      </c>
      <c r="L228" s="5">
        <f t="shared" ca="1" si="1054"/>
        <v>1129950</v>
      </c>
      <c r="M228" s="5">
        <f t="shared" ca="1" si="1054"/>
        <v>809100.00000000012</v>
      </c>
      <c r="N228" s="5">
        <f t="shared" ca="1" si="1054"/>
        <v>809100.00000000012</v>
      </c>
      <c r="O228" s="5">
        <f t="shared" ca="1" si="1054"/>
        <v>697500.00000000012</v>
      </c>
      <c r="P228" s="5">
        <f t="shared" ca="1" si="1054"/>
        <v>1459170</v>
      </c>
      <c r="Q228" s="5">
        <f t="shared" ca="1" si="1054"/>
        <v>1244340</v>
      </c>
      <c r="R228" s="5">
        <f t="shared" ca="1" si="1054"/>
        <v>1244340</v>
      </c>
      <c r="S228" s="5">
        <f t="shared" ca="1" si="1054"/>
        <v>552420.00000000012</v>
      </c>
      <c r="T228" s="5">
        <f t="shared" ca="1" si="1054"/>
        <v>1872090</v>
      </c>
      <c r="U228" s="5">
        <f t="shared" ca="1" si="1054"/>
        <v>2226420.0000000005</v>
      </c>
      <c r="V228" s="5">
        <f t="shared" ca="1" si="1054"/>
        <v>2424510.0000000005</v>
      </c>
      <c r="W228" s="5">
        <f t="shared" ca="1" si="1054"/>
        <v>2148300.0000000005</v>
      </c>
      <c r="X228" s="5">
        <f t="shared" ca="1" si="1054"/>
        <v>1244340</v>
      </c>
      <c r="Y228" s="5">
        <f t="shared" ca="1" si="1054"/>
        <v>892800.00000000012</v>
      </c>
      <c r="Z228" s="5">
        <f t="shared" ca="1" si="1054"/>
        <v>892800.00000000012</v>
      </c>
      <c r="AA228" s="5">
        <f t="shared" ca="1" si="1054"/>
        <v>767250.00000000012</v>
      </c>
      <c r="AB228" s="5">
        <f t="shared" ca="1" si="1054"/>
        <v>1593090.0000000002</v>
      </c>
      <c r="AC228" s="5">
        <f t="shared" ca="1" si="1054"/>
        <v>1358730</v>
      </c>
      <c r="AD228" s="5">
        <f t="shared" ca="1" si="1054"/>
        <v>1358730</v>
      </c>
      <c r="AE228" s="5">
        <f t="shared" ca="1" si="1054"/>
        <v>602640.00000000012</v>
      </c>
      <c r="AF228" s="5">
        <f t="shared" ca="1" si="1054"/>
        <v>2042280</v>
      </c>
      <c r="AG228" s="5">
        <f t="shared" ca="1" si="1054"/>
        <v>2430090.0000000005</v>
      </c>
      <c r="AH228" s="5">
        <f t="shared" ca="1" si="1054"/>
        <v>2644920.0000000005</v>
      </c>
      <c r="AI228" s="5">
        <f t="shared" ca="1" si="1054"/>
        <v>2343600.0000000005</v>
      </c>
      <c r="AJ228" s="5">
        <f t="shared" ca="1" si="1054"/>
        <v>1358730</v>
      </c>
      <c r="AK228" s="5">
        <f t="shared" ca="1" si="1054"/>
        <v>976500.00000000023</v>
      </c>
      <c r="AL228" s="5">
        <f t="shared" ca="1" si="1054"/>
        <v>976500.00000000023</v>
      </c>
      <c r="AM228" s="5">
        <f t="shared" ca="1" si="1054"/>
        <v>837000.00000000012</v>
      </c>
      <c r="AN228" s="5">
        <f t="shared" ref="AN228:BW228" ca="1" si="1055">AN3</f>
        <v>1727010.0000000002</v>
      </c>
      <c r="AO228" s="5">
        <f t="shared" ca="1" si="1055"/>
        <v>1473120</v>
      </c>
      <c r="AP228" s="5">
        <f t="shared" ca="1" si="1055"/>
        <v>1473120</v>
      </c>
      <c r="AQ228" s="5">
        <f t="shared" ca="1" si="1055"/>
        <v>652860.00000000012</v>
      </c>
      <c r="AR228" s="5">
        <f t="shared" ca="1" si="1055"/>
        <v>2212470</v>
      </c>
      <c r="AS228" s="5">
        <f t="shared" ca="1" si="1055"/>
        <v>2633760.0000000005</v>
      </c>
      <c r="AT228" s="5">
        <f t="shared" ca="1" si="1055"/>
        <v>2865330.0000000005</v>
      </c>
      <c r="AU228" s="5">
        <f t="shared" ca="1" si="1055"/>
        <v>2538900.0000000005</v>
      </c>
      <c r="AV228" s="5">
        <f t="shared" ca="1" si="1055"/>
        <v>1473120</v>
      </c>
      <c r="AW228" s="5">
        <f t="shared" ca="1" si="1055"/>
        <v>1060200.0000000002</v>
      </c>
      <c r="AX228" s="5">
        <f t="shared" ca="1" si="1055"/>
        <v>1060200.0000000002</v>
      </c>
      <c r="AY228" s="5">
        <f t="shared" ca="1" si="1055"/>
        <v>906750.00000000012</v>
      </c>
      <c r="AZ228" s="5">
        <f t="shared" ca="1" si="1055"/>
        <v>1860930.0000000002</v>
      </c>
      <c r="BA228" s="5">
        <f t="shared" ca="1" si="1055"/>
        <v>1587510.0000000002</v>
      </c>
      <c r="BB228" s="5">
        <f t="shared" ca="1" si="1055"/>
        <v>1587510.0000000002</v>
      </c>
      <c r="BC228" s="5">
        <f t="shared" ca="1" si="1055"/>
        <v>703080.00000000012</v>
      </c>
      <c r="BD228" s="5">
        <f t="shared" ca="1" si="1055"/>
        <v>2382660</v>
      </c>
      <c r="BE228" s="5">
        <f t="shared" ca="1" si="1055"/>
        <v>2837430.0000000005</v>
      </c>
      <c r="BF228" s="5">
        <f t="shared" ca="1" si="1055"/>
        <v>3085740.0000000005</v>
      </c>
      <c r="BG228" s="5">
        <f t="shared" ca="1" si="1055"/>
        <v>2734200.0000000005</v>
      </c>
      <c r="BH228" s="5">
        <f t="shared" ca="1" si="1055"/>
        <v>1587510.0000000002</v>
      </c>
      <c r="BI228" s="5">
        <f t="shared" ca="1" si="1055"/>
        <v>1143900.0000000002</v>
      </c>
      <c r="BJ228" s="5">
        <f t="shared" ca="1" si="1055"/>
        <v>1143900.0000000002</v>
      </c>
      <c r="BK228" s="5">
        <f t="shared" ca="1" si="1055"/>
        <v>976500.00000000023</v>
      </c>
      <c r="BL228" s="5">
        <f t="shared" ca="1" si="1055"/>
        <v>1994850.0000000002</v>
      </c>
      <c r="BM228" s="5">
        <f t="shared" ca="1" si="1055"/>
        <v>1701900</v>
      </c>
      <c r="BN228" s="5">
        <f t="shared" ca="1" si="1055"/>
        <v>1701900</v>
      </c>
      <c r="BO228" s="5">
        <f t="shared" ca="1" si="1055"/>
        <v>753300.00000000012</v>
      </c>
      <c r="BP228" s="5">
        <f t="shared" ca="1" si="1055"/>
        <v>2552850</v>
      </c>
      <c r="BQ228" s="5">
        <f t="shared" ca="1" si="1055"/>
        <v>3041100.0000000005</v>
      </c>
      <c r="BR228" s="5">
        <f t="shared" ca="1" si="1055"/>
        <v>3306150.0000000005</v>
      </c>
      <c r="BS228" s="5">
        <f t="shared" ca="1" si="1055"/>
        <v>2929500.0000000005</v>
      </c>
      <c r="BT228" s="5">
        <f t="shared" ca="1" si="1055"/>
        <v>1701900</v>
      </c>
      <c r="BU228" s="5">
        <f t="shared" ca="1" si="1055"/>
        <v>1227600.0000000002</v>
      </c>
      <c r="BV228" s="5">
        <f t="shared" ca="1" si="1055"/>
        <v>1227600.0000000002</v>
      </c>
      <c r="BW228" s="5">
        <f t="shared" ca="1" si="1055"/>
        <v>1046250.0000000002</v>
      </c>
    </row>
    <row r="229" spans="1:75" x14ac:dyDescent="0.25">
      <c r="A229" s="5" t="s">
        <v>163</v>
      </c>
      <c r="G229" s="5">
        <f t="shared" ref="G229:AM229" ca="1" si="1056">G53</f>
        <v>-82121.279999999999</v>
      </c>
      <c r="H229" s="5">
        <f t="shared" ca="1" si="1056"/>
        <v>-218987.52000000002</v>
      </c>
      <c r="I229" s="5">
        <f t="shared" ca="1" si="1056"/>
        <v>-256485.12000000002</v>
      </c>
      <c r="J229" s="5">
        <f t="shared" ca="1" si="1056"/>
        <v>-277108.80000000005</v>
      </c>
      <c r="K229" s="5">
        <f t="shared" ca="1" si="1056"/>
        <v>-248048.16</v>
      </c>
      <c r="L229" s="5">
        <f t="shared" ca="1" si="1056"/>
        <v>-154304.16</v>
      </c>
      <c r="M229" s="5">
        <f t="shared" ca="1" si="1056"/>
        <v>-118681.44</v>
      </c>
      <c r="N229" s="5">
        <f t="shared" ca="1" si="1056"/>
        <v>-118681.44</v>
      </c>
      <c r="O229" s="5">
        <f t="shared" ca="1" si="1056"/>
        <v>-102744.96000000001</v>
      </c>
      <c r="P229" s="5">
        <f t="shared" ca="1" si="1056"/>
        <v>-196488.96000000002</v>
      </c>
      <c r="Q229" s="5">
        <f t="shared" ca="1" si="1056"/>
        <v>-172919.04000000004</v>
      </c>
      <c r="R229" s="5">
        <f t="shared" ca="1" si="1056"/>
        <v>-172919.04000000004</v>
      </c>
      <c r="S229" s="5">
        <f t="shared" ca="1" si="1056"/>
        <v>-90424.320000000007</v>
      </c>
      <c r="T229" s="5">
        <f t="shared" ca="1" si="1056"/>
        <v>-246842.88</v>
      </c>
      <c r="U229" s="5">
        <f t="shared" ca="1" si="1056"/>
        <v>-289697.28000000003</v>
      </c>
      <c r="V229" s="5">
        <f t="shared" ca="1" si="1056"/>
        <v>-313267.20000000007</v>
      </c>
      <c r="W229" s="5">
        <f t="shared" ca="1" si="1056"/>
        <v>-280055.04000000004</v>
      </c>
      <c r="X229" s="5">
        <f t="shared" ca="1" si="1056"/>
        <v>-172919.04000000004</v>
      </c>
      <c r="Y229" s="5">
        <f t="shared" ca="1" si="1056"/>
        <v>-132207.36000000002</v>
      </c>
      <c r="Z229" s="5">
        <f t="shared" ca="1" si="1056"/>
        <v>-132207.36000000002</v>
      </c>
      <c r="AA229" s="5">
        <f t="shared" ca="1" si="1056"/>
        <v>-113994.24000000002</v>
      </c>
      <c r="AB229" s="5">
        <f t="shared" ca="1" si="1056"/>
        <v>-218050.08000000002</v>
      </c>
      <c r="AC229" s="5">
        <f t="shared" ca="1" si="1056"/>
        <v>-191533.92000000004</v>
      </c>
      <c r="AD229" s="5">
        <f t="shared" ca="1" si="1056"/>
        <v>-191533.92000000004</v>
      </c>
      <c r="AE229" s="5">
        <f t="shared" ca="1" si="1056"/>
        <v>-98727.360000000015</v>
      </c>
      <c r="AF229" s="5">
        <f t="shared" ca="1" si="1056"/>
        <v>-274698.24000000005</v>
      </c>
      <c r="AG229" s="5">
        <f t="shared" ca="1" si="1056"/>
        <v>-322909.44000000006</v>
      </c>
      <c r="AH229" s="5">
        <f t="shared" ca="1" si="1056"/>
        <v>-349425.60000000003</v>
      </c>
      <c r="AI229" s="5">
        <f t="shared" ca="1" si="1056"/>
        <v>-312061.92000000004</v>
      </c>
      <c r="AJ229" s="5">
        <f t="shared" ca="1" si="1056"/>
        <v>-191533.92000000004</v>
      </c>
      <c r="AK229" s="5">
        <f t="shared" ca="1" si="1056"/>
        <v>-145733.28</v>
      </c>
      <c r="AL229" s="5">
        <f t="shared" ca="1" si="1056"/>
        <v>-145733.28</v>
      </c>
      <c r="AM229" s="5">
        <f t="shared" ca="1" si="1056"/>
        <v>-125243.52000000002</v>
      </c>
      <c r="AN229" s="5">
        <f t="shared" ref="AN229:BW229" ca="1" si="1057">AN53</f>
        <v>-239611.20000000004</v>
      </c>
      <c r="AO229" s="5">
        <f t="shared" ca="1" si="1057"/>
        <v>-210148.80000000002</v>
      </c>
      <c r="AP229" s="5">
        <f t="shared" ca="1" si="1057"/>
        <v>-210148.80000000002</v>
      </c>
      <c r="AQ229" s="5">
        <f t="shared" ca="1" si="1057"/>
        <v>-107030.40000000002</v>
      </c>
      <c r="AR229" s="5">
        <f t="shared" ca="1" si="1057"/>
        <v>-302553.60000000003</v>
      </c>
      <c r="AS229" s="5">
        <f t="shared" ca="1" si="1057"/>
        <v>-356121.60000000009</v>
      </c>
      <c r="AT229" s="5">
        <f t="shared" ca="1" si="1057"/>
        <v>-385584.00000000006</v>
      </c>
      <c r="AU229" s="5">
        <f t="shared" ca="1" si="1057"/>
        <v>-344068.80000000005</v>
      </c>
      <c r="AV229" s="5">
        <f t="shared" ca="1" si="1057"/>
        <v>-210148.80000000002</v>
      </c>
      <c r="AW229" s="5">
        <f t="shared" ca="1" si="1057"/>
        <v>-159259.20000000001</v>
      </c>
      <c r="AX229" s="5">
        <f t="shared" ca="1" si="1057"/>
        <v>-159259.20000000001</v>
      </c>
      <c r="AY229" s="5">
        <f t="shared" ca="1" si="1057"/>
        <v>-136492.80000000002</v>
      </c>
      <c r="AZ229" s="5">
        <f t="shared" ca="1" si="1057"/>
        <v>-261172.32</v>
      </c>
      <c r="BA229" s="5">
        <f t="shared" ca="1" si="1057"/>
        <v>-228763.68000000002</v>
      </c>
      <c r="BB229" s="5">
        <f t="shared" ca="1" si="1057"/>
        <v>-228763.68000000002</v>
      </c>
      <c r="BC229" s="5">
        <f t="shared" ca="1" si="1057"/>
        <v>-115333.44</v>
      </c>
      <c r="BD229" s="5">
        <f t="shared" ca="1" si="1057"/>
        <v>-330408.96000000008</v>
      </c>
      <c r="BE229" s="5">
        <f t="shared" ca="1" si="1057"/>
        <v>-389333.76000000007</v>
      </c>
      <c r="BF229" s="5">
        <f t="shared" ca="1" si="1057"/>
        <v>-421742.40000000008</v>
      </c>
      <c r="BG229" s="5">
        <f t="shared" ca="1" si="1057"/>
        <v>-376075.68</v>
      </c>
      <c r="BH229" s="5">
        <f t="shared" ca="1" si="1057"/>
        <v>-228763.68000000002</v>
      </c>
      <c r="BI229" s="5">
        <f t="shared" ca="1" si="1057"/>
        <v>-172785.12</v>
      </c>
      <c r="BJ229" s="5">
        <f t="shared" ca="1" si="1057"/>
        <v>-172785.12</v>
      </c>
      <c r="BK229" s="5">
        <f t="shared" ca="1" si="1057"/>
        <v>-147742.08000000002</v>
      </c>
      <c r="BL229" s="5">
        <f t="shared" ca="1" si="1057"/>
        <v>-282733.44</v>
      </c>
      <c r="BM229" s="5">
        <f t="shared" ca="1" si="1057"/>
        <v>-247378.56</v>
      </c>
      <c r="BN229" s="5">
        <f t="shared" ca="1" si="1057"/>
        <v>-247378.56</v>
      </c>
      <c r="BO229" s="5">
        <f t="shared" ca="1" si="1057"/>
        <v>-123636.48000000001</v>
      </c>
      <c r="BP229" s="5">
        <f t="shared" ca="1" si="1057"/>
        <v>-358264.32000000007</v>
      </c>
      <c r="BQ229" s="5">
        <f t="shared" ca="1" si="1057"/>
        <v>-422545.92000000004</v>
      </c>
      <c r="BR229" s="5">
        <f t="shared" ca="1" si="1057"/>
        <v>-457900.80000000005</v>
      </c>
      <c r="BS229" s="5">
        <f t="shared" ca="1" si="1057"/>
        <v>-408082.56000000006</v>
      </c>
      <c r="BT229" s="5">
        <f t="shared" ca="1" si="1057"/>
        <v>-247378.56</v>
      </c>
      <c r="BU229" s="5">
        <f t="shared" ca="1" si="1057"/>
        <v>-186311.04000000004</v>
      </c>
      <c r="BV229" s="5">
        <f t="shared" ca="1" si="1057"/>
        <v>-186311.04000000004</v>
      </c>
      <c r="BW229" s="5">
        <f t="shared" ca="1" si="1057"/>
        <v>-158991.36000000002</v>
      </c>
    </row>
    <row r="230" spans="1:75" x14ac:dyDescent="0.25">
      <c r="A230" s="5" t="s">
        <v>164</v>
      </c>
      <c r="G230" s="5">
        <f t="shared" ref="G230:AM230" ca="1" si="1058">G44</f>
        <v>-1722000</v>
      </c>
      <c r="H230" s="5">
        <f t="shared" ca="1" si="1058"/>
        <v>-493000</v>
      </c>
      <c r="I230" s="5">
        <f t="shared" ca="1" si="1058"/>
        <v>-568000</v>
      </c>
      <c r="J230" s="5">
        <f t="shared" ca="1" si="1058"/>
        <v>-493000</v>
      </c>
      <c r="K230" s="5">
        <f t="shared" ca="1" si="1058"/>
        <v>-568000</v>
      </c>
      <c r="L230" s="5">
        <f t="shared" ca="1" si="1058"/>
        <v>-437000</v>
      </c>
      <c r="M230" s="5">
        <f t="shared" ca="1" si="1058"/>
        <v>-662000</v>
      </c>
      <c r="N230" s="5">
        <f t="shared" ca="1" si="1058"/>
        <v>-413000</v>
      </c>
      <c r="O230" s="5">
        <f t="shared" ca="1" si="1058"/>
        <v>-368000</v>
      </c>
      <c r="P230" s="5">
        <f t="shared" ca="1" si="1058"/>
        <v>-476600</v>
      </c>
      <c r="Q230" s="5">
        <f t="shared" ca="1" si="1058"/>
        <v>-401600</v>
      </c>
      <c r="R230" s="5">
        <f t="shared" ca="1" si="1058"/>
        <v>-386600</v>
      </c>
      <c r="S230" s="5">
        <f t="shared" ca="1" si="1058"/>
        <v>-1755600</v>
      </c>
      <c r="T230" s="5">
        <f t="shared" ca="1" si="1058"/>
        <v>-536600</v>
      </c>
      <c r="U230" s="5">
        <f t="shared" ca="1" si="1058"/>
        <v>-611600</v>
      </c>
      <c r="V230" s="5">
        <f t="shared" ca="1" si="1058"/>
        <v>-536600</v>
      </c>
      <c r="W230" s="5">
        <f t="shared" ca="1" si="1058"/>
        <v>-611600</v>
      </c>
      <c r="X230" s="5">
        <f t="shared" ca="1" si="1058"/>
        <v>-476600</v>
      </c>
      <c r="Y230" s="5">
        <f t="shared" ca="1" si="1058"/>
        <v>-695600</v>
      </c>
      <c r="Z230" s="5">
        <f t="shared" ca="1" si="1058"/>
        <v>-446600</v>
      </c>
      <c r="AA230" s="5">
        <f t="shared" ca="1" si="1058"/>
        <v>-401600</v>
      </c>
      <c r="AB230" s="5">
        <f t="shared" ca="1" si="1058"/>
        <v>-516200</v>
      </c>
      <c r="AC230" s="5">
        <f t="shared" ca="1" si="1058"/>
        <v>-435200</v>
      </c>
      <c r="AD230" s="5">
        <f t="shared" ca="1" si="1058"/>
        <v>-420200</v>
      </c>
      <c r="AE230" s="5">
        <f t="shared" ca="1" si="1058"/>
        <v>-1789200</v>
      </c>
      <c r="AF230" s="5">
        <f t="shared" ca="1" si="1058"/>
        <v>-580200</v>
      </c>
      <c r="AG230" s="5">
        <f t="shared" ca="1" si="1058"/>
        <v>-655200</v>
      </c>
      <c r="AH230" s="5">
        <f t="shared" ca="1" si="1058"/>
        <v>-580200</v>
      </c>
      <c r="AI230" s="5">
        <f t="shared" ca="1" si="1058"/>
        <v>-655200</v>
      </c>
      <c r="AJ230" s="5">
        <f t="shared" ca="1" si="1058"/>
        <v>-516200</v>
      </c>
      <c r="AK230" s="5">
        <f t="shared" ca="1" si="1058"/>
        <v>-729200</v>
      </c>
      <c r="AL230" s="5">
        <f t="shared" ca="1" si="1058"/>
        <v>-480200</v>
      </c>
      <c r="AM230" s="5">
        <f t="shared" ca="1" si="1058"/>
        <v>-435200</v>
      </c>
      <c r="AN230" s="5">
        <f t="shared" ref="AN230:BW230" ca="1" si="1059">AN44</f>
        <v>-555800</v>
      </c>
      <c r="AO230" s="5">
        <f t="shared" ca="1" si="1059"/>
        <v>-468800</v>
      </c>
      <c r="AP230" s="5">
        <f t="shared" ca="1" si="1059"/>
        <v>-453800</v>
      </c>
      <c r="AQ230" s="5">
        <f t="shared" ca="1" si="1059"/>
        <v>-1822800</v>
      </c>
      <c r="AR230" s="5">
        <f t="shared" ca="1" si="1059"/>
        <v>-623800</v>
      </c>
      <c r="AS230" s="5">
        <f t="shared" ca="1" si="1059"/>
        <v>-698800</v>
      </c>
      <c r="AT230" s="5">
        <f t="shared" ca="1" si="1059"/>
        <v>-623800</v>
      </c>
      <c r="AU230" s="5">
        <f t="shared" ca="1" si="1059"/>
        <v>-698800</v>
      </c>
      <c r="AV230" s="5">
        <f t="shared" ca="1" si="1059"/>
        <v>-555800</v>
      </c>
      <c r="AW230" s="5">
        <f t="shared" ca="1" si="1059"/>
        <v>-762800</v>
      </c>
      <c r="AX230" s="5">
        <f t="shared" ca="1" si="1059"/>
        <v>-513800</v>
      </c>
      <c r="AY230" s="5">
        <f t="shared" ca="1" si="1059"/>
        <v>-468800</v>
      </c>
      <c r="AZ230" s="5">
        <f t="shared" ca="1" si="1059"/>
        <v>-595400</v>
      </c>
      <c r="BA230" s="5">
        <f t="shared" ca="1" si="1059"/>
        <v>-502400</v>
      </c>
      <c r="BB230" s="5">
        <f t="shared" ca="1" si="1059"/>
        <v>-487400</v>
      </c>
      <c r="BC230" s="5">
        <f t="shared" ca="1" si="1059"/>
        <v>-1856400</v>
      </c>
      <c r="BD230" s="5">
        <f t="shared" ca="1" si="1059"/>
        <v>-667400</v>
      </c>
      <c r="BE230" s="5">
        <f t="shared" ca="1" si="1059"/>
        <v>-742400</v>
      </c>
      <c r="BF230" s="5">
        <f t="shared" ca="1" si="1059"/>
        <v>-667400</v>
      </c>
      <c r="BG230" s="5">
        <f t="shared" ca="1" si="1059"/>
        <v>-742400</v>
      </c>
      <c r="BH230" s="5">
        <f t="shared" ca="1" si="1059"/>
        <v>-595400</v>
      </c>
      <c r="BI230" s="5">
        <f t="shared" ca="1" si="1059"/>
        <v>-796400</v>
      </c>
      <c r="BJ230" s="5">
        <f t="shared" ca="1" si="1059"/>
        <v>-547400</v>
      </c>
      <c r="BK230" s="5">
        <f t="shared" ca="1" si="1059"/>
        <v>-502400</v>
      </c>
      <c r="BL230" s="5">
        <f t="shared" ca="1" si="1059"/>
        <v>-635000</v>
      </c>
      <c r="BM230" s="5">
        <f t="shared" ca="1" si="1059"/>
        <v>-536000</v>
      </c>
      <c r="BN230" s="5">
        <f t="shared" ca="1" si="1059"/>
        <v>-521000</v>
      </c>
      <c r="BO230" s="5">
        <f t="shared" ca="1" si="1059"/>
        <v>-1890000</v>
      </c>
      <c r="BP230" s="5">
        <f t="shared" ca="1" si="1059"/>
        <v>-711000</v>
      </c>
      <c r="BQ230" s="5">
        <f t="shared" ca="1" si="1059"/>
        <v>-786000</v>
      </c>
      <c r="BR230" s="5">
        <f t="shared" ca="1" si="1059"/>
        <v>-711000</v>
      </c>
      <c r="BS230" s="5">
        <f t="shared" ca="1" si="1059"/>
        <v>-786000</v>
      </c>
      <c r="BT230" s="5">
        <f t="shared" ca="1" si="1059"/>
        <v>-635000</v>
      </c>
      <c r="BU230" s="5">
        <f t="shared" ca="1" si="1059"/>
        <v>-830000</v>
      </c>
      <c r="BV230" s="5">
        <f t="shared" ca="1" si="1059"/>
        <v>-581000</v>
      </c>
      <c r="BW230" s="5">
        <f t="shared" ca="1" si="1059"/>
        <v>-536000</v>
      </c>
    </row>
    <row r="231" spans="1:75" x14ac:dyDescent="0.25">
      <c r="A231" s="5" t="s">
        <v>165</v>
      </c>
      <c r="G231" s="5">
        <f t="shared" ref="G231:AM231" si="1060">G58</f>
        <v>0</v>
      </c>
      <c r="H231" s="5">
        <f t="shared" si="1060"/>
        <v>0</v>
      </c>
      <c r="I231" s="5">
        <f t="shared" si="1060"/>
        <v>0</v>
      </c>
      <c r="J231" s="5">
        <f t="shared" si="1060"/>
        <v>0</v>
      </c>
      <c r="K231" s="5">
        <f t="shared" si="1060"/>
        <v>0</v>
      </c>
      <c r="L231" s="5">
        <f t="shared" si="1060"/>
        <v>0</v>
      </c>
      <c r="M231" s="5">
        <f t="shared" si="1060"/>
        <v>0</v>
      </c>
      <c r="N231" s="5">
        <f t="shared" si="1060"/>
        <v>0</v>
      </c>
      <c r="O231" s="5">
        <f t="shared" si="1060"/>
        <v>0</v>
      </c>
      <c r="P231" s="5">
        <f t="shared" si="1060"/>
        <v>-35400</v>
      </c>
      <c r="Q231" s="5">
        <f t="shared" si="1060"/>
        <v>0</v>
      </c>
      <c r="R231" s="5">
        <f t="shared" si="1060"/>
        <v>0</v>
      </c>
      <c r="S231" s="5">
        <f t="shared" si="1060"/>
        <v>0</v>
      </c>
      <c r="T231" s="5">
        <f t="shared" si="1060"/>
        <v>0</v>
      </c>
      <c r="U231" s="5">
        <f t="shared" si="1060"/>
        <v>0</v>
      </c>
      <c r="V231" s="5">
        <f t="shared" si="1060"/>
        <v>0</v>
      </c>
      <c r="W231" s="5">
        <f t="shared" si="1060"/>
        <v>0</v>
      </c>
      <c r="X231" s="5">
        <f t="shared" si="1060"/>
        <v>0</v>
      </c>
      <c r="Y231" s="5">
        <f t="shared" si="1060"/>
        <v>0</v>
      </c>
      <c r="Z231" s="5">
        <f t="shared" si="1060"/>
        <v>0</v>
      </c>
      <c r="AA231" s="5">
        <f t="shared" si="1060"/>
        <v>0</v>
      </c>
      <c r="AB231" s="5">
        <f t="shared" si="1060"/>
        <v>-35400</v>
      </c>
      <c r="AC231" s="5">
        <f t="shared" si="1060"/>
        <v>0</v>
      </c>
      <c r="AD231" s="5">
        <f t="shared" si="1060"/>
        <v>0</v>
      </c>
      <c r="AE231" s="5">
        <f t="shared" si="1060"/>
        <v>0</v>
      </c>
      <c r="AF231" s="5">
        <f t="shared" si="1060"/>
        <v>0</v>
      </c>
      <c r="AG231" s="5">
        <f t="shared" si="1060"/>
        <v>0</v>
      </c>
      <c r="AH231" s="5">
        <f t="shared" si="1060"/>
        <v>0</v>
      </c>
      <c r="AI231" s="5">
        <f t="shared" si="1060"/>
        <v>0</v>
      </c>
      <c r="AJ231" s="5">
        <f t="shared" si="1060"/>
        <v>0</v>
      </c>
      <c r="AK231" s="5">
        <f t="shared" si="1060"/>
        <v>0</v>
      </c>
      <c r="AL231" s="5">
        <f t="shared" si="1060"/>
        <v>0</v>
      </c>
      <c r="AM231" s="5">
        <f t="shared" si="1060"/>
        <v>0</v>
      </c>
      <c r="AN231" s="5">
        <f t="shared" ref="AN231:BW231" si="1061">AN58</f>
        <v>-35400</v>
      </c>
      <c r="AO231" s="5">
        <f t="shared" si="1061"/>
        <v>0</v>
      </c>
      <c r="AP231" s="5">
        <f t="shared" si="1061"/>
        <v>0</v>
      </c>
      <c r="AQ231" s="5">
        <f t="shared" si="1061"/>
        <v>0</v>
      </c>
      <c r="AR231" s="5">
        <f t="shared" si="1061"/>
        <v>0</v>
      </c>
      <c r="AS231" s="5">
        <f t="shared" si="1061"/>
        <v>0</v>
      </c>
      <c r="AT231" s="5">
        <f t="shared" si="1061"/>
        <v>0</v>
      </c>
      <c r="AU231" s="5">
        <f t="shared" si="1061"/>
        <v>0</v>
      </c>
      <c r="AV231" s="5">
        <f t="shared" si="1061"/>
        <v>0</v>
      </c>
      <c r="AW231" s="5">
        <f t="shared" si="1061"/>
        <v>0</v>
      </c>
      <c r="AX231" s="5">
        <f t="shared" si="1061"/>
        <v>0</v>
      </c>
      <c r="AY231" s="5">
        <f t="shared" si="1061"/>
        <v>0</v>
      </c>
      <c r="AZ231" s="5">
        <f t="shared" si="1061"/>
        <v>-35400</v>
      </c>
      <c r="BA231" s="5">
        <f t="shared" si="1061"/>
        <v>0</v>
      </c>
      <c r="BB231" s="5">
        <f t="shared" si="1061"/>
        <v>0</v>
      </c>
      <c r="BC231" s="5">
        <f t="shared" si="1061"/>
        <v>0</v>
      </c>
      <c r="BD231" s="5">
        <f t="shared" si="1061"/>
        <v>0</v>
      </c>
      <c r="BE231" s="5">
        <f t="shared" si="1061"/>
        <v>0</v>
      </c>
      <c r="BF231" s="5">
        <f t="shared" si="1061"/>
        <v>0</v>
      </c>
      <c r="BG231" s="5">
        <f t="shared" si="1061"/>
        <v>0</v>
      </c>
      <c r="BH231" s="5">
        <f t="shared" si="1061"/>
        <v>0</v>
      </c>
      <c r="BI231" s="5">
        <f t="shared" si="1061"/>
        <v>0</v>
      </c>
      <c r="BJ231" s="5">
        <f t="shared" si="1061"/>
        <v>0</v>
      </c>
      <c r="BK231" s="5">
        <f t="shared" si="1061"/>
        <v>0</v>
      </c>
      <c r="BL231" s="5">
        <f t="shared" si="1061"/>
        <v>-35400</v>
      </c>
      <c r="BM231" s="5">
        <f t="shared" si="1061"/>
        <v>0</v>
      </c>
      <c r="BN231" s="5">
        <f t="shared" si="1061"/>
        <v>0</v>
      </c>
      <c r="BO231" s="5">
        <f t="shared" si="1061"/>
        <v>0</v>
      </c>
      <c r="BP231" s="5">
        <f t="shared" si="1061"/>
        <v>0</v>
      </c>
      <c r="BQ231" s="5">
        <f t="shared" si="1061"/>
        <v>0</v>
      </c>
      <c r="BR231" s="5">
        <f t="shared" si="1061"/>
        <v>0</v>
      </c>
      <c r="BS231" s="5">
        <f t="shared" si="1061"/>
        <v>0</v>
      </c>
      <c r="BT231" s="5">
        <f t="shared" si="1061"/>
        <v>0</v>
      </c>
      <c r="BU231" s="5">
        <f t="shared" si="1061"/>
        <v>0</v>
      </c>
      <c r="BV231" s="5">
        <f t="shared" si="1061"/>
        <v>0</v>
      </c>
      <c r="BW231" s="5">
        <f t="shared" si="1061"/>
        <v>0</v>
      </c>
    </row>
    <row r="232" spans="1:75" x14ac:dyDescent="0.25">
      <c r="A232" s="5" t="s">
        <v>166</v>
      </c>
      <c r="G232" s="5">
        <f t="shared" ref="G232:AM232" si="1062">G59</f>
        <v>0</v>
      </c>
      <c r="H232" s="5">
        <f t="shared" ca="1" si="1062"/>
        <v>0</v>
      </c>
      <c r="I232" s="5">
        <f t="shared" ca="1" si="1062"/>
        <v>-75149.840571428635</v>
      </c>
      <c r="J232" s="5">
        <f t="shared" ca="1" si="1062"/>
        <v>-186204.39428571434</v>
      </c>
      <c r="K232" s="5">
        <f t="shared" ca="1" si="1062"/>
        <v>-141648.49028571436</v>
      </c>
      <c r="L232" s="5">
        <f t="shared" ca="1" si="1062"/>
        <v>-51902.590285714286</v>
      </c>
      <c r="M232" s="5">
        <f t="shared" ca="1" si="1062"/>
        <v>0</v>
      </c>
      <c r="N232" s="5">
        <f t="shared" ca="1" si="1062"/>
        <v>-12718.498285714308</v>
      </c>
      <c r="O232" s="5">
        <f t="shared" ca="1" si="1062"/>
        <v>-5118.9702857143056</v>
      </c>
      <c r="P232" s="5">
        <f t="shared" ca="1" si="1062"/>
        <v>-89017.870285714293</v>
      </c>
      <c r="Q232" s="5">
        <f t="shared" ca="1" si="1062"/>
        <v>-71578.85828571429</v>
      </c>
      <c r="R232" s="5">
        <f t="shared" ca="1" si="1062"/>
        <v>-73828.85828571429</v>
      </c>
      <c r="S232" s="5">
        <f t="shared" ca="1" si="1062"/>
        <v>0</v>
      </c>
      <c r="T232" s="5">
        <f t="shared" ca="1" si="1062"/>
        <v>-134402.78228571432</v>
      </c>
      <c r="U232" s="5">
        <f t="shared" ca="1" si="1062"/>
        <v>-169874.12228571434</v>
      </c>
      <c r="V232" s="5">
        <f t="shared" ca="1" si="1062"/>
        <v>-207302.13428571433</v>
      </c>
      <c r="W232" s="5">
        <f t="shared" ca="1" si="1062"/>
        <v>-159602.45828571435</v>
      </c>
      <c r="X232" s="5">
        <f t="shared" ca="1" si="1062"/>
        <v>-60328.85828571429</v>
      </c>
      <c r="Y232" s="5">
        <f t="shared" ca="1" si="1062"/>
        <v>0</v>
      </c>
      <c r="Z232" s="5">
        <f t="shared" ca="1" si="1062"/>
        <v>-18204.610285714309</v>
      </c>
      <c r="AA232" s="5">
        <f t="shared" ca="1" si="1062"/>
        <v>-8854.0782857143058</v>
      </c>
      <c r="AB232" s="5">
        <f t="shared" ca="1" si="1062"/>
        <v>-99931.702285714317</v>
      </c>
      <c r="AC232" s="5">
        <f t="shared" ca="1" si="1062"/>
        <v>-80905.126285714286</v>
      </c>
      <c r="AD232" s="5">
        <f t="shared" ca="1" si="1062"/>
        <v>-83155.126285714286</v>
      </c>
      <c r="AE232" s="5">
        <f t="shared" ca="1" si="1062"/>
        <v>0</v>
      </c>
      <c r="AF232" s="5">
        <f t="shared" ca="1" si="1062"/>
        <v>-149212.97828571429</v>
      </c>
      <c r="AG232" s="5">
        <f t="shared" ca="1" si="1062"/>
        <v>-188902.79828571438</v>
      </c>
      <c r="AH232" s="5">
        <f t="shared" ca="1" si="1062"/>
        <v>-228399.87428571435</v>
      </c>
      <c r="AI232" s="5">
        <f t="shared" ca="1" si="1062"/>
        <v>-177556.42628571438</v>
      </c>
      <c r="AJ232" s="5">
        <f t="shared" ca="1" si="1062"/>
        <v>-68755.126285714286</v>
      </c>
      <c r="AK232" s="5">
        <f t="shared" ca="1" si="1062"/>
        <v>0</v>
      </c>
      <c r="AL232" s="5">
        <f t="shared" ca="1" si="1062"/>
        <v>-23690.722285714321</v>
      </c>
      <c r="AM232" s="5">
        <f t="shared" ca="1" si="1062"/>
        <v>-12589.186285714306</v>
      </c>
      <c r="AN232" s="5">
        <f t="shared" ref="AN232:BW232" ca="1" si="1063">AN59</f>
        <v>-110845.53428571431</v>
      </c>
      <c r="AO232" s="5">
        <f t="shared" ca="1" si="1063"/>
        <v>-90231.394285714283</v>
      </c>
      <c r="AP232" s="5">
        <f t="shared" ca="1" si="1063"/>
        <v>-92481.394285714283</v>
      </c>
      <c r="AQ232" s="5">
        <f t="shared" ca="1" si="1063"/>
        <v>0</v>
      </c>
      <c r="AR232" s="5">
        <f t="shared" ca="1" si="1063"/>
        <v>-164023.17428571428</v>
      </c>
      <c r="AS232" s="5">
        <f t="shared" ca="1" si="1063"/>
        <v>-207931.47428571436</v>
      </c>
      <c r="AT232" s="5">
        <f t="shared" ca="1" si="1063"/>
        <v>-249497.61428571434</v>
      </c>
      <c r="AU232" s="5">
        <f t="shared" ca="1" si="1063"/>
        <v>-195510.39428571434</v>
      </c>
      <c r="AV232" s="5">
        <f t="shared" ca="1" si="1063"/>
        <v>-77181.394285714283</v>
      </c>
      <c r="AW232" s="5">
        <f t="shared" ca="1" si="1063"/>
        <v>0</v>
      </c>
      <c r="AX232" s="5">
        <f t="shared" ca="1" si="1063"/>
        <v>-29176.834285714325</v>
      </c>
      <c r="AY232" s="5">
        <f t="shared" ca="1" si="1063"/>
        <v>-16324.294285714301</v>
      </c>
      <c r="AZ232" s="5">
        <f t="shared" ca="1" si="1063"/>
        <v>-121759.36628571432</v>
      </c>
      <c r="BA232" s="5">
        <f t="shared" ca="1" si="1063"/>
        <v>-99557.662285714323</v>
      </c>
      <c r="BB232" s="5">
        <f t="shared" ca="1" si="1063"/>
        <v>-101807.66228571432</v>
      </c>
      <c r="BC232" s="5">
        <f t="shared" ca="1" si="1063"/>
        <v>0</v>
      </c>
      <c r="BD232" s="5">
        <f t="shared" ca="1" si="1063"/>
        <v>-178833.37028571431</v>
      </c>
      <c r="BE232" s="5">
        <f t="shared" ca="1" si="1063"/>
        <v>-226960.15028571436</v>
      </c>
      <c r="BF232" s="5">
        <f t="shared" ca="1" si="1063"/>
        <v>-270595.35428571433</v>
      </c>
      <c r="BG232" s="5">
        <f t="shared" ca="1" si="1063"/>
        <v>-213464.36228571436</v>
      </c>
      <c r="BH232" s="5">
        <f t="shared" ca="1" si="1063"/>
        <v>-85607.662285714323</v>
      </c>
      <c r="BI232" s="5">
        <f t="shared" ca="1" si="1063"/>
        <v>0</v>
      </c>
      <c r="BJ232" s="5">
        <f t="shared" ca="1" si="1063"/>
        <v>-34662.946285714323</v>
      </c>
      <c r="BK232" s="5">
        <f t="shared" ca="1" si="1063"/>
        <v>-20059.402285714325</v>
      </c>
      <c r="BL232" s="5">
        <f t="shared" ca="1" si="1063"/>
        <v>-132673.19828571434</v>
      </c>
      <c r="BM232" s="5">
        <f t="shared" ca="1" si="1063"/>
        <v>-108883.93028571429</v>
      </c>
      <c r="BN232" s="5">
        <f t="shared" ca="1" si="1063"/>
        <v>-111133.93028571429</v>
      </c>
      <c r="BO232" s="5">
        <f t="shared" ca="1" si="1063"/>
        <v>0</v>
      </c>
      <c r="BP232" s="5">
        <f t="shared" ca="1" si="1063"/>
        <v>-193643.56628571427</v>
      </c>
      <c r="BQ232" s="5">
        <f t="shared" ca="1" si="1063"/>
        <v>-245988.82628571437</v>
      </c>
      <c r="BR232" s="5">
        <f t="shared" ca="1" si="1063"/>
        <v>-291693.09428571432</v>
      </c>
      <c r="BS232" s="5">
        <f t="shared" ca="1" si="1063"/>
        <v>-231418.33028571436</v>
      </c>
      <c r="BT232" s="5">
        <f t="shared" ca="1" si="1063"/>
        <v>-94033.93028571429</v>
      </c>
      <c r="BU232" s="5">
        <f t="shared" ca="1" si="1063"/>
        <v>-2799.0582857143204</v>
      </c>
      <c r="BV232" s="5">
        <f t="shared" ca="1" si="1063"/>
        <v>-40149.058285714324</v>
      </c>
      <c r="BW232" s="5">
        <f t="shared" ca="1" si="1063"/>
        <v>-23794.510285714328</v>
      </c>
    </row>
    <row r="233" spans="1:75" x14ac:dyDescent="0.25">
      <c r="A233" s="8" t="s">
        <v>167</v>
      </c>
      <c r="G233" s="8">
        <f ca="1">SUM(G228:G232)</f>
        <v>-1301921.2799999998</v>
      </c>
      <c r="H233" s="8">
        <f t="shared" ref="H233:AM233" ca="1" si="1064">SUM(H228:H232)</f>
        <v>989912.48</v>
      </c>
      <c r="I233" s="8">
        <f t="shared" ca="1" si="1064"/>
        <v>1123115.0394285717</v>
      </c>
      <c r="J233" s="8">
        <f t="shared" ca="1" si="1064"/>
        <v>1247786.8057142862</v>
      </c>
      <c r="K233" s="8">
        <f t="shared" ca="1" si="1064"/>
        <v>995303.34971428616</v>
      </c>
      <c r="L233" s="8">
        <f t="shared" ca="1" si="1064"/>
        <v>486743.24971428566</v>
      </c>
      <c r="M233" s="8">
        <f t="shared" ca="1" si="1064"/>
        <v>28418.560000000056</v>
      </c>
      <c r="N233" s="8">
        <f t="shared" ca="1" si="1064"/>
        <v>264700.06171428575</v>
      </c>
      <c r="O233" s="8">
        <f t="shared" ca="1" si="1064"/>
        <v>221636.06971428584</v>
      </c>
      <c r="P233" s="8">
        <f t="shared" ca="1" si="1064"/>
        <v>661663.16971428576</v>
      </c>
      <c r="Q233" s="8">
        <f t="shared" ca="1" si="1064"/>
        <v>598242.10171428567</v>
      </c>
      <c r="R233" s="8">
        <f t="shared" ca="1" si="1064"/>
        <v>610992.10171428567</v>
      </c>
      <c r="S233" s="8">
        <f t="shared" ca="1" si="1064"/>
        <v>-1293604.3199999998</v>
      </c>
      <c r="T233" s="8">
        <f t="shared" ca="1" si="1064"/>
        <v>954244.33771428582</v>
      </c>
      <c r="U233" s="8">
        <f t="shared" ca="1" si="1064"/>
        <v>1155248.5977142861</v>
      </c>
      <c r="V233" s="8">
        <f t="shared" ca="1" si="1064"/>
        <v>1367340.665714286</v>
      </c>
      <c r="W233" s="8">
        <f t="shared" ca="1" si="1064"/>
        <v>1097042.5017142862</v>
      </c>
      <c r="X233" s="8">
        <f t="shared" ca="1" si="1064"/>
        <v>534492.10171428567</v>
      </c>
      <c r="Y233" s="8">
        <f t="shared" ca="1" si="1064"/>
        <v>64992.64000000013</v>
      </c>
      <c r="Z233" s="8">
        <f t="shared" ca="1" si="1064"/>
        <v>295788.0297142858</v>
      </c>
      <c r="AA233" s="8">
        <f t="shared" ca="1" si="1064"/>
        <v>242801.68171428581</v>
      </c>
      <c r="AB233" s="8">
        <f t="shared" ca="1" si="1064"/>
        <v>723508.21771428583</v>
      </c>
      <c r="AC233" s="8">
        <f t="shared" ca="1" si="1064"/>
        <v>651090.95371428574</v>
      </c>
      <c r="AD233" s="8">
        <f t="shared" ca="1" si="1064"/>
        <v>663840.95371428574</v>
      </c>
      <c r="AE233" s="8">
        <f t="shared" ca="1" si="1064"/>
        <v>-1285287.3599999999</v>
      </c>
      <c r="AF233" s="8">
        <f t="shared" ca="1" si="1064"/>
        <v>1038168.7817142857</v>
      </c>
      <c r="AG233" s="8">
        <f t="shared" ca="1" si="1064"/>
        <v>1263077.7617142862</v>
      </c>
      <c r="AH233" s="8">
        <f t="shared" ca="1" si="1064"/>
        <v>1486894.5257142861</v>
      </c>
      <c r="AI233" s="8">
        <f t="shared" ca="1" si="1064"/>
        <v>1198781.6537142862</v>
      </c>
      <c r="AJ233" s="8">
        <f t="shared" ca="1" si="1064"/>
        <v>582240.95371428574</v>
      </c>
      <c r="AK233" s="8">
        <f t="shared" ca="1" si="1064"/>
        <v>101566.7200000002</v>
      </c>
      <c r="AL233" s="8">
        <f t="shared" ca="1" si="1064"/>
        <v>326875.99771428586</v>
      </c>
      <c r="AM233" s="8">
        <f t="shared" ca="1" si="1064"/>
        <v>263967.29371428577</v>
      </c>
      <c r="AN233" s="8">
        <f t="shared" ref="AN233:BW233" ca="1" si="1065">SUM(AN228:AN232)</f>
        <v>785353.26571428601</v>
      </c>
      <c r="AO233" s="8">
        <f t="shared" ca="1" si="1065"/>
        <v>703939.8057142857</v>
      </c>
      <c r="AP233" s="8">
        <f t="shared" ca="1" si="1065"/>
        <v>716689.8057142857</v>
      </c>
      <c r="AQ233" s="8">
        <f t="shared" ca="1" si="1065"/>
        <v>-1276970.3999999999</v>
      </c>
      <c r="AR233" s="8">
        <f t="shared" ca="1" si="1065"/>
        <v>1122093.2257142856</v>
      </c>
      <c r="AS233" s="8">
        <f t="shared" ca="1" si="1065"/>
        <v>1370906.925714286</v>
      </c>
      <c r="AT233" s="8">
        <f t="shared" ca="1" si="1065"/>
        <v>1606448.385714286</v>
      </c>
      <c r="AU233" s="8">
        <f t="shared" ca="1" si="1065"/>
        <v>1300520.8057142859</v>
      </c>
      <c r="AV233" s="8">
        <f t="shared" ca="1" si="1065"/>
        <v>629989.8057142857</v>
      </c>
      <c r="AW233" s="8">
        <f t="shared" ca="1" si="1065"/>
        <v>138140.80000000028</v>
      </c>
      <c r="AX233" s="8">
        <f t="shared" ca="1" si="1065"/>
        <v>357963.96571428597</v>
      </c>
      <c r="AY233" s="8">
        <f t="shared" ca="1" si="1065"/>
        <v>285132.90571428579</v>
      </c>
      <c r="AZ233" s="8">
        <f t="shared" ca="1" si="1065"/>
        <v>847198.31371428585</v>
      </c>
      <c r="BA233" s="8">
        <f t="shared" ca="1" si="1065"/>
        <v>756788.657714286</v>
      </c>
      <c r="BB233" s="8">
        <f t="shared" ca="1" si="1065"/>
        <v>769538.657714286</v>
      </c>
      <c r="BC233" s="8">
        <f t="shared" ca="1" si="1065"/>
        <v>-1268653.44</v>
      </c>
      <c r="BD233" s="8">
        <f t="shared" ca="1" si="1065"/>
        <v>1206017.6697142858</v>
      </c>
      <c r="BE233" s="8">
        <f t="shared" ca="1" si="1065"/>
        <v>1478736.0897142859</v>
      </c>
      <c r="BF233" s="8">
        <f t="shared" ca="1" si="1065"/>
        <v>1726002.2457142863</v>
      </c>
      <c r="BG233" s="8">
        <f t="shared" ca="1" si="1065"/>
        <v>1402259.9577142859</v>
      </c>
      <c r="BH233" s="8">
        <f t="shared" ca="1" si="1065"/>
        <v>677738.657714286</v>
      </c>
      <c r="BI233" s="8">
        <f t="shared" ca="1" si="1065"/>
        <v>174714.88000000024</v>
      </c>
      <c r="BJ233" s="8">
        <f t="shared" ca="1" si="1065"/>
        <v>389051.9337142859</v>
      </c>
      <c r="BK233" s="8">
        <f t="shared" ca="1" si="1065"/>
        <v>306298.51771428582</v>
      </c>
      <c r="BL233" s="8">
        <f t="shared" ca="1" si="1065"/>
        <v>909043.36171428591</v>
      </c>
      <c r="BM233" s="8">
        <f t="shared" ca="1" si="1065"/>
        <v>809637.50971428561</v>
      </c>
      <c r="BN233" s="8">
        <f t="shared" ca="1" si="1065"/>
        <v>822387.50971428561</v>
      </c>
      <c r="BO233" s="8">
        <f t="shared" ca="1" si="1065"/>
        <v>-1260336.48</v>
      </c>
      <c r="BP233" s="8">
        <f t="shared" ca="1" si="1065"/>
        <v>1289942.1137142854</v>
      </c>
      <c r="BQ233" s="8">
        <f t="shared" ca="1" si="1065"/>
        <v>1586565.2537142863</v>
      </c>
      <c r="BR233" s="8">
        <f t="shared" ca="1" si="1065"/>
        <v>1845556.1057142857</v>
      </c>
      <c r="BS233" s="8">
        <f t="shared" ca="1" si="1065"/>
        <v>1503999.1097142859</v>
      </c>
      <c r="BT233" s="8">
        <f t="shared" ca="1" si="1065"/>
        <v>725487.50971428561</v>
      </c>
      <c r="BU233" s="8">
        <f t="shared" ca="1" si="1065"/>
        <v>208489.90171428586</v>
      </c>
      <c r="BV233" s="8">
        <f t="shared" ca="1" si="1065"/>
        <v>420139.90171428589</v>
      </c>
      <c r="BW233" s="8">
        <f t="shared" ca="1" si="1065"/>
        <v>327464.1297142859</v>
      </c>
    </row>
    <row r="234" spans="1:75" x14ac:dyDescent="0.25"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</row>
    <row r="235" spans="1:75" x14ac:dyDescent="0.25">
      <c r="A235" s="8" t="s">
        <v>168</v>
      </c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</row>
    <row r="236" spans="1:75" x14ac:dyDescent="0.25">
      <c r="A236" s="5" t="s">
        <v>169</v>
      </c>
      <c r="G236" s="5">
        <f t="shared" ref="G236:AM236" si="1066">-G158</f>
        <v>-16032000</v>
      </c>
      <c r="H236" s="5">
        <f t="shared" si="1066"/>
        <v>0</v>
      </c>
      <c r="I236" s="5">
        <f t="shared" si="1066"/>
        <v>0</v>
      </c>
      <c r="J236" s="5">
        <f t="shared" si="1066"/>
        <v>0</v>
      </c>
      <c r="K236" s="5">
        <f t="shared" si="1066"/>
        <v>0</v>
      </c>
      <c r="L236" s="5">
        <f t="shared" si="1066"/>
        <v>0</v>
      </c>
      <c r="M236" s="5">
        <f t="shared" si="1066"/>
        <v>0</v>
      </c>
      <c r="N236" s="5">
        <f t="shared" si="1066"/>
        <v>0</v>
      </c>
      <c r="O236" s="5">
        <f t="shared" si="1066"/>
        <v>0</v>
      </c>
      <c r="P236" s="5">
        <f t="shared" si="1066"/>
        <v>0</v>
      </c>
      <c r="Q236" s="5">
        <f t="shared" si="1066"/>
        <v>0</v>
      </c>
      <c r="R236" s="5">
        <f t="shared" si="1066"/>
        <v>0</v>
      </c>
      <c r="S236" s="5">
        <f t="shared" si="1066"/>
        <v>0</v>
      </c>
      <c r="T236" s="5">
        <f t="shared" si="1066"/>
        <v>0</v>
      </c>
      <c r="U236" s="5">
        <f t="shared" si="1066"/>
        <v>0</v>
      </c>
      <c r="V236" s="5">
        <f t="shared" si="1066"/>
        <v>0</v>
      </c>
      <c r="W236" s="5">
        <f t="shared" si="1066"/>
        <v>0</v>
      </c>
      <c r="X236" s="5">
        <f t="shared" si="1066"/>
        <v>0</v>
      </c>
      <c r="Y236" s="5">
        <f t="shared" si="1066"/>
        <v>0</v>
      </c>
      <c r="Z236" s="5">
        <f t="shared" si="1066"/>
        <v>0</v>
      </c>
      <c r="AA236" s="5">
        <f t="shared" si="1066"/>
        <v>0</v>
      </c>
      <c r="AB236" s="5">
        <f t="shared" si="1066"/>
        <v>0</v>
      </c>
      <c r="AC236" s="5">
        <f t="shared" si="1066"/>
        <v>0</v>
      </c>
      <c r="AD236" s="5">
        <f t="shared" si="1066"/>
        <v>0</v>
      </c>
      <c r="AE236" s="5">
        <f t="shared" si="1066"/>
        <v>0</v>
      </c>
      <c r="AF236" s="5">
        <f t="shared" si="1066"/>
        <v>0</v>
      </c>
      <c r="AG236" s="5">
        <f t="shared" si="1066"/>
        <v>0</v>
      </c>
      <c r="AH236" s="5">
        <f t="shared" si="1066"/>
        <v>0</v>
      </c>
      <c r="AI236" s="5">
        <f t="shared" si="1066"/>
        <v>0</v>
      </c>
      <c r="AJ236" s="5">
        <f t="shared" si="1066"/>
        <v>0</v>
      </c>
      <c r="AK236" s="5">
        <f t="shared" si="1066"/>
        <v>0</v>
      </c>
      <c r="AL236" s="5">
        <f t="shared" si="1066"/>
        <v>0</v>
      </c>
      <c r="AM236" s="5">
        <f t="shared" si="1066"/>
        <v>0</v>
      </c>
      <c r="AN236" s="5">
        <f t="shared" ref="AN236:BW236" si="1067">-AN158</f>
        <v>0</v>
      </c>
      <c r="AO236" s="5">
        <f t="shared" si="1067"/>
        <v>0</v>
      </c>
      <c r="AP236" s="5">
        <f t="shared" si="1067"/>
        <v>0</v>
      </c>
      <c r="AQ236" s="5">
        <f t="shared" si="1067"/>
        <v>0</v>
      </c>
      <c r="AR236" s="5">
        <f t="shared" si="1067"/>
        <v>0</v>
      </c>
      <c r="AS236" s="5">
        <f t="shared" si="1067"/>
        <v>0</v>
      </c>
      <c r="AT236" s="5">
        <f t="shared" si="1067"/>
        <v>0</v>
      </c>
      <c r="AU236" s="5">
        <f t="shared" si="1067"/>
        <v>0</v>
      </c>
      <c r="AV236" s="5">
        <f t="shared" si="1067"/>
        <v>0</v>
      </c>
      <c r="AW236" s="5">
        <f t="shared" si="1067"/>
        <v>0</v>
      </c>
      <c r="AX236" s="5">
        <f t="shared" si="1067"/>
        <v>0</v>
      </c>
      <c r="AY236" s="5">
        <f t="shared" si="1067"/>
        <v>0</v>
      </c>
      <c r="AZ236" s="5">
        <f t="shared" si="1067"/>
        <v>0</v>
      </c>
      <c r="BA236" s="5">
        <f t="shared" si="1067"/>
        <v>0</v>
      </c>
      <c r="BB236" s="5">
        <f t="shared" si="1067"/>
        <v>0</v>
      </c>
      <c r="BC236" s="5">
        <f t="shared" si="1067"/>
        <v>0</v>
      </c>
      <c r="BD236" s="5">
        <f t="shared" si="1067"/>
        <v>0</v>
      </c>
      <c r="BE236" s="5">
        <f t="shared" si="1067"/>
        <v>0</v>
      </c>
      <c r="BF236" s="5">
        <f t="shared" si="1067"/>
        <v>0</v>
      </c>
      <c r="BG236" s="5">
        <f t="shared" si="1067"/>
        <v>0</v>
      </c>
      <c r="BH236" s="5">
        <f t="shared" si="1067"/>
        <v>0</v>
      </c>
      <c r="BI236" s="5">
        <f t="shared" si="1067"/>
        <v>0</v>
      </c>
      <c r="BJ236" s="5">
        <f t="shared" si="1067"/>
        <v>0</v>
      </c>
      <c r="BK236" s="5">
        <f t="shared" si="1067"/>
        <v>0</v>
      </c>
      <c r="BL236" s="5">
        <f t="shared" si="1067"/>
        <v>0</v>
      </c>
      <c r="BM236" s="5">
        <f t="shared" si="1067"/>
        <v>0</v>
      </c>
      <c r="BN236" s="5">
        <f t="shared" si="1067"/>
        <v>0</v>
      </c>
      <c r="BO236" s="5">
        <f t="shared" si="1067"/>
        <v>0</v>
      </c>
      <c r="BP236" s="5">
        <f t="shared" si="1067"/>
        <v>0</v>
      </c>
      <c r="BQ236" s="5">
        <f t="shared" si="1067"/>
        <v>0</v>
      </c>
      <c r="BR236" s="5">
        <f t="shared" si="1067"/>
        <v>0</v>
      </c>
      <c r="BS236" s="5">
        <f t="shared" si="1067"/>
        <v>0</v>
      </c>
      <c r="BT236" s="5">
        <f t="shared" si="1067"/>
        <v>0</v>
      </c>
      <c r="BU236" s="5">
        <f t="shared" si="1067"/>
        <v>0</v>
      </c>
      <c r="BV236" s="5">
        <f t="shared" si="1067"/>
        <v>0</v>
      </c>
      <c r="BW236" s="5">
        <f t="shared" si="1067"/>
        <v>0</v>
      </c>
    </row>
    <row r="237" spans="1:75" x14ac:dyDescent="0.25">
      <c r="A237" s="8" t="s">
        <v>170</v>
      </c>
      <c r="G237" s="8">
        <f>G236</f>
        <v>-16032000</v>
      </c>
      <c r="H237" s="8">
        <f t="shared" ref="H237:AM237" si="1068">H236</f>
        <v>0</v>
      </c>
      <c r="I237" s="8">
        <f t="shared" si="1068"/>
        <v>0</v>
      </c>
      <c r="J237" s="8">
        <f t="shared" si="1068"/>
        <v>0</v>
      </c>
      <c r="K237" s="8">
        <f t="shared" si="1068"/>
        <v>0</v>
      </c>
      <c r="L237" s="8">
        <f t="shared" si="1068"/>
        <v>0</v>
      </c>
      <c r="M237" s="8">
        <f t="shared" si="1068"/>
        <v>0</v>
      </c>
      <c r="N237" s="8">
        <f t="shared" si="1068"/>
        <v>0</v>
      </c>
      <c r="O237" s="8">
        <f t="shared" si="1068"/>
        <v>0</v>
      </c>
      <c r="P237" s="8">
        <f t="shared" si="1068"/>
        <v>0</v>
      </c>
      <c r="Q237" s="8">
        <f t="shared" si="1068"/>
        <v>0</v>
      </c>
      <c r="R237" s="8">
        <f t="shared" si="1068"/>
        <v>0</v>
      </c>
      <c r="S237" s="8">
        <f t="shared" si="1068"/>
        <v>0</v>
      </c>
      <c r="T237" s="8">
        <f t="shared" si="1068"/>
        <v>0</v>
      </c>
      <c r="U237" s="8">
        <f t="shared" si="1068"/>
        <v>0</v>
      </c>
      <c r="V237" s="8">
        <f t="shared" si="1068"/>
        <v>0</v>
      </c>
      <c r="W237" s="8">
        <f t="shared" si="1068"/>
        <v>0</v>
      </c>
      <c r="X237" s="8">
        <f t="shared" si="1068"/>
        <v>0</v>
      </c>
      <c r="Y237" s="8">
        <f t="shared" si="1068"/>
        <v>0</v>
      </c>
      <c r="Z237" s="8">
        <f t="shared" si="1068"/>
        <v>0</v>
      </c>
      <c r="AA237" s="8">
        <f t="shared" si="1068"/>
        <v>0</v>
      </c>
      <c r="AB237" s="8">
        <f t="shared" si="1068"/>
        <v>0</v>
      </c>
      <c r="AC237" s="8">
        <f t="shared" si="1068"/>
        <v>0</v>
      </c>
      <c r="AD237" s="8">
        <f t="shared" si="1068"/>
        <v>0</v>
      </c>
      <c r="AE237" s="8">
        <f t="shared" si="1068"/>
        <v>0</v>
      </c>
      <c r="AF237" s="8">
        <f t="shared" si="1068"/>
        <v>0</v>
      </c>
      <c r="AG237" s="8">
        <f t="shared" si="1068"/>
        <v>0</v>
      </c>
      <c r="AH237" s="8">
        <f t="shared" si="1068"/>
        <v>0</v>
      </c>
      <c r="AI237" s="8">
        <f t="shared" si="1068"/>
        <v>0</v>
      </c>
      <c r="AJ237" s="8">
        <f t="shared" si="1068"/>
        <v>0</v>
      </c>
      <c r="AK237" s="8">
        <f t="shared" si="1068"/>
        <v>0</v>
      </c>
      <c r="AL237" s="8">
        <f t="shared" si="1068"/>
        <v>0</v>
      </c>
      <c r="AM237" s="8">
        <f t="shared" si="1068"/>
        <v>0</v>
      </c>
      <c r="AN237" s="8">
        <f t="shared" ref="AN237:BW237" si="1069">AN236</f>
        <v>0</v>
      </c>
      <c r="AO237" s="8">
        <f t="shared" si="1069"/>
        <v>0</v>
      </c>
      <c r="AP237" s="8">
        <f t="shared" si="1069"/>
        <v>0</v>
      </c>
      <c r="AQ237" s="8">
        <f t="shared" si="1069"/>
        <v>0</v>
      </c>
      <c r="AR237" s="8">
        <f t="shared" si="1069"/>
        <v>0</v>
      </c>
      <c r="AS237" s="8">
        <f t="shared" si="1069"/>
        <v>0</v>
      </c>
      <c r="AT237" s="8">
        <f t="shared" si="1069"/>
        <v>0</v>
      </c>
      <c r="AU237" s="8">
        <f t="shared" si="1069"/>
        <v>0</v>
      </c>
      <c r="AV237" s="8">
        <f t="shared" si="1069"/>
        <v>0</v>
      </c>
      <c r="AW237" s="8">
        <f t="shared" si="1069"/>
        <v>0</v>
      </c>
      <c r="AX237" s="8">
        <f t="shared" si="1069"/>
        <v>0</v>
      </c>
      <c r="AY237" s="8">
        <f t="shared" si="1069"/>
        <v>0</v>
      </c>
      <c r="AZ237" s="8">
        <f t="shared" si="1069"/>
        <v>0</v>
      </c>
      <c r="BA237" s="8">
        <f t="shared" si="1069"/>
        <v>0</v>
      </c>
      <c r="BB237" s="8">
        <f t="shared" si="1069"/>
        <v>0</v>
      </c>
      <c r="BC237" s="8">
        <f t="shared" si="1069"/>
        <v>0</v>
      </c>
      <c r="BD237" s="8">
        <f t="shared" si="1069"/>
        <v>0</v>
      </c>
      <c r="BE237" s="8">
        <f t="shared" si="1069"/>
        <v>0</v>
      </c>
      <c r="BF237" s="8">
        <f t="shared" si="1069"/>
        <v>0</v>
      </c>
      <c r="BG237" s="8">
        <f t="shared" si="1069"/>
        <v>0</v>
      </c>
      <c r="BH237" s="8">
        <f t="shared" si="1069"/>
        <v>0</v>
      </c>
      <c r="BI237" s="8">
        <f t="shared" si="1069"/>
        <v>0</v>
      </c>
      <c r="BJ237" s="8">
        <f t="shared" si="1069"/>
        <v>0</v>
      </c>
      <c r="BK237" s="8">
        <f t="shared" si="1069"/>
        <v>0</v>
      </c>
      <c r="BL237" s="8">
        <f t="shared" si="1069"/>
        <v>0</v>
      </c>
      <c r="BM237" s="8">
        <f t="shared" si="1069"/>
        <v>0</v>
      </c>
      <c r="BN237" s="8">
        <f t="shared" si="1069"/>
        <v>0</v>
      </c>
      <c r="BO237" s="8">
        <f t="shared" si="1069"/>
        <v>0</v>
      </c>
      <c r="BP237" s="8">
        <f t="shared" si="1069"/>
        <v>0</v>
      </c>
      <c r="BQ237" s="8">
        <f t="shared" si="1069"/>
        <v>0</v>
      </c>
      <c r="BR237" s="8">
        <f t="shared" si="1069"/>
        <v>0</v>
      </c>
      <c r="BS237" s="8">
        <f t="shared" si="1069"/>
        <v>0</v>
      </c>
      <c r="BT237" s="8">
        <f t="shared" si="1069"/>
        <v>0</v>
      </c>
      <c r="BU237" s="8">
        <f t="shared" si="1069"/>
        <v>0</v>
      </c>
      <c r="BV237" s="8">
        <f t="shared" si="1069"/>
        <v>0</v>
      </c>
      <c r="BW237" s="8">
        <f t="shared" si="1069"/>
        <v>0</v>
      </c>
    </row>
    <row r="238" spans="1:75" x14ac:dyDescent="0.25"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</row>
    <row r="239" spans="1:75" x14ac:dyDescent="0.25">
      <c r="A239" s="8" t="s">
        <v>171</v>
      </c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</row>
    <row r="240" spans="1:75" x14ac:dyDescent="0.25">
      <c r="A240" s="5" t="s">
        <v>176</v>
      </c>
      <c r="G240" s="5">
        <f ca="1">G158+G64</f>
        <v>17836121.280000001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5">
        <v>0</v>
      </c>
      <c r="AC240" s="5">
        <v>0</v>
      </c>
      <c r="AD240" s="5">
        <v>0</v>
      </c>
      <c r="AE240" s="5">
        <v>0</v>
      </c>
      <c r="AF240" s="5">
        <v>0</v>
      </c>
      <c r="AG240" s="5">
        <v>0</v>
      </c>
      <c r="AH240" s="5">
        <v>0</v>
      </c>
      <c r="AI240" s="5">
        <v>0</v>
      </c>
      <c r="AJ240" s="5">
        <v>0</v>
      </c>
      <c r="AK240" s="5">
        <v>0</v>
      </c>
      <c r="AL240" s="5">
        <v>0</v>
      </c>
      <c r="AM240" s="5">
        <v>0</v>
      </c>
      <c r="AN240" s="5">
        <v>0</v>
      </c>
      <c r="AO240" s="5">
        <v>0</v>
      </c>
      <c r="AP240" s="5">
        <v>0</v>
      </c>
      <c r="AQ240" s="5">
        <v>0</v>
      </c>
      <c r="AR240" s="5">
        <v>0</v>
      </c>
      <c r="AS240" s="5">
        <v>0</v>
      </c>
      <c r="AT240" s="5">
        <v>0</v>
      </c>
      <c r="AU240" s="5">
        <v>0</v>
      </c>
      <c r="AV240" s="5">
        <v>0</v>
      </c>
      <c r="AW240" s="5">
        <v>0</v>
      </c>
      <c r="AX240" s="5">
        <v>0</v>
      </c>
      <c r="AY240" s="5">
        <v>0</v>
      </c>
      <c r="AZ240" s="5">
        <v>0</v>
      </c>
      <c r="BA240" s="5">
        <v>0</v>
      </c>
      <c r="BB240" s="5">
        <v>0</v>
      </c>
      <c r="BC240" s="5">
        <v>0</v>
      </c>
      <c r="BD240" s="5">
        <v>0</v>
      </c>
      <c r="BE240" s="5">
        <v>0</v>
      </c>
      <c r="BF240" s="5">
        <v>0</v>
      </c>
      <c r="BG240" s="5">
        <v>0</v>
      </c>
      <c r="BH240" s="5">
        <v>0</v>
      </c>
      <c r="BI240" s="5">
        <v>0</v>
      </c>
      <c r="BJ240" s="5">
        <v>0</v>
      </c>
      <c r="BK240" s="5">
        <v>0</v>
      </c>
      <c r="BL240" s="5">
        <v>0</v>
      </c>
      <c r="BM240" s="5">
        <v>0</v>
      </c>
      <c r="BN240" s="5">
        <v>0</v>
      </c>
      <c r="BO240" s="5">
        <v>0</v>
      </c>
      <c r="BP240" s="5">
        <v>0</v>
      </c>
      <c r="BQ240" s="5">
        <v>0</v>
      </c>
      <c r="BR240" s="5">
        <v>0</v>
      </c>
      <c r="BS240" s="5">
        <v>0</v>
      </c>
      <c r="BT240" s="5">
        <v>0</v>
      </c>
      <c r="BU240" s="5">
        <v>0</v>
      </c>
      <c r="BV240" s="5">
        <v>0</v>
      </c>
      <c r="BW240" s="5">
        <v>0</v>
      </c>
    </row>
    <row r="241" spans="1:75" x14ac:dyDescent="0.25">
      <c r="A241" s="8" t="s">
        <v>172</v>
      </c>
      <c r="F241" s="8"/>
      <c r="G241" s="8">
        <f ca="1">G240</f>
        <v>17836121.280000001</v>
      </c>
      <c r="H241" s="8">
        <f t="shared" ref="H241:AM241" si="1070">H240</f>
        <v>0</v>
      </c>
      <c r="I241" s="8">
        <f t="shared" si="1070"/>
        <v>0</v>
      </c>
      <c r="J241" s="8">
        <f t="shared" si="1070"/>
        <v>0</v>
      </c>
      <c r="K241" s="8">
        <f t="shared" si="1070"/>
        <v>0</v>
      </c>
      <c r="L241" s="8">
        <f t="shared" si="1070"/>
        <v>0</v>
      </c>
      <c r="M241" s="8">
        <f t="shared" si="1070"/>
        <v>0</v>
      </c>
      <c r="N241" s="8">
        <f t="shared" si="1070"/>
        <v>0</v>
      </c>
      <c r="O241" s="8">
        <f t="shared" si="1070"/>
        <v>0</v>
      </c>
      <c r="P241" s="8">
        <f t="shared" si="1070"/>
        <v>0</v>
      </c>
      <c r="Q241" s="8">
        <f t="shared" si="1070"/>
        <v>0</v>
      </c>
      <c r="R241" s="8">
        <f t="shared" si="1070"/>
        <v>0</v>
      </c>
      <c r="S241" s="8">
        <f t="shared" si="1070"/>
        <v>0</v>
      </c>
      <c r="T241" s="8">
        <f t="shared" si="1070"/>
        <v>0</v>
      </c>
      <c r="U241" s="8">
        <f t="shared" si="1070"/>
        <v>0</v>
      </c>
      <c r="V241" s="8">
        <f t="shared" si="1070"/>
        <v>0</v>
      </c>
      <c r="W241" s="8">
        <f t="shared" si="1070"/>
        <v>0</v>
      </c>
      <c r="X241" s="8">
        <f t="shared" si="1070"/>
        <v>0</v>
      </c>
      <c r="Y241" s="8">
        <f t="shared" si="1070"/>
        <v>0</v>
      </c>
      <c r="Z241" s="8">
        <f t="shared" si="1070"/>
        <v>0</v>
      </c>
      <c r="AA241" s="8">
        <f t="shared" si="1070"/>
        <v>0</v>
      </c>
      <c r="AB241" s="8">
        <f t="shared" si="1070"/>
        <v>0</v>
      </c>
      <c r="AC241" s="8">
        <f t="shared" si="1070"/>
        <v>0</v>
      </c>
      <c r="AD241" s="8">
        <f t="shared" si="1070"/>
        <v>0</v>
      </c>
      <c r="AE241" s="8">
        <f t="shared" si="1070"/>
        <v>0</v>
      </c>
      <c r="AF241" s="8">
        <f t="shared" si="1070"/>
        <v>0</v>
      </c>
      <c r="AG241" s="8">
        <f t="shared" si="1070"/>
        <v>0</v>
      </c>
      <c r="AH241" s="8">
        <f t="shared" si="1070"/>
        <v>0</v>
      </c>
      <c r="AI241" s="8">
        <f t="shared" si="1070"/>
        <v>0</v>
      </c>
      <c r="AJ241" s="8">
        <f t="shared" si="1070"/>
        <v>0</v>
      </c>
      <c r="AK241" s="8">
        <f t="shared" si="1070"/>
        <v>0</v>
      </c>
      <c r="AL241" s="8">
        <f t="shared" si="1070"/>
        <v>0</v>
      </c>
      <c r="AM241" s="8">
        <f t="shared" si="1070"/>
        <v>0</v>
      </c>
      <c r="AN241" s="8">
        <f t="shared" ref="AN241:BW241" si="1071">AN240</f>
        <v>0</v>
      </c>
      <c r="AO241" s="8">
        <f t="shared" si="1071"/>
        <v>0</v>
      </c>
      <c r="AP241" s="8">
        <f t="shared" si="1071"/>
        <v>0</v>
      </c>
      <c r="AQ241" s="8">
        <f t="shared" si="1071"/>
        <v>0</v>
      </c>
      <c r="AR241" s="8">
        <f t="shared" si="1071"/>
        <v>0</v>
      </c>
      <c r="AS241" s="8">
        <f t="shared" si="1071"/>
        <v>0</v>
      </c>
      <c r="AT241" s="8">
        <f t="shared" si="1071"/>
        <v>0</v>
      </c>
      <c r="AU241" s="8">
        <f t="shared" si="1071"/>
        <v>0</v>
      </c>
      <c r="AV241" s="8">
        <f t="shared" si="1071"/>
        <v>0</v>
      </c>
      <c r="AW241" s="8">
        <f t="shared" si="1071"/>
        <v>0</v>
      </c>
      <c r="AX241" s="8">
        <f t="shared" si="1071"/>
        <v>0</v>
      </c>
      <c r="AY241" s="8">
        <f t="shared" si="1071"/>
        <v>0</v>
      </c>
      <c r="AZ241" s="8">
        <f t="shared" si="1071"/>
        <v>0</v>
      </c>
      <c r="BA241" s="8">
        <f t="shared" si="1071"/>
        <v>0</v>
      </c>
      <c r="BB241" s="8">
        <f t="shared" si="1071"/>
        <v>0</v>
      </c>
      <c r="BC241" s="8">
        <f t="shared" si="1071"/>
        <v>0</v>
      </c>
      <c r="BD241" s="8">
        <f t="shared" si="1071"/>
        <v>0</v>
      </c>
      <c r="BE241" s="8">
        <f t="shared" si="1071"/>
        <v>0</v>
      </c>
      <c r="BF241" s="8">
        <f t="shared" si="1071"/>
        <v>0</v>
      </c>
      <c r="BG241" s="8">
        <f t="shared" si="1071"/>
        <v>0</v>
      </c>
      <c r="BH241" s="8">
        <f t="shared" si="1071"/>
        <v>0</v>
      </c>
      <c r="BI241" s="8">
        <f t="shared" si="1071"/>
        <v>0</v>
      </c>
      <c r="BJ241" s="8">
        <f t="shared" si="1071"/>
        <v>0</v>
      </c>
      <c r="BK241" s="8">
        <f t="shared" si="1071"/>
        <v>0</v>
      </c>
      <c r="BL241" s="8">
        <f t="shared" si="1071"/>
        <v>0</v>
      </c>
      <c r="BM241" s="8">
        <f t="shared" si="1071"/>
        <v>0</v>
      </c>
      <c r="BN241" s="8">
        <f t="shared" si="1071"/>
        <v>0</v>
      </c>
      <c r="BO241" s="8">
        <f t="shared" si="1071"/>
        <v>0</v>
      </c>
      <c r="BP241" s="8">
        <f t="shared" si="1071"/>
        <v>0</v>
      </c>
      <c r="BQ241" s="8">
        <f t="shared" si="1071"/>
        <v>0</v>
      </c>
      <c r="BR241" s="8">
        <f t="shared" si="1071"/>
        <v>0</v>
      </c>
      <c r="BS241" s="8">
        <f t="shared" si="1071"/>
        <v>0</v>
      </c>
      <c r="BT241" s="8">
        <f t="shared" si="1071"/>
        <v>0</v>
      </c>
      <c r="BU241" s="8">
        <f t="shared" si="1071"/>
        <v>0</v>
      </c>
      <c r="BV241" s="8">
        <f t="shared" si="1071"/>
        <v>0</v>
      </c>
      <c r="BW241" s="8">
        <f t="shared" si="1071"/>
        <v>0</v>
      </c>
    </row>
    <row r="242" spans="1:75" x14ac:dyDescent="0.25"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</row>
    <row r="243" spans="1:75" x14ac:dyDescent="0.25"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</row>
    <row r="244" spans="1:75" s="14" customFormat="1" x14ac:dyDescent="0.25">
      <c r="A244" s="8" t="s">
        <v>173</v>
      </c>
      <c r="B244" s="33"/>
      <c r="C244" s="32"/>
      <c r="D244" s="8"/>
      <c r="E244" s="8"/>
      <c r="F244" s="8"/>
      <c r="G244" s="8">
        <v>0</v>
      </c>
      <c r="H244" s="8">
        <f ca="1">G246</f>
        <v>502200.0000000014</v>
      </c>
      <c r="I244" s="8">
        <f t="shared" ref="I244:AM244" ca="1" si="1072">H246</f>
        <v>1492112.4800000014</v>
      </c>
      <c r="J244" s="8">
        <f t="shared" ca="1" si="1072"/>
        <v>2615227.5194285731</v>
      </c>
      <c r="K244" s="8">
        <f t="shared" ca="1" si="1072"/>
        <v>3863014.3251428595</v>
      </c>
      <c r="L244" s="8">
        <f t="shared" ca="1" si="1072"/>
        <v>4858317.6748571452</v>
      </c>
      <c r="M244" s="8">
        <f t="shared" ca="1" si="1072"/>
        <v>5345060.9245714312</v>
      </c>
      <c r="N244" s="8">
        <f t="shared" ca="1" si="1072"/>
        <v>5373479.4845714308</v>
      </c>
      <c r="O244" s="8">
        <f t="shared" ca="1" si="1072"/>
        <v>5638179.5462857168</v>
      </c>
      <c r="P244" s="8">
        <f t="shared" ca="1" si="1072"/>
        <v>5859815.6160000023</v>
      </c>
      <c r="Q244" s="8">
        <f t="shared" ca="1" si="1072"/>
        <v>6521478.7857142882</v>
      </c>
      <c r="R244" s="8">
        <f t="shared" ca="1" si="1072"/>
        <v>7119720.8874285743</v>
      </c>
      <c r="S244" s="8">
        <f t="shared" ca="1" si="1072"/>
        <v>7730712.9891428603</v>
      </c>
      <c r="T244" s="8">
        <f t="shared" ca="1" si="1072"/>
        <v>6437108.6691428609</v>
      </c>
      <c r="U244" s="8">
        <f t="shared" ca="1" si="1072"/>
        <v>7391353.0068571465</v>
      </c>
      <c r="V244" s="8">
        <f t="shared" ca="1" si="1072"/>
        <v>8546601.6045714319</v>
      </c>
      <c r="W244" s="8">
        <f t="shared" ca="1" si="1072"/>
        <v>9913942.2702857181</v>
      </c>
      <c r="X244" s="8">
        <f t="shared" ca="1" si="1072"/>
        <v>11010984.772000004</v>
      </c>
      <c r="Y244" s="8">
        <f t="shared" ca="1" si="1072"/>
        <v>11545476.873714289</v>
      </c>
      <c r="Z244" s="8">
        <f t="shared" ca="1" si="1072"/>
        <v>11610469.513714289</v>
      </c>
      <c r="AA244" s="8">
        <f t="shared" ca="1" si="1072"/>
        <v>11906257.543428576</v>
      </c>
      <c r="AB244" s="8">
        <f t="shared" ca="1" si="1072"/>
        <v>12149059.225142861</v>
      </c>
      <c r="AC244" s="8">
        <f t="shared" ca="1" si="1072"/>
        <v>12872567.442857146</v>
      </c>
      <c r="AD244" s="8">
        <f t="shared" ca="1" si="1072"/>
        <v>13523658.396571431</v>
      </c>
      <c r="AE244" s="8">
        <f t="shared" ca="1" si="1072"/>
        <v>14187499.350285716</v>
      </c>
      <c r="AF244" s="8">
        <f t="shared" ca="1" si="1072"/>
        <v>12902211.990285717</v>
      </c>
      <c r="AG244" s="8">
        <f t="shared" ca="1" si="1072"/>
        <v>13940380.772000004</v>
      </c>
      <c r="AH244" s="8">
        <f t="shared" ca="1" si="1072"/>
        <v>15203458.533714291</v>
      </c>
      <c r="AI244" s="8">
        <f t="shared" ca="1" si="1072"/>
        <v>16690353.059428576</v>
      </c>
      <c r="AJ244" s="8">
        <f t="shared" ca="1" si="1072"/>
        <v>17889134.713142864</v>
      </c>
      <c r="AK244" s="8">
        <f t="shared" ca="1" si="1072"/>
        <v>18471375.666857149</v>
      </c>
      <c r="AL244" s="8">
        <f t="shared" ca="1" si="1072"/>
        <v>18572942.386857148</v>
      </c>
      <c r="AM244" s="8">
        <f t="shared" ca="1" si="1072"/>
        <v>18899818.384571433</v>
      </c>
      <c r="AN244" s="8">
        <f t="shared" ref="AN244" ca="1" si="1073">AM246</f>
        <v>19163785.678285718</v>
      </c>
      <c r="AO244" s="8">
        <f t="shared" ref="AO244" ca="1" si="1074">AN246</f>
        <v>19949138.944000006</v>
      </c>
      <c r="AP244" s="8">
        <f t="shared" ref="AP244" ca="1" si="1075">AO246</f>
        <v>20653078.749714293</v>
      </c>
      <c r="AQ244" s="8">
        <f t="shared" ref="AQ244" ca="1" si="1076">AP246</f>
        <v>21369768.555428579</v>
      </c>
      <c r="AR244" s="8">
        <f t="shared" ref="AR244" ca="1" si="1077">AQ246</f>
        <v>20092798.155428581</v>
      </c>
      <c r="AS244" s="8">
        <f t="shared" ref="AS244" ca="1" si="1078">AR246</f>
        <v>21214891.381142866</v>
      </c>
      <c r="AT244" s="8">
        <f t="shared" ref="AT244" ca="1" si="1079">AS246</f>
        <v>22585798.306857154</v>
      </c>
      <c r="AU244" s="8">
        <f t="shared" ref="AU244" ca="1" si="1080">AT246</f>
        <v>24192246.692571439</v>
      </c>
      <c r="AV244" s="8">
        <f t="shared" ref="AV244" ca="1" si="1081">AU246</f>
        <v>25492767.498285726</v>
      </c>
      <c r="AW244" s="8">
        <f t="shared" ref="AW244" ca="1" si="1082">AV246</f>
        <v>26122757.304000013</v>
      </c>
      <c r="AX244" s="8">
        <f t="shared" ref="AX244" ca="1" si="1083">AW246</f>
        <v>26260898.104000013</v>
      </c>
      <c r="AY244" s="8">
        <f t="shared" ref="AY244" ca="1" si="1084">AX246</f>
        <v>26618862.0697143</v>
      </c>
      <c r="AZ244" s="8">
        <f t="shared" ref="AZ244" ca="1" si="1085">AY246</f>
        <v>26903994.975428585</v>
      </c>
      <c r="BA244" s="8">
        <f t="shared" ref="BA244" ca="1" si="1086">AZ246</f>
        <v>27751193.289142869</v>
      </c>
      <c r="BB244" s="8">
        <f t="shared" ref="BB244" ca="1" si="1087">BA246</f>
        <v>28507981.946857154</v>
      </c>
      <c r="BC244" s="8">
        <f t="shared" ref="BC244" ca="1" si="1088">BB246</f>
        <v>29277520.604571439</v>
      </c>
      <c r="BD244" s="8">
        <f t="shared" ref="BD244" ca="1" si="1089">BC246</f>
        <v>28008867.164571438</v>
      </c>
      <c r="BE244" s="8">
        <f t="shared" ref="BE244" ca="1" si="1090">BD246</f>
        <v>29214884.834285725</v>
      </c>
      <c r="BF244" s="8">
        <f t="shared" ref="BF244" ca="1" si="1091">BE246</f>
        <v>30693620.92400001</v>
      </c>
      <c r="BG244" s="8">
        <f t="shared" ref="BG244" ca="1" si="1092">BF246</f>
        <v>32419623.169714294</v>
      </c>
      <c r="BH244" s="8">
        <f t="shared" ref="BH244" ca="1" si="1093">BG246</f>
        <v>33821883.127428584</v>
      </c>
      <c r="BI244" s="8">
        <f t="shared" ref="BI244" ca="1" si="1094">BH246</f>
        <v>34499621.785142869</v>
      </c>
      <c r="BJ244" s="8">
        <f t="shared" ref="BJ244" ca="1" si="1095">BI246</f>
        <v>34674336.665142871</v>
      </c>
      <c r="BK244" s="8">
        <f t="shared" ref="BK244" ca="1" si="1096">BJ246</f>
        <v>35063388.598857157</v>
      </c>
      <c r="BL244" s="8">
        <f t="shared" ref="BL244" ca="1" si="1097">BK246</f>
        <v>35369687.116571441</v>
      </c>
      <c r="BM244" s="8">
        <f t="shared" ref="BM244" ca="1" si="1098">BL246</f>
        <v>36278730.47828573</v>
      </c>
      <c r="BN244" s="8">
        <f t="shared" ref="BN244" ca="1" si="1099">BM246</f>
        <v>37088367.988000013</v>
      </c>
      <c r="BO244" s="8">
        <f t="shared" ref="BO244" ca="1" si="1100">BN246</f>
        <v>37910755.497714296</v>
      </c>
      <c r="BP244" s="8">
        <f t="shared" ref="BP244" ca="1" si="1101">BO246</f>
        <v>36650419.017714299</v>
      </c>
      <c r="BQ244" s="8">
        <f t="shared" ref="BQ244" ca="1" si="1102">BP246</f>
        <v>37940361.131428584</v>
      </c>
      <c r="BR244" s="8">
        <f t="shared" ref="BR244" ca="1" si="1103">BQ246</f>
        <v>39526926.38514287</v>
      </c>
      <c r="BS244" s="8">
        <f t="shared" ref="BS244" ca="1" si="1104">BR246</f>
        <v>41372482.490857154</v>
      </c>
      <c r="BT244" s="8">
        <f t="shared" ref="BT244" ca="1" si="1105">BS246</f>
        <v>42876481.600571439</v>
      </c>
      <c r="BU244" s="8">
        <f t="shared" ref="BU244" ca="1" si="1106">BT246</f>
        <v>43601969.110285722</v>
      </c>
      <c r="BV244" s="8">
        <f t="shared" ref="BV244" ca="1" si="1107">BU246</f>
        <v>43810459.012000009</v>
      </c>
      <c r="BW244" s="8">
        <f t="shared" ref="BW244" ca="1" si="1108">BV246</f>
        <v>44230598.913714297</v>
      </c>
    </row>
    <row r="245" spans="1:75" x14ac:dyDescent="0.25">
      <c r="A245" s="5" t="s">
        <v>175</v>
      </c>
      <c r="G245" s="5">
        <f ca="1">G241+G237+G233</f>
        <v>502200.0000000014</v>
      </c>
      <c r="H245" s="5">
        <f ca="1">H241+H237+H233</f>
        <v>989912.48</v>
      </c>
      <c r="I245" s="5">
        <f t="shared" ref="I245:AM245" ca="1" si="1109">I241+I237+I233</f>
        <v>1123115.0394285717</v>
      </c>
      <c r="J245" s="5">
        <f t="shared" ca="1" si="1109"/>
        <v>1247786.8057142862</v>
      </c>
      <c r="K245" s="5">
        <f t="shared" ca="1" si="1109"/>
        <v>995303.34971428616</v>
      </c>
      <c r="L245" s="5">
        <f t="shared" ca="1" si="1109"/>
        <v>486743.24971428566</v>
      </c>
      <c r="M245" s="5">
        <f t="shared" ca="1" si="1109"/>
        <v>28418.560000000056</v>
      </c>
      <c r="N245" s="5">
        <f t="shared" ca="1" si="1109"/>
        <v>264700.06171428575</v>
      </c>
      <c r="O245" s="5">
        <f t="shared" ca="1" si="1109"/>
        <v>221636.06971428584</v>
      </c>
      <c r="P245" s="5">
        <f t="shared" ca="1" si="1109"/>
        <v>661663.16971428576</v>
      </c>
      <c r="Q245" s="5">
        <f t="shared" ca="1" si="1109"/>
        <v>598242.10171428567</v>
      </c>
      <c r="R245" s="5">
        <f t="shared" ca="1" si="1109"/>
        <v>610992.10171428567</v>
      </c>
      <c r="S245" s="5">
        <f t="shared" ca="1" si="1109"/>
        <v>-1293604.3199999998</v>
      </c>
      <c r="T245" s="5">
        <f t="shared" ca="1" si="1109"/>
        <v>954244.33771428582</v>
      </c>
      <c r="U245" s="5">
        <f t="shared" ca="1" si="1109"/>
        <v>1155248.5977142861</v>
      </c>
      <c r="V245" s="5">
        <f t="shared" ca="1" si="1109"/>
        <v>1367340.665714286</v>
      </c>
      <c r="W245" s="5">
        <f t="shared" ca="1" si="1109"/>
        <v>1097042.5017142862</v>
      </c>
      <c r="X245" s="5">
        <f t="shared" ca="1" si="1109"/>
        <v>534492.10171428567</v>
      </c>
      <c r="Y245" s="5">
        <f t="shared" ca="1" si="1109"/>
        <v>64992.64000000013</v>
      </c>
      <c r="Z245" s="5">
        <f t="shared" ca="1" si="1109"/>
        <v>295788.0297142858</v>
      </c>
      <c r="AA245" s="5">
        <f t="shared" ca="1" si="1109"/>
        <v>242801.68171428581</v>
      </c>
      <c r="AB245" s="5">
        <f t="shared" ca="1" si="1109"/>
        <v>723508.21771428583</v>
      </c>
      <c r="AC245" s="5">
        <f t="shared" ca="1" si="1109"/>
        <v>651090.95371428574</v>
      </c>
      <c r="AD245" s="5">
        <f t="shared" ca="1" si="1109"/>
        <v>663840.95371428574</v>
      </c>
      <c r="AE245" s="5">
        <f t="shared" ca="1" si="1109"/>
        <v>-1285287.3599999999</v>
      </c>
      <c r="AF245" s="5">
        <f t="shared" ca="1" si="1109"/>
        <v>1038168.7817142857</v>
      </c>
      <c r="AG245" s="5">
        <f t="shared" ca="1" si="1109"/>
        <v>1263077.7617142862</v>
      </c>
      <c r="AH245" s="5">
        <f t="shared" ca="1" si="1109"/>
        <v>1486894.5257142861</v>
      </c>
      <c r="AI245" s="5">
        <f t="shared" ca="1" si="1109"/>
        <v>1198781.6537142862</v>
      </c>
      <c r="AJ245" s="5">
        <f t="shared" ca="1" si="1109"/>
        <v>582240.95371428574</v>
      </c>
      <c r="AK245" s="5">
        <f t="shared" ca="1" si="1109"/>
        <v>101566.7200000002</v>
      </c>
      <c r="AL245" s="5">
        <f t="shared" ca="1" si="1109"/>
        <v>326875.99771428586</v>
      </c>
      <c r="AM245" s="5">
        <f t="shared" ca="1" si="1109"/>
        <v>263967.29371428577</v>
      </c>
      <c r="AN245" s="5">
        <f t="shared" ref="AN245:BW245" ca="1" si="1110">AN241+AN237+AN233</f>
        <v>785353.26571428601</v>
      </c>
      <c r="AO245" s="5">
        <f t="shared" ca="1" si="1110"/>
        <v>703939.8057142857</v>
      </c>
      <c r="AP245" s="5">
        <f t="shared" ca="1" si="1110"/>
        <v>716689.8057142857</v>
      </c>
      <c r="AQ245" s="5">
        <f t="shared" ca="1" si="1110"/>
        <v>-1276970.3999999999</v>
      </c>
      <c r="AR245" s="5">
        <f t="shared" ca="1" si="1110"/>
        <v>1122093.2257142856</v>
      </c>
      <c r="AS245" s="5">
        <f t="shared" ca="1" si="1110"/>
        <v>1370906.925714286</v>
      </c>
      <c r="AT245" s="5">
        <f t="shared" ca="1" si="1110"/>
        <v>1606448.385714286</v>
      </c>
      <c r="AU245" s="5">
        <f t="shared" ca="1" si="1110"/>
        <v>1300520.8057142859</v>
      </c>
      <c r="AV245" s="5">
        <f t="shared" ca="1" si="1110"/>
        <v>629989.8057142857</v>
      </c>
      <c r="AW245" s="5">
        <f t="shared" ca="1" si="1110"/>
        <v>138140.80000000028</v>
      </c>
      <c r="AX245" s="5">
        <f t="shared" ca="1" si="1110"/>
        <v>357963.96571428597</v>
      </c>
      <c r="AY245" s="5">
        <f t="shared" ca="1" si="1110"/>
        <v>285132.90571428579</v>
      </c>
      <c r="AZ245" s="5">
        <f t="shared" ca="1" si="1110"/>
        <v>847198.31371428585</v>
      </c>
      <c r="BA245" s="5">
        <f t="shared" ca="1" si="1110"/>
        <v>756788.657714286</v>
      </c>
      <c r="BB245" s="5">
        <f t="shared" ca="1" si="1110"/>
        <v>769538.657714286</v>
      </c>
      <c r="BC245" s="5">
        <f t="shared" ca="1" si="1110"/>
        <v>-1268653.44</v>
      </c>
      <c r="BD245" s="5">
        <f t="shared" ca="1" si="1110"/>
        <v>1206017.6697142858</v>
      </c>
      <c r="BE245" s="5">
        <f t="shared" ca="1" si="1110"/>
        <v>1478736.0897142859</v>
      </c>
      <c r="BF245" s="5">
        <f t="shared" ca="1" si="1110"/>
        <v>1726002.2457142863</v>
      </c>
      <c r="BG245" s="5">
        <f t="shared" ca="1" si="1110"/>
        <v>1402259.9577142859</v>
      </c>
      <c r="BH245" s="5">
        <f t="shared" ca="1" si="1110"/>
        <v>677738.657714286</v>
      </c>
      <c r="BI245" s="5">
        <f t="shared" ca="1" si="1110"/>
        <v>174714.88000000024</v>
      </c>
      <c r="BJ245" s="5">
        <f t="shared" ca="1" si="1110"/>
        <v>389051.9337142859</v>
      </c>
      <c r="BK245" s="5">
        <f t="shared" ca="1" si="1110"/>
        <v>306298.51771428582</v>
      </c>
      <c r="BL245" s="5">
        <f t="shared" ca="1" si="1110"/>
        <v>909043.36171428591</v>
      </c>
      <c r="BM245" s="5">
        <f t="shared" ca="1" si="1110"/>
        <v>809637.50971428561</v>
      </c>
      <c r="BN245" s="5">
        <f t="shared" ca="1" si="1110"/>
        <v>822387.50971428561</v>
      </c>
      <c r="BO245" s="5">
        <f t="shared" ca="1" si="1110"/>
        <v>-1260336.48</v>
      </c>
      <c r="BP245" s="5">
        <f t="shared" ca="1" si="1110"/>
        <v>1289942.1137142854</v>
      </c>
      <c r="BQ245" s="5">
        <f t="shared" ca="1" si="1110"/>
        <v>1586565.2537142863</v>
      </c>
      <c r="BR245" s="5">
        <f t="shared" ca="1" si="1110"/>
        <v>1845556.1057142857</v>
      </c>
      <c r="BS245" s="5">
        <f t="shared" ca="1" si="1110"/>
        <v>1503999.1097142859</v>
      </c>
      <c r="BT245" s="5">
        <f t="shared" ca="1" si="1110"/>
        <v>725487.50971428561</v>
      </c>
      <c r="BU245" s="5">
        <f t="shared" ca="1" si="1110"/>
        <v>208489.90171428586</v>
      </c>
      <c r="BV245" s="5">
        <f t="shared" ca="1" si="1110"/>
        <v>420139.90171428589</v>
      </c>
      <c r="BW245" s="5">
        <f t="shared" ca="1" si="1110"/>
        <v>327464.1297142859</v>
      </c>
    </row>
    <row r="246" spans="1:75" s="14" customFormat="1" x14ac:dyDescent="0.25">
      <c r="A246" s="8" t="s">
        <v>174</v>
      </c>
      <c r="B246" s="33"/>
      <c r="C246" s="32"/>
      <c r="D246" s="8"/>
      <c r="E246" s="8"/>
      <c r="F246" s="8"/>
      <c r="G246" s="14">
        <f ca="1">G244+G245</f>
        <v>502200.0000000014</v>
      </c>
      <c r="H246" s="14">
        <f ca="1">H244+H245</f>
        <v>1492112.4800000014</v>
      </c>
      <c r="I246" s="14">
        <f t="shared" ref="I246:AM246" ca="1" si="1111">I244+I245</f>
        <v>2615227.5194285731</v>
      </c>
      <c r="J246" s="14">
        <f t="shared" ca="1" si="1111"/>
        <v>3863014.3251428595</v>
      </c>
      <c r="K246" s="14">
        <f t="shared" ca="1" si="1111"/>
        <v>4858317.6748571452</v>
      </c>
      <c r="L246" s="14">
        <f t="shared" ca="1" si="1111"/>
        <v>5345060.9245714312</v>
      </c>
      <c r="M246" s="14">
        <f t="shared" ca="1" si="1111"/>
        <v>5373479.4845714308</v>
      </c>
      <c r="N246" s="14">
        <f t="shared" ca="1" si="1111"/>
        <v>5638179.5462857168</v>
      </c>
      <c r="O246" s="14">
        <f t="shared" ca="1" si="1111"/>
        <v>5859815.6160000023</v>
      </c>
      <c r="P246" s="8">
        <f t="shared" ca="1" si="1111"/>
        <v>6521478.7857142882</v>
      </c>
      <c r="Q246" s="8">
        <f t="shared" ca="1" si="1111"/>
        <v>7119720.8874285743</v>
      </c>
      <c r="R246" s="8">
        <f t="shared" ca="1" si="1111"/>
        <v>7730712.9891428603</v>
      </c>
      <c r="S246" s="8">
        <f t="shared" ca="1" si="1111"/>
        <v>6437108.6691428609</v>
      </c>
      <c r="T246" s="8">
        <f t="shared" ca="1" si="1111"/>
        <v>7391353.0068571465</v>
      </c>
      <c r="U246" s="8">
        <f t="shared" ca="1" si="1111"/>
        <v>8546601.6045714319</v>
      </c>
      <c r="V246" s="8">
        <f t="shared" ca="1" si="1111"/>
        <v>9913942.2702857181</v>
      </c>
      <c r="W246" s="8">
        <f t="shared" ca="1" si="1111"/>
        <v>11010984.772000004</v>
      </c>
      <c r="X246" s="8">
        <f t="shared" ca="1" si="1111"/>
        <v>11545476.873714289</v>
      </c>
      <c r="Y246" s="8">
        <f t="shared" ca="1" si="1111"/>
        <v>11610469.513714289</v>
      </c>
      <c r="Z246" s="8">
        <f t="shared" ca="1" si="1111"/>
        <v>11906257.543428576</v>
      </c>
      <c r="AA246" s="8">
        <f t="shared" ca="1" si="1111"/>
        <v>12149059.225142861</v>
      </c>
      <c r="AB246" s="8">
        <f t="shared" ca="1" si="1111"/>
        <v>12872567.442857146</v>
      </c>
      <c r="AC246" s="8">
        <f t="shared" ca="1" si="1111"/>
        <v>13523658.396571431</v>
      </c>
      <c r="AD246" s="8">
        <f t="shared" ca="1" si="1111"/>
        <v>14187499.350285716</v>
      </c>
      <c r="AE246" s="8">
        <f t="shared" ca="1" si="1111"/>
        <v>12902211.990285717</v>
      </c>
      <c r="AF246" s="8">
        <f t="shared" ca="1" si="1111"/>
        <v>13940380.772000004</v>
      </c>
      <c r="AG246" s="8">
        <f t="shared" ca="1" si="1111"/>
        <v>15203458.533714291</v>
      </c>
      <c r="AH246" s="8">
        <f t="shared" ca="1" si="1111"/>
        <v>16690353.059428576</v>
      </c>
      <c r="AI246" s="8">
        <f t="shared" ca="1" si="1111"/>
        <v>17889134.713142864</v>
      </c>
      <c r="AJ246" s="8">
        <f t="shared" ca="1" si="1111"/>
        <v>18471375.666857149</v>
      </c>
      <c r="AK246" s="8">
        <f t="shared" ca="1" si="1111"/>
        <v>18572942.386857148</v>
      </c>
      <c r="AL246" s="8">
        <f t="shared" ca="1" si="1111"/>
        <v>18899818.384571433</v>
      </c>
      <c r="AM246" s="8">
        <f t="shared" ca="1" si="1111"/>
        <v>19163785.678285718</v>
      </c>
      <c r="AN246" s="8">
        <f t="shared" ref="AN246:BW246" ca="1" si="1112">AN244+AN245</f>
        <v>19949138.944000006</v>
      </c>
      <c r="AO246" s="8">
        <f t="shared" ca="1" si="1112"/>
        <v>20653078.749714293</v>
      </c>
      <c r="AP246" s="8">
        <f t="shared" ca="1" si="1112"/>
        <v>21369768.555428579</v>
      </c>
      <c r="AQ246" s="8">
        <f t="shared" ca="1" si="1112"/>
        <v>20092798.155428581</v>
      </c>
      <c r="AR246" s="8">
        <f t="shared" ca="1" si="1112"/>
        <v>21214891.381142866</v>
      </c>
      <c r="AS246" s="8">
        <f t="shared" ca="1" si="1112"/>
        <v>22585798.306857154</v>
      </c>
      <c r="AT246" s="8">
        <f t="shared" ca="1" si="1112"/>
        <v>24192246.692571439</v>
      </c>
      <c r="AU246" s="8">
        <f t="shared" ca="1" si="1112"/>
        <v>25492767.498285726</v>
      </c>
      <c r="AV246" s="8">
        <f t="shared" ca="1" si="1112"/>
        <v>26122757.304000013</v>
      </c>
      <c r="AW246" s="8">
        <f t="shared" ca="1" si="1112"/>
        <v>26260898.104000013</v>
      </c>
      <c r="AX246" s="8">
        <f t="shared" ca="1" si="1112"/>
        <v>26618862.0697143</v>
      </c>
      <c r="AY246" s="8">
        <f t="shared" ca="1" si="1112"/>
        <v>26903994.975428585</v>
      </c>
      <c r="AZ246" s="8">
        <f t="shared" ca="1" si="1112"/>
        <v>27751193.289142869</v>
      </c>
      <c r="BA246" s="8">
        <f t="shared" ca="1" si="1112"/>
        <v>28507981.946857154</v>
      </c>
      <c r="BB246" s="8">
        <f t="shared" ca="1" si="1112"/>
        <v>29277520.604571439</v>
      </c>
      <c r="BC246" s="8">
        <f t="shared" ca="1" si="1112"/>
        <v>28008867.164571438</v>
      </c>
      <c r="BD246" s="8">
        <f t="shared" ca="1" si="1112"/>
        <v>29214884.834285725</v>
      </c>
      <c r="BE246" s="8">
        <f t="shared" ca="1" si="1112"/>
        <v>30693620.92400001</v>
      </c>
      <c r="BF246" s="8">
        <f t="shared" ca="1" si="1112"/>
        <v>32419623.169714294</v>
      </c>
      <c r="BG246" s="8">
        <f t="shared" ca="1" si="1112"/>
        <v>33821883.127428584</v>
      </c>
      <c r="BH246" s="8">
        <f t="shared" ca="1" si="1112"/>
        <v>34499621.785142869</v>
      </c>
      <c r="BI246" s="8">
        <f t="shared" ca="1" si="1112"/>
        <v>34674336.665142871</v>
      </c>
      <c r="BJ246" s="8">
        <f t="shared" ca="1" si="1112"/>
        <v>35063388.598857157</v>
      </c>
      <c r="BK246" s="8">
        <f t="shared" ca="1" si="1112"/>
        <v>35369687.116571441</v>
      </c>
      <c r="BL246" s="8">
        <f t="shared" ca="1" si="1112"/>
        <v>36278730.47828573</v>
      </c>
      <c r="BM246" s="8">
        <f t="shared" ca="1" si="1112"/>
        <v>37088367.988000013</v>
      </c>
      <c r="BN246" s="8">
        <f t="shared" ca="1" si="1112"/>
        <v>37910755.497714296</v>
      </c>
      <c r="BO246" s="8">
        <f t="shared" ca="1" si="1112"/>
        <v>36650419.017714299</v>
      </c>
      <c r="BP246" s="8">
        <f t="shared" ca="1" si="1112"/>
        <v>37940361.131428584</v>
      </c>
      <c r="BQ246" s="8">
        <f t="shared" ca="1" si="1112"/>
        <v>39526926.38514287</v>
      </c>
      <c r="BR246" s="8">
        <f t="shared" ca="1" si="1112"/>
        <v>41372482.490857154</v>
      </c>
      <c r="BS246" s="8">
        <f t="shared" ca="1" si="1112"/>
        <v>42876481.600571439</v>
      </c>
      <c r="BT246" s="8">
        <f t="shared" ca="1" si="1112"/>
        <v>43601969.110285722</v>
      </c>
      <c r="BU246" s="8">
        <f t="shared" ca="1" si="1112"/>
        <v>43810459.012000009</v>
      </c>
      <c r="BV246" s="8">
        <f t="shared" ca="1" si="1112"/>
        <v>44230598.913714297</v>
      </c>
      <c r="BW246" s="8">
        <f t="shared" ca="1" si="1112"/>
        <v>44558063.043428585</v>
      </c>
    </row>
    <row r="247" spans="1:75" x14ac:dyDescent="0.25"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</row>
    <row r="248" spans="1:75" x14ac:dyDescent="0.25">
      <c r="A248" s="5" t="s">
        <v>159</v>
      </c>
      <c r="G248" s="5">
        <f ca="1">G246-G217</f>
        <v>-4.6566128730773926E-10</v>
      </c>
      <c r="H248" s="5">
        <f t="shared" ref="H248:AM248" ca="1" si="1113">H246-H217</f>
        <v>0</v>
      </c>
      <c r="I248" s="5">
        <f t="shared" ca="1" si="1113"/>
        <v>0</v>
      </c>
      <c r="J248" s="5">
        <f t="shared" ca="1" si="1113"/>
        <v>0</v>
      </c>
      <c r="K248" s="5">
        <f t="shared" ca="1" si="1113"/>
        <v>0</v>
      </c>
      <c r="L248" s="5">
        <f t="shared" ca="1" si="1113"/>
        <v>0</v>
      </c>
      <c r="M248" s="5">
        <f t="shared" ca="1" si="1113"/>
        <v>0</v>
      </c>
      <c r="N248" s="5">
        <f t="shared" ca="1" si="1113"/>
        <v>0</v>
      </c>
      <c r="O248" s="5">
        <f t="shared" ca="1" si="1113"/>
        <v>0</v>
      </c>
      <c r="P248" s="5">
        <f t="shared" ca="1" si="1113"/>
        <v>0</v>
      </c>
      <c r="Q248" s="5">
        <f t="shared" ca="1" si="1113"/>
        <v>0</v>
      </c>
      <c r="R248" s="5">
        <f t="shared" ca="1" si="1113"/>
        <v>0</v>
      </c>
      <c r="S248" s="5">
        <f t="shared" ca="1" si="1113"/>
        <v>0</v>
      </c>
      <c r="T248" s="5">
        <f t="shared" ca="1" si="1113"/>
        <v>0</v>
      </c>
      <c r="U248" s="5">
        <f t="shared" ca="1" si="1113"/>
        <v>0</v>
      </c>
      <c r="V248" s="5">
        <f t="shared" ca="1" si="1113"/>
        <v>0</v>
      </c>
      <c r="W248" s="5">
        <f t="shared" ca="1" si="1113"/>
        <v>0</v>
      </c>
      <c r="X248" s="5">
        <f t="shared" ca="1" si="1113"/>
        <v>0</v>
      </c>
      <c r="Y248" s="5">
        <f t="shared" ca="1" si="1113"/>
        <v>0</v>
      </c>
      <c r="Z248" s="5">
        <f t="shared" ca="1" si="1113"/>
        <v>0</v>
      </c>
      <c r="AA248" s="5">
        <f t="shared" ca="1" si="1113"/>
        <v>0</v>
      </c>
      <c r="AB248" s="5">
        <f t="shared" ca="1" si="1113"/>
        <v>0</v>
      </c>
      <c r="AC248" s="5">
        <f t="shared" ca="1" si="1113"/>
        <v>0</v>
      </c>
      <c r="AD248" s="5">
        <f t="shared" ca="1" si="1113"/>
        <v>0</v>
      </c>
      <c r="AE248" s="5">
        <f t="shared" ca="1" si="1113"/>
        <v>0</v>
      </c>
      <c r="AF248" s="5">
        <f t="shared" ca="1" si="1113"/>
        <v>0</v>
      </c>
      <c r="AG248" s="5">
        <f t="shared" ca="1" si="1113"/>
        <v>0</v>
      </c>
      <c r="AH248" s="5">
        <f t="shared" ca="1" si="1113"/>
        <v>0</v>
      </c>
      <c r="AI248" s="5">
        <f t="shared" ca="1" si="1113"/>
        <v>0</v>
      </c>
      <c r="AJ248" s="5">
        <f t="shared" ca="1" si="1113"/>
        <v>0</v>
      </c>
      <c r="AK248" s="5">
        <f t="shared" ca="1" si="1113"/>
        <v>0</v>
      </c>
      <c r="AL248" s="5">
        <f t="shared" ca="1" si="1113"/>
        <v>0</v>
      </c>
      <c r="AM248" s="5">
        <f t="shared" ca="1" si="1113"/>
        <v>0</v>
      </c>
      <c r="AN248" s="5">
        <f t="shared" ref="AN248:BW248" ca="1" si="1114">AN246-AN217</f>
        <v>0</v>
      </c>
      <c r="AO248" s="5">
        <f t="shared" ca="1" si="1114"/>
        <v>0</v>
      </c>
      <c r="AP248" s="5">
        <f t="shared" ca="1" si="1114"/>
        <v>0</v>
      </c>
      <c r="AQ248" s="5">
        <f t="shared" ca="1" si="1114"/>
        <v>0</v>
      </c>
      <c r="AR248" s="5">
        <f t="shared" ca="1" si="1114"/>
        <v>0</v>
      </c>
      <c r="AS248" s="5">
        <f t="shared" ca="1" si="1114"/>
        <v>0</v>
      </c>
      <c r="AT248" s="5">
        <f t="shared" ca="1" si="1114"/>
        <v>0</v>
      </c>
      <c r="AU248" s="5">
        <f t="shared" ca="1" si="1114"/>
        <v>0</v>
      </c>
      <c r="AV248" s="5">
        <f t="shared" ca="1" si="1114"/>
        <v>0</v>
      </c>
      <c r="AW248" s="5">
        <f t="shared" ca="1" si="1114"/>
        <v>0</v>
      </c>
      <c r="AX248" s="5">
        <f t="shared" ca="1" si="1114"/>
        <v>0</v>
      </c>
      <c r="AY248" s="5">
        <f t="shared" ca="1" si="1114"/>
        <v>0</v>
      </c>
      <c r="AZ248" s="5">
        <f t="shared" ca="1" si="1114"/>
        <v>0</v>
      </c>
      <c r="BA248" s="5">
        <f t="shared" ca="1" si="1114"/>
        <v>0</v>
      </c>
      <c r="BB248" s="5">
        <f t="shared" ca="1" si="1114"/>
        <v>0</v>
      </c>
      <c r="BC248" s="5">
        <f t="shared" ca="1" si="1114"/>
        <v>0</v>
      </c>
      <c r="BD248" s="5">
        <f t="shared" ca="1" si="1114"/>
        <v>0</v>
      </c>
      <c r="BE248" s="5">
        <f t="shared" ca="1" si="1114"/>
        <v>0</v>
      </c>
      <c r="BF248" s="5">
        <f t="shared" ca="1" si="1114"/>
        <v>0</v>
      </c>
      <c r="BG248" s="5">
        <f t="shared" ca="1" si="1114"/>
        <v>0</v>
      </c>
      <c r="BH248" s="5">
        <f t="shared" ca="1" si="1114"/>
        <v>0</v>
      </c>
      <c r="BI248" s="5">
        <f t="shared" ca="1" si="1114"/>
        <v>0</v>
      </c>
      <c r="BJ248" s="5">
        <f t="shared" ca="1" si="1114"/>
        <v>0</v>
      </c>
      <c r="BK248" s="5">
        <f t="shared" ca="1" si="1114"/>
        <v>0</v>
      </c>
      <c r="BL248" s="5">
        <f t="shared" ca="1" si="1114"/>
        <v>0</v>
      </c>
      <c r="BM248" s="5">
        <f t="shared" ca="1" si="1114"/>
        <v>0</v>
      </c>
      <c r="BN248" s="5">
        <f t="shared" ca="1" si="1114"/>
        <v>0</v>
      </c>
      <c r="BO248" s="5">
        <f t="shared" ca="1" si="1114"/>
        <v>0</v>
      </c>
      <c r="BP248" s="5">
        <f t="shared" ca="1" si="1114"/>
        <v>0</v>
      </c>
      <c r="BQ248" s="5">
        <f t="shared" ca="1" si="1114"/>
        <v>0</v>
      </c>
      <c r="BR248" s="5">
        <f t="shared" ca="1" si="1114"/>
        <v>0</v>
      </c>
      <c r="BS248" s="5">
        <f t="shared" ca="1" si="1114"/>
        <v>0</v>
      </c>
      <c r="BT248" s="5">
        <f t="shared" ca="1" si="1114"/>
        <v>0</v>
      </c>
      <c r="BU248" s="5">
        <f t="shared" ca="1" si="1114"/>
        <v>0</v>
      </c>
      <c r="BV248" s="5">
        <f t="shared" ca="1" si="1114"/>
        <v>0</v>
      </c>
      <c r="BW248" s="5">
        <f t="shared" ca="1" si="1114"/>
        <v>0</v>
      </c>
    </row>
  </sheetData>
  <conditionalFormatting sqref="A221:XFD221">
    <cfRule type="cellIs" dxfId="3" priority="6" operator="lessThan">
      <formula>0</formula>
    </cfRule>
  </conditionalFormatting>
  <conditionalFormatting sqref="G59:BW59">
    <cfRule type="cellIs" dxfId="2" priority="10" operator="greaterThan">
      <formula>0</formula>
    </cfRule>
  </conditionalFormatting>
  <conditionalFormatting sqref="G208:BW208">
    <cfRule type="cellIs" dxfId="1" priority="7" operator="lessThan">
      <formula>0</formula>
    </cfRule>
  </conditionalFormatting>
  <conditionalFormatting sqref="G245:BW246">
    <cfRule type="cellIs" dxfId="0" priority="1" operator="lessThan">
      <formula>0</formula>
    </cfRule>
  </conditionalFormatting>
  <pageMargins left="0.7" right="0.7" top="0.75" bottom="0.75" header="0.3" footer="0.3"/>
  <ignoredErrors>
    <ignoredError sqref="D154:O154 D143:O143 D132:O132 D121:O121 P154:AA154 P143:AA143 P132:AA132 P121:AA121 AE51:AE52 S51:S52 Y51:Y52 AK52 M52 G51:G52 AB154:AM154 AB143:AM143 AB132:AM132 AB121:AM121 G215:AM215 A215:F215 AN215:XFD215 G217:AM217 A217:F217 AN217:XFD217" formula="1"/>
    <ignoredError sqref="G201:H201 M201:O20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Итоговые данные</vt:lpstr>
      <vt:lpstr>Предпоссылки</vt:lpstr>
      <vt:lpstr>Расчеты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Шуну Байдалаков</cp:lastModifiedBy>
  <dcterms:created xsi:type="dcterms:W3CDTF">2015-06-05T18:17:20Z</dcterms:created>
  <dcterms:modified xsi:type="dcterms:W3CDTF">2025-04-11T13:08:05Z</dcterms:modified>
</cp:coreProperties>
</file>