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OneDrive\Документы\Заказные гранты\Трансферная компания\"/>
    </mc:Choice>
  </mc:AlternateContent>
  <xr:revisionPtr revIDLastSave="0" documentId="13_ncr:1_{2E024534-CF71-4CEB-A8C8-D3FB9C9B3814}" xr6:coauthVersionLast="47" xr6:coauthVersionMax="47" xr10:uidLastSave="{00000000-0000-0000-0000-000000000000}"/>
  <bookViews>
    <workbookView xWindow="-107" yWindow="-107" windowWidth="20847" windowHeight="11208" tabRatio="849" xr2:uid="{00000000-000D-0000-FFFF-FFFF00000000}"/>
  </bookViews>
  <sheets>
    <sheet name="Итоговые данные" sheetId="15" r:id="rId1"/>
    <sheet name="Предпоссылки" sheetId="13" r:id="rId2"/>
    <sheet name="Расчеты" sheetId="12" r:id="rId3"/>
  </sheets>
  <definedNames>
    <definedName name="_xlchart.v1.0" hidden="1">'Итоговые данные'!$A$88:$B$94</definedName>
    <definedName name="_xlchart.v1.1" hidden="1">'Итоговые данные'!$C$88:$C$94</definedName>
    <definedName name="_xlchart.v1.2" hidden="1">'Итоговые данные'!$A$86:$A$92</definedName>
    <definedName name="_xlchart.v1.3" hidden="1">'Итоговые данные'!$B$86:$B$92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2" l="1"/>
  <c r="D8" i="12"/>
  <c r="D9" i="12" s="1"/>
  <c r="E8" i="12"/>
  <c r="E9" i="12" s="1"/>
  <c r="F8" i="12"/>
  <c r="F9" i="12" s="1"/>
  <c r="D13" i="12"/>
  <c r="E13" i="12"/>
  <c r="F13" i="12"/>
  <c r="D16" i="12"/>
  <c r="E16" i="12" s="1"/>
  <c r="F16" i="12" s="1"/>
  <c r="D20" i="12"/>
  <c r="E20" i="12"/>
  <c r="F20" i="12"/>
  <c r="D23" i="12"/>
  <c r="E23" i="12" s="1"/>
  <c r="F23" i="12" s="1"/>
  <c r="G23" i="12" s="1"/>
  <c r="H23" i="12" s="1"/>
  <c r="I23" i="12" s="1"/>
  <c r="J23" i="12" s="1"/>
  <c r="K23" i="12" s="1"/>
  <c r="L23" i="12" s="1"/>
  <c r="M23" i="12" s="1"/>
  <c r="N23" i="12" s="1"/>
  <c r="O23" i="12" s="1"/>
  <c r="P23" i="12" s="1"/>
  <c r="Q23" i="12" s="1"/>
  <c r="R23" i="12" s="1"/>
  <c r="S23" i="12" s="1"/>
  <c r="T23" i="12" s="1"/>
  <c r="U23" i="12" s="1"/>
  <c r="V23" i="12" s="1"/>
  <c r="W23" i="12" s="1"/>
  <c r="X23" i="12" s="1"/>
  <c r="Y23" i="12" s="1"/>
  <c r="Z23" i="12" s="1"/>
  <c r="AA23" i="12" s="1"/>
  <c r="AB23" i="12" s="1"/>
  <c r="AC23" i="12" s="1"/>
  <c r="AD23" i="12" s="1"/>
  <c r="AE23" i="12" s="1"/>
  <c r="AF23" i="12" s="1"/>
  <c r="AG23" i="12" s="1"/>
  <c r="AH23" i="12" s="1"/>
  <c r="AI23" i="12" s="1"/>
  <c r="AJ23" i="12" s="1"/>
  <c r="AK23" i="12" s="1"/>
  <c r="AL23" i="12" s="1"/>
  <c r="AM23" i="12" s="1"/>
  <c r="AN23" i="12" s="1"/>
  <c r="D29" i="12"/>
  <c r="E29" i="12"/>
  <c r="F29" i="12"/>
  <c r="D32" i="12"/>
  <c r="E32" i="12" s="1"/>
  <c r="F32" i="12" s="1"/>
  <c r="D36" i="12"/>
  <c r="E36" i="12"/>
  <c r="F36" i="12"/>
  <c r="D39" i="12"/>
  <c r="E39" i="12" s="1"/>
  <c r="F39" i="12" s="1"/>
  <c r="D68" i="12"/>
  <c r="E68" i="12"/>
  <c r="F68" i="12"/>
  <c r="D69" i="12"/>
  <c r="E69" i="12" s="1"/>
  <c r="D70" i="12"/>
  <c r="E70" i="12"/>
  <c r="F70" i="12"/>
  <c r="D72" i="12"/>
  <c r="E72" i="12" s="1"/>
  <c r="F72" i="12" s="1"/>
  <c r="D73" i="12"/>
  <c r="E73" i="12" s="1"/>
  <c r="F73" i="12" s="1"/>
  <c r="D74" i="12"/>
  <c r="E74" i="12" s="1"/>
  <c r="F74" i="12" s="1"/>
  <c r="D75" i="12"/>
  <c r="E75" i="12" s="1"/>
  <c r="F75" i="12" s="1"/>
  <c r="G75" i="12" s="1"/>
  <c r="H75" i="12" s="1"/>
  <c r="I75" i="12" s="1"/>
  <c r="J75" i="12" s="1"/>
  <c r="K75" i="12" s="1"/>
  <c r="L75" i="12" s="1"/>
  <c r="M75" i="12" s="1"/>
  <c r="N75" i="12" s="1"/>
  <c r="O75" i="12" s="1"/>
  <c r="P75" i="12" s="1"/>
  <c r="Q75" i="12" s="1"/>
  <c r="R75" i="12" s="1"/>
  <c r="S75" i="12" s="1"/>
  <c r="T75" i="12" s="1"/>
  <c r="U75" i="12" s="1"/>
  <c r="V75" i="12" s="1"/>
  <c r="W75" i="12" s="1"/>
  <c r="X75" i="12" s="1"/>
  <c r="Y75" i="12" s="1"/>
  <c r="Z75" i="12" s="1"/>
  <c r="AA75" i="12" s="1"/>
  <c r="AB75" i="12" s="1"/>
  <c r="AC75" i="12" s="1"/>
  <c r="AD75" i="12" s="1"/>
  <c r="AE75" i="12" s="1"/>
  <c r="AF75" i="12" s="1"/>
  <c r="AG75" i="12" s="1"/>
  <c r="AH75" i="12" s="1"/>
  <c r="AI75" i="12" s="1"/>
  <c r="AJ75" i="12" s="1"/>
  <c r="AK75" i="12" s="1"/>
  <c r="AL75" i="12" s="1"/>
  <c r="AM75" i="12" s="1"/>
  <c r="AN75" i="12" s="1"/>
  <c r="D78" i="12"/>
  <c r="E78" i="12"/>
  <c r="F78" i="12"/>
  <c r="D79" i="12"/>
  <c r="E79" i="12" s="1"/>
  <c r="D82" i="12"/>
  <c r="E82" i="12"/>
  <c r="F82" i="12"/>
  <c r="D83" i="12"/>
  <c r="E83" i="12"/>
  <c r="F83" i="12"/>
  <c r="D84" i="12"/>
  <c r="E84" i="12"/>
  <c r="F84" i="12"/>
  <c r="D85" i="12"/>
  <c r="E85" i="12"/>
  <c r="F85" i="12"/>
  <c r="D87" i="12"/>
  <c r="E87" i="12"/>
  <c r="F87" i="12"/>
  <c r="D92" i="12"/>
  <c r="E92" i="12"/>
  <c r="F92" i="12"/>
  <c r="D93" i="12"/>
  <c r="E93" i="12"/>
  <c r="F93" i="12"/>
  <c r="D94" i="12"/>
  <c r="E94" i="12" s="1"/>
  <c r="F94" i="12" s="1"/>
  <c r="D96" i="12"/>
  <c r="E96" i="12"/>
  <c r="F96" i="12"/>
  <c r="D100" i="12"/>
  <c r="E100" i="12"/>
  <c r="F100" i="12"/>
  <c r="D104" i="12"/>
  <c r="E104" i="12"/>
  <c r="F104" i="12"/>
  <c r="D116" i="12"/>
  <c r="E116" i="12"/>
  <c r="F116" i="12"/>
  <c r="D121" i="12"/>
  <c r="E121" i="12" s="1"/>
  <c r="F121" i="12" s="1"/>
  <c r="D127" i="12"/>
  <c r="E127" i="12"/>
  <c r="F127" i="12"/>
  <c r="D132" i="12"/>
  <c r="E132" i="12" s="1"/>
  <c r="F132" i="12" s="1"/>
  <c r="D138" i="12"/>
  <c r="E138" i="12"/>
  <c r="F138" i="12"/>
  <c r="D143" i="12"/>
  <c r="E143" i="12" s="1"/>
  <c r="F143" i="12" s="1"/>
  <c r="D149" i="12"/>
  <c r="E149" i="12"/>
  <c r="F149" i="12"/>
  <c r="D154" i="12"/>
  <c r="E154" i="12" s="1"/>
  <c r="F154" i="12" s="1"/>
  <c r="D158" i="12"/>
  <c r="E158" i="12"/>
  <c r="F158" i="12"/>
  <c r="D201" i="12"/>
  <c r="E201" i="12"/>
  <c r="F201" i="12"/>
  <c r="D207" i="12"/>
  <c r="E207" i="12"/>
  <c r="F207" i="12"/>
  <c r="D209" i="12"/>
  <c r="E209" i="12"/>
  <c r="F209" i="12"/>
  <c r="F241" i="12"/>
  <c r="AM241" i="12"/>
  <c r="AG241" i="12"/>
  <c r="Y241" i="12"/>
  <c r="W241" i="12"/>
  <c r="Q241" i="12"/>
  <c r="I241" i="12"/>
  <c r="AN241" i="12"/>
  <c r="AJ241" i="12"/>
  <c r="AF241" i="12"/>
  <c r="AE241" i="12"/>
  <c r="AB241" i="12"/>
  <c r="X241" i="12"/>
  <c r="T241" i="12"/>
  <c r="P241" i="12"/>
  <c r="O241" i="12"/>
  <c r="L241" i="12"/>
  <c r="H241" i="12"/>
  <c r="AL241" i="12"/>
  <c r="AK241" i="12"/>
  <c r="AI241" i="12"/>
  <c r="AH241" i="12"/>
  <c r="AD241" i="12"/>
  <c r="AC241" i="12"/>
  <c r="AA241" i="12"/>
  <c r="Z241" i="12"/>
  <c r="V241" i="12"/>
  <c r="U241" i="12"/>
  <c r="S241" i="12"/>
  <c r="R241" i="12"/>
  <c r="N241" i="12"/>
  <c r="M241" i="12"/>
  <c r="K241" i="12"/>
  <c r="J241" i="12"/>
  <c r="C75" i="13"/>
  <c r="C213" i="13"/>
  <c r="AG209" i="12" s="1"/>
  <c r="C210" i="13"/>
  <c r="C209" i="13"/>
  <c r="C208" i="13"/>
  <c r="C206" i="13"/>
  <c r="C205" i="13"/>
  <c r="C204" i="13"/>
  <c r="G190" i="12" s="1"/>
  <c r="C202" i="13"/>
  <c r="C201" i="13"/>
  <c r="C200" i="13"/>
  <c r="C199" i="13"/>
  <c r="G184" i="12" s="1"/>
  <c r="AI187" i="12" s="1"/>
  <c r="C198" i="13"/>
  <c r="C197" i="13"/>
  <c r="C196" i="13"/>
  <c r="G180" i="12" s="1"/>
  <c r="C194" i="13"/>
  <c r="C193" i="13"/>
  <c r="C192" i="13"/>
  <c r="C191" i="13"/>
  <c r="G173" i="12" s="1"/>
  <c r="C190" i="13"/>
  <c r="G172" i="12" s="1"/>
  <c r="C189" i="13"/>
  <c r="C188" i="13"/>
  <c r="C187" i="13"/>
  <c r="G168" i="12" s="1"/>
  <c r="C186" i="13"/>
  <c r="C185" i="13"/>
  <c r="C184" i="13"/>
  <c r="C183" i="13"/>
  <c r="C182" i="13"/>
  <c r="C181" i="13"/>
  <c r="C173" i="13"/>
  <c r="C172" i="13"/>
  <c r="C171" i="13"/>
  <c r="C170" i="13"/>
  <c r="C169" i="13"/>
  <c r="AL138" i="12" s="1"/>
  <c r="C165" i="13"/>
  <c r="AK109" i="12" s="1"/>
  <c r="C164" i="13"/>
  <c r="AE108" i="12" s="1"/>
  <c r="C163" i="13"/>
  <c r="C162" i="13"/>
  <c r="AK106" i="12" s="1"/>
  <c r="C158" i="13"/>
  <c r="AE102" i="12" s="1"/>
  <c r="C157" i="13"/>
  <c r="AE101" i="12" s="1"/>
  <c r="C154" i="13"/>
  <c r="C153" i="13"/>
  <c r="C152" i="13"/>
  <c r="C151" i="13"/>
  <c r="C150" i="13"/>
  <c r="C149" i="13"/>
  <c r="AI92" i="12" s="1"/>
  <c r="C146" i="13"/>
  <c r="C145" i="13"/>
  <c r="AI88" i="12" s="1"/>
  <c r="AI87" i="12" s="1"/>
  <c r="AI48" i="12" s="1"/>
  <c r="AM20" i="15" s="1"/>
  <c r="C142" i="13"/>
  <c r="AG85" i="12" s="1"/>
  <c r="C141" i="13"/>
  <c r="AK84" i="12" s="1"/>
  <c r="C140" i="13"/>
  <c r="AM83" i="12" s="1"/>
  <c r="C139" i="13"/>
  <c r="AK82" i="12" s="1"/>
  <c r="C136" i="13"/>
  <c r="C135" i="13"/>
  <c r="C134" i="13"/>
  <c r="C133" i="13"/>
  <c r="C132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AM68" i="12" s="1"/>
  <c r="C108" i="13"/>
  <c r="C107" i="13"/>
  <c r="Y68" i="12" s="1"/>
  <c r="C106" i="13"/>
  <c r="C105" i="13"/>
  <c r="C104" i="13"/>
  <c r="V68" i="12" s="1"/>
  <c r="C103" i="13"/>
  <c r="C102" i="13"/>
  <c r="T68" i="12" s="1"/>
  <c r="C101" i="13"/>
  <c r="AE68" i="12" s="1"/>
  <c r="C100" i="13"/>
  <c r="C99" i="13"/>
  <c r="Q68" i="12" s="1"/>
  <c r="C98" i="13"/>
  <c r="C96" i="13"/>
  <c r="AL70" i="12" s="1"/>
  <c r="C91" i="13"/>
  <c r="C90" i="13"/>
  <c r="C89" i="13"/>
  <c r="C88" i="13"/>
  <c r="C85" i="13"/>
  <c r="C84" i="13"/>
  <c r="C83" i="13"/>
  <c r="C82" i="13"/>
  <c r="C78" i="13"/>
  <c r="C77" i="13"/>
  <c r="C76" i="13"/>
  <c r="C72" i="13"/>
  <c r="C71" i="13"/>
  <c r="C70" i="13"/>
  <c r="C69" i="13"/>
  <c r="C63" i="13"/>
  <c r="AA36" i="12" s="1"/>
  <c r="C62" i="13"/>
  <c r="C61" i="13"/>
  <c r="Y36" i="12" s="1"/>
  <c r="C60" i="13"/>
  <c r="L36" i="12" s="1"/>
  <c r="C59" i="13"/>
  <c r="C58" i="13"/>
  <c r="J36" i="12" s="1"/>
  <c r="C57" i="13"/>
  <c r="C56" i="13"/>
  <c r="T36" i="12" s="1"/>
  <c r="C55" i="13"/>
  <c r="AE36" i="12" s="1"/>
  <c r="C54" i="13"/>
  <c r="C53" i="13"/>
  <c r="AC36" i="12" s="1"/>
  <c r="C52" i="13"/>
  <c r="AN36" i="12" s="1"/>
  <c r="C49" i="13"/>
  <c r="C48" i="13"/>
  <c r="N29" i="12" s="1"/>
  <c r="C47" i="13"/>
  <c r="C46" i="13"/>
  <c r="C45" i="13"/>
  <c r="K29" i="12" s="1"/>
  <c r="C44" i="13"/>
  <c r="C43" i="13"/>
  <c r="AG29" i="12" s="1"/>
  <c r="C42" i="13"/>
  <c r="AF29" i="12" s="1"/>
  <c r="C41" i="13"/>
  <c r="C40" i="13"/>
  <c r="R29" i="12" s="1"/>
  <c r="C39" i="13"/>
  <c r="C38" i="13"/>
  <c r="C35" i="13"/>
  <c r="AM20" i="12" s="1"/>
  <c r="C34" i="13"/>
  <c r="C33" i="13"/>
  <c r="C32" i="13"/>
  <c r="AJ20" i="12" s="1"/>
  <c r="C31" i="13"/>
  <c r="C30" i="13"/>
  <c r="V20" i="12" s="1"/>
  <c r="C29" i="13"/>
  <c r="C28" i="13"/>
  <c r="T20" i="12" s="1"/>
  <c r="C27" i="13"/>
  <c r="AE20" i="12" s="1"/>
  <c r="C26" i="13"/>
  <c r="C25" i="13"/>
  <c r="C24" i="13"/>
  <c r="AB20" i="12" s="1"/>
  <c r="C21" i="13"/>
  <c r="C20" i="13"/>
  <c r="C19" i="13"/>
  <c r="C18" i="13"/>
  <c r="C17" i="13"/>
  <c r="AI13" i="12" s="1"/>
  <c r="C16" i="13"/>
  <c r="C15" i="13"/>
  <c r="I13" i="12" s="1"/>
  <c r="C14" i="13"/>
  <c r="AF13" i="12" s="1"/>
  <c r="C13" i="13"/>
  <c r="C12" i="13"/>
  <c r="C11" i="13"/>
  <c r="C10" i="13"/>
  <c r="G207" i="13"/>
  <c r="G203" i="13"/>
  <c r="G199" i="13"/>
  <c r="G195" i="13"/>
  <c r="G189" i="13"/>
  <c r="F207" i="13"/>
  <c r="F203" i="13"/>
  <c r="F199" i="13"/>
  <c r="F195" i="13"/>
  <c r="F189" i="13"/>
  <c r="E207" i="13"/>
  <c r="C207" i="13" s="1"/>
  <c r="G194" i="12" s="1"/>
  <c r="AN197" i="12" s="1"/>
  <c r="E203" i="13"/>
  <c r="C203" i="13" s="1"/>
  <c r="G189" i="12" s="1"/>
  <c r="E199" i="13"/>
  <c r="E195" i="13"/>
  <c r="C195" i="13" s="1"/>
  <c r="G179" i="12" s="1"/>
  <c r="E189" i="13"/>
  <c r="AA209" i="12"/>
  <c r="T209" i="12"/>
  <c r="AN201" i="12"/>
  <c r="AN58" i="12" s="1"/>
  <c r="AR30" i="15" s="1"/>
  <c r="AM201" i="12"/>
  <c r="AM58" i="12" s="1"/>
  <c r="AQ30" i="15" s="1"/>
  <c r="AL201" i="12"/>
  <c r="AL58" i="12" s="1"/>
  <c r="AP30" i="15" s="1"/>
  <c r="AK201" i="12"/>
  <c r="AK58" i="12" s="1"/>
  <c r="AO30" i="15" s="1"/>
  <c r="AJ201" i="12"/>
  <c r="AJ58" i="12" s="1"/>
  <c r="AN30" i="15" s="1"/>
  <c r="AI201" i="12"/>
  <c r="AI58" i="12" s="1"/>
  <c r="AM30" i="15" s="1"/>
  <c r="AH201" i="12"/>
  <c r="AH58" i="12" s="1"/>
  <c r="AL30" i="15" s="1"/>
  <c r="AG201" i="12"/>
  <c r="AG58" i="12" s="1"/>
  <c r="AK30" i="15" s="1"/>
  <c r="AF201" i="12"/>
  <c r="AF58" i="12" s="1"/>
  <c r="AJ30" i="15" s="1"/>
  <c r="AE201" i="12"/>
  <c r="AE58" i="12" s="1"/>
  <c r="AI30" i="15" s="1"/>
  <c r="AD201" i="12"/>
  <c r="AD58" i="12" s="1"/>
  <c r="AH30" i="15" s="1"/>
  <c r="AC201" i="12"/>
  <c r="AC58" i="12" s="1"/>
  <c r="AG30" i="15" s="1"/>
  <c r="AB201" i="12"/>
  <c r="AB58" i="12" s="1"/>
  <c r="AF30" i="15" s="1"/>
  <c r="AA201" i="12"/>
  <c r="AA58" i="12" s="1"/>
  <c r="AE30" i="15" s="1"/>
  <c r="Z201" i="12"/>
  <c r="Z58" i="12" s="1"/>
  <c r="AD30" i="15" s="1"/>
  <c r="Y201" i="12"/>
  <c r="Y58" i="12" s="1"/>
  <c r="AC30" i="15" s="1"/>
  <c r="X201" i="12"/>
  <c r="X58" i="12" s="1"/>
  <c r="AB30" i="15" s="1"/>
  <c r="W201" i="12"/>
  <c r="W58" i="12" s="1"/>
  <c r="AA30" i="15" s="1"/>
  <c r="V201" i="12"/>
  <c r="V58" i="12" s="1"/>
  <c r="Z30" i="15" s="1"/>
  <c r="U201" i="12"/>
  <c r="U58" i="12" s="1"/>
  <c r="Y30" i="15" s="1"/>
  <c r="T201" i="12"/>
  <c r="T58" i="12" s="1"/>
  <c r="X30" i="15" s="1"/>
  <c r="S201" i="12"/>
  <c r="S58" i="12" s="1"/>
  <c r="W30" i="15" s="1"/>
  <c r="R201" i="12"/>
  <c r="R58" i="12" s="1"/>
  <c r="V30" i="15" s="1"/>
  <c r="Q201" i="12"/>
  <c r="Q58" i="12" s="1"/>
  <c r="U30" i="15" s="1"/>
  <c r="O201" i="12"/>
  <c r="O58" i="12" s="1"/>
  <c r="S30" i="15" s="1"/>
  <c r="N201" i="12"/>
  <c r="N58" i="12" s="1"/>
  <c r="R30" i="15" s="1"/>
  <c r="M201" i="12"/>
  <c r="M58" i="12" s="1"/>
  <c r="Q30" i="15" s="1"/>
  <c r="L201" i="12"/>
  <c r="L58" i="12" s="1"/>
  <c r="P30" i="15" s="1"/>
  <c r="K201" i="12"/>
  <c r="K58" i="12" s="1"/>
  <c r="O30" i="15" s="1"/>
  <c r="J201" i="12"/>
  <c r="J58" i="12" s="1"/>
  <c r="N30" i="15" s="1"/>
  <c r="I201" i="12"/>
  <c r="I58" i="12" s="1"/>
  <c r="M30" i="15" s="1"/>
  <c r="H201" i="12"/>
  <c r="H58" i="12" s="1"/>
  <c r="L30" i="15" s="1"/>
  <c r="G201" i="12"/>
  <c r="G58" i="12" s="1"/>
  <c r="P201" i="12"/>
  <c r="P58" i="12" s="1"/>
  <c r="T30" i="15" s="1"/>
  <c r="AN100" i="12"/>
  <c r="AN51" i="12" s="1"/>
  <c r="AR23" i="15" s="1"/>
  <c r="AM100" i="12"/>
  <c r="AM51" i="12" s="1"/>
  <c r="AQ23" i="15" s="1"/>
  <c r="AL100" i="12"/>
  <c r="AL51" i="12" s="1"/>
  <c r="AP23" i="15" s="1"/>
  <c r="AK100" i="12"/>
  <c r="AK51" i="12" s="1"/>
  <c r="AO23" i="15" s="1"/>
  <c r="AJ100" i="12"/>
  <c r="AJ51" i="12" s="1"/>
  <c r="AN23" i="15" s="1"/>
  <c r="AI100" i="12"/>
  <c r="AI51" i="12" s="1"/>
  <c r="AM23" i="15" s="1"/>
  <c r="AH100" i="12"/>
  <c r="AH51" i="12" s="1"/>
  <c r="AL23" i="15" s="1"/>
  <c r="AG100" i="12"/>
  <c r="AG51" i="12" s="1"/>
  <c r="AK23" i="15" s="1"/>
  <c r="AF100" i="12"/>
  <c r="AF51" i="12" s="1"/>
  <c r="AJ23" i="15" s="1"/>
  <c r="AD100" i="12"/>
  <c r="AD51" i="12" s="1"/>
  <c r="AH23" i="15" s="1"/>
  <c r="AC100" i="12"/>
  <c r="AC51" i="12" s="1"/>
  <c r="AG23" i="15" s="1"/>
  <c r="AB100" i="12"/>
  <c r="AB51" i="12" s="1"/>
  <c r="AF23" i="15" s="1"/>
  <c r="AA100" i="12"/>
  <c r="AA51" i="12" s="1"/>
  <c r="AE23" i="15" s="1"/>
  <c r="Z100" i="12"/>
  <c r="Z51" i="12" s="1"/>
  <c r="AD23" i="15" s="1"/>
  <c r="Y100" i="12"/>
  <c r="Y51" i="12" s="1"/>
  <c r="AC23" i="15" s="1"/>
  <c r="X100" i="12"/>
  <c r="X51" i="12" s="1"/>
  <c r="AB23" i="15" s="1"/>
  <c r="W100" i="12"/>
  <c r="W51" i="12" s="1"/>
  <c r="AA23" i="15" s="1"/>
  <c r="V100" i="12"/>
  <c r="V51" i="12" s="1"/>
  <c r="Z23" i="15" s="1"/>
  <c r="U100" i="12"/>
  <c r="U51" i="12" s="1"/>
  <c r="Y23" i="15" s="1"/>
  <c r="T100" i="12"/>
  <c r="T51" i="12" s="1"/>
  <c r="X23" i="15" s="1"/>
  <c r="R100" i="12"/>
  <c r="R51" i="12" s="1"/>
  <c r="V23" i="15" s="1"/>
  <c r="Q100" i="12"/>
  <c r="Q51" i="12" s="1"/>
  <c r="U23" i="15" s="1"/>
  <c r="P100" i="12"/>
  <c r="P51" i="12" s="1"/>
  <c r="T23" i="15" s="1"/>
  <c r="O100" i="12"/>
  <c r="O51" i="12" s="1"/>
  <c r="S23" i="15" s="1"/>
  <c r="N100" i="12"/>
  <c r="N51" i="12" s="1"/>
  <c r="R23" i="15" s="1"/>
  <c r="M100" i="12"/>
  <c r="M51" i="12" s="1"/>
  <c r="Q23" i="15" s="1"/>
  <c r="L100" i="12"/>
  <c r="L51" i="12" s="1"/>
  <c r="P23" i="15" s="1"/>
  <c r="K100" i="12"/>
  <c r="K51" i="12" s="1"/>
  <c r="O23" i="15" s="1"/>
  <c r="J100" i="12"/>
  <c r="J51" i="12" s="1"/>
  <c r="N23" i="15" s="1"/>
  <c r="I100" i="12"/>
  <c r="I51" i="12" s="1"/>
  <c r="M23" i="15" s="1"/>
  <c r="H100" i="12"/>
  <c r="H51" i="12" s="1"/>
  <c r="L23" i="15" s="1"/>
  <c r="AN104" i="12"/>
  <c r="AN52" i="12" s="1"/>
  <c r="AR24" i="15" s="1"/>
  <c r="AM104" i="12"/>
  <c r="AM52" i="12" s="1"/>
  <c r="AQ24" i="15" s="1"/>
  <c r="AL104" i="12"/>
  <c r="AL52" i="12" s="1"/>
  <c r="AP24" i="15" s="1"/>
  <c r="AJ104" i="12"/>
  <c r="AJ52" i="12" s="1"/>
  <c r="AN24" i="15" s="1"/>
  <c r="AI104" i="12"/>
  <c r="AI52" i="12" s="1"/>
  <c r="AM24" i="15" s="1"/>
  <c r="AH104" i="12"/>
  <c r="AH52" i="12" s="1"/>
  <c r="AL24" i="15" s="1"/>
  <c r="AG104" i="12"/>
  <c r="AG52" i="12" s="1"/>
  <c r="AK24" i="15" s="1"/>
  <c r="AF104" i="12"/>
  <c r="AF52" i="12" s="1"/>
  <c r="AJ24" i="15" s="1"/>
  <c r="AD104" i="12"/>
  <c r="AD52" i="12" s="1"/>
  <c r="AH24" i="15" s="1"/>
  <c r="AC104" i="12"/>
  <c r="AC52" i="12" s="1"/>
  <c r="AG24" i="15" s="1"/>
  <c r="AB104" i="12"/>
  <c r="AB52" i="12" s="1"/>
  <c r="AF24" i="15" s="1"/>
  <c r="AA104" i="12"/>
  <c r="AA52" i="12" s="1"/>
  <c r="AE24" i="15" s="1"/>
  <c r="Z104" i="12"/>
  <c r="Z52" i="12" s="1"/>
  <c r="AD24" i="15" s="1"/>
  <c r="X104" i="12"/>
  <c r="X52" i="12" s="1"/>
  <c r="AB24" i="15" s="1"/>
  <c r="W104" i="12"/>
  <c r="W52" i="12" s="1"/>
  <c r="AA24" i="15" s="1"/>
  <c r="V104" i="12"/>
  <c r="V52" i="12" s="1"/>
  <c r="Z24" i="15" s="1"/>
  <c r="U104" i="12"/>
  <c r="U52" i="12" s="1"/>
  <c r="Y24" i="15" s="1"/>
  <c r="T104" i="12"/>
  <c r="T52" i="12" s="1"/>
  <c r="X24" i="15" s="1"/>
  <c r="R104" i="12"/>
  <c r="R52" i="12" s="1"/>
  <c r="V24" i="15" s="1"/>
  <c r="Q104" i="12"/>
  <c r="Q52" i="12" s="1"/>
  <c r="U24" i="15" s="1"/>
  <c r="P104" i="12"/>
  <c r="P52" i="12" s="1"/>
  <c r="T24" i="15" s="1"/>
  <c r="O104" i="12"/>
  <c r="O52" i="12" s="1"/>
  <c r="S24" i="15" s="1"/>
  <c r="N104" i="12"/>
  <c r="N52" i="12" s="1"/>
  <c r="R24" i="15" s="1"/>
  <c r="L104" i="12"/>
  <c r="L52" i="12" s="1"/>
  <c r="P24" i="15" s="1"/>
  <c r="K104" i="12"/>
  <c r="K52" i="12" s="1"/>
  <c r="O24" i="15" s="1"/>
  <c r="J104" i="12"/>
  <c r="J52" i="12" s="1"/>
  <c r="N24" i="15" s="1"/>
  <c r="I104" i="12"/>
  <c r="I52" i="12" s="1"/>
  <c r="M24" i="15" s="1"/>
  <c r="H104" i="12"/>
  <c r="H52" i="12" s="1"/>
  <c r="L24" i="15" s="1"/>
  <c r="AK108" i="12"/>
  <c r="AK107" i="12"/>
  <c r="AE107" i="12"/>
  <c r="S109" i="12"/>
  <c r="Y108" i="12"/>
  <c r="Y107" i="12"/>
  <c r="S107" i="12"/>
  <c r="M109" i="12"/>
  <c r="M108" i="12"/>
  <c r="M107" i="12"/>
  <c r="G108" i="12"/>
  <c r="G107" i="12"/>
  <c r="G196" i="12"/>
  <c r="G195" i="12"/>
  <c r="G191" i="12"/>
  <c r="G185" i="12"/>
  <c r="G186" i="12"/>
  <c r="G181" i="12"/>
  <c r="AN179" i="12"/>
  <c r="AM179" i="12"/>
  <c r="AL179" i="12"/>
  <c r="AK179" i="12"/>
  <c r="AJ179" i="12"/>
  <c r="AI179" i="12"/>
  <c r="AH179" i="12"/>
  <c r="AG179" i="12"/>
  <c r="AF179" i="12"/>
  <c r="AE179" i="12"/>
  <c r="AD179" i="12"/>
  <c r="AC179" i="12"/>
  <c r="AB179" i="12"/>
  <c r="AA179" i="12"/>
  <c r="Z179" i="12"/>
  <c r="Y179" i="12"/>
  <c r="X179" i="12"/>
  <c r="W179" i="12"/>
  <c r="V179" i="12"/>
  <c r="U179" i="12"/>
  <c r="T179" i="12"/>
  <c r="S179" i="12"/>
  <c r="R179" i="12"/>
  <c r="Q179" i="12"/>
  <c r="P179" i="12"/>
  <c r="O179" i="12"/>
  <c r="N179" i="12"/>
  <c r="M179" i="12"/>
  <c r="L179" i="12"/>
  <c r="K179" i="12"/>
  <c r="J179" i="12"/>
  <c r="I179" i="12"/>
  <c r="H179" i="12"/>
  <c r="G176" i="12"/>
  <c r="G171" i="12"/>
  <c r="G165" i="12"/>
  <c r="G162" i="12"/>
  <c r="G159" i="12"/>
  <c r="AN160" i="12" s="1"/>
  <c r="AN171" i="12"/>
  <c r="AM171" i="12"/>
  <c r="AL171" i="12"/>
  <c r="AK171" i="12"/>
  <c r="AJ171" i="12"/>
  <c r="AI171" i="12"/>
  <c r="AH171" i="12"/>
  <c r="AG171" i="12"/>
  <c r="AF171" i="12"/>
  <c r="AE171" i="12"/>
  <c r="AD171" i="12"/>
  <c r="AC171" i="12"/>
  <c r="AB171" i="12"/>
  <c r="AA171" i="12"/>
  <c r="Z171" i="12"/>
  <c r="Y171" i="12"/>
  <c r="X171" i="12"/>
  <c r="W171" i="12"/>
  <c r="V171" i="12"/>
  <c r="U171" i="12"/>
  <c r="T171" i="12"/>
  <c r="S171" i="12"/>
  <c r="R171" i="12"/>
  <c r="Q171" i="12"/>
  <c r="P171" i="12"/>
  <c r="O171" i="12"/>
  <c r="N171" i="12"/>
  <c r="M171" i="12"/>
  <c r="L171" i="12"/>
  <c r="K171" i="12"/>
  <c r="J171" i="12"/>
  <c r="I171" i="12"/>
  <c r="H171" i="12"/>
  <c r="AN138" i="12"/>
  <c r="AM138" i="12"/>
  <c r="AJ138" i="12"/>
  <c r="AI138" i="12"/>
  <c r="AG138" i="12"/>
  <c r="AF138" i="12"/>
  <c r="AE138" i="12"/>
  <c r="AB138" i="12"/>
  <c r="AA138" i="12"/>
  <c r="Y138" i="12"/>
  <c r="X138" i="12"/>
  <c r="W138" i="12"/>
  <c r="T138" i="12"/>
  <c r="S138" i="12"/>
  <c r="Q138" i="12"/>
  <c r="P138" i="12"/>
  <c r="O138" i="12"/>
  <c r="L138" i="12"/>
  <c r="K138" i="12"/>
  <c r="I138" i="12"/>
  <c r="H138" i="12"/>
  <c r="G138" i="12"/>
  <c r="AN149" i="12"/>
  <c r="AM149" i="12"/>
  <c r="AL149" i="12"/>
  <c r="AI149" i="12"/>
  <c r="AH149" i="12"/>
  <c r="AF149" i="12"/>
  <c r="AE149" i="12"/>
  <c r="AD149" i="12"/>
  <c r="AA149" i="12"/>
  <c r="Z149" i="12"/>
  <c r="X149" i="12"/>
  <c r="W149" i="12"/>
  <c r="V149" i="12"/>
  <c r="S149" i="12"/>
  <c r="R149" i="12"/>
  <c r="P149" i="12"/>
  <c r="O149" i="12"/>
  <c r="N149" i="12"/>
  <c r="K149" i="12"/>
  <c r="J149" i="12"/>
  <c r="H149" i="12"/>
  <c r="G149" i="12"/>
  <c r="AN127" i="12"/>
  <c r="AL127" i="12"/>
  <c r="AK127" i="12"/>
  <c r="AJ127" i="12"/>
  <c r="AG127" i="12"/>
  <c r="AF127" i="12"/>
  <c r="AD127" i="12"/>
  <c r="AC127" i="12"/>
  <c r="AB127" i="12"/>
  <c r="Y127" i="12"/>
  <c r="X127" i="12"/>
  <c r="V127" i="12"/>
  <c r="U127" i="12"/>
  <c r="T127" i="12"/>
  <c r="Q127" i="12"/>
  <c r="P127" i="12"/>
  <c r="N127" i="12"/>
  <c r="M127" i="12"/>
  <c r="L127" i="12"/>
  <c r="I127" i="12"/>
  <c r="H127" i="12"/>
  <c r="AL116" i="12"/>
  <c r="AK116" i="12"/>
  <c r="AI116" i="12"/>
  <c r="AH116" i="12"/>
  <c r="AG116" i="12"/>
  <c r="AD116" i="12"/>
  <c r="AC116" i="12"/>
  <c r="AA116" i="12"/>
  <c r="Z116" i="12"/>
  <c r="Y116" i="12"/>
  <c r="V116" i="12"/>
  <c r="U116" i="12"/>
  <c r="S116" i="12"/>
  <c r="R116" i="12"/>
  <c r="Q116" i="12"/>
  <c r="N116" i="12"/>
  <c r="M116" i="12"/>
  <c r="K116" i="12"/>
  <c r="J116" i="12"/>
  <c r="I116" i="12"/>
  <c r="AM96" i="12"/>
  <c r="AM50" i="12" s="1"/>
  <c r="AQ22" i="15" s="1"/>
  <c r="AL96" i="12"/>
  <c r="AL50" i="12" s="1"/>
  <c r="AP22" i="15" s="1"/>
  <c r="AK96" i="12"/>
  <c r="AK50" i="12" s="1"/>
  <c r="AO22" i="15" s="1"/>
  <c r="AJ96" i="12"/>
  <c r="AJ50" i="12" s="1"/>
  <c r="AN22" i="15" s="1"/>
  <c r="AI96" i="12"/>
  <c r="AI50" i="12" s="1"/>
  <c r="AM22" i="15" s="1"/>
  <c r="AH96" i="12"/>
  <c r="AH50" i="12" s="1"/>
  <c r="AL22" i="15" s="1"/>
  <c r="AG96" i="12"/>
  <c r="AG50" i="12" s="1"/>
  <c r="AK22" i="15" s="1"/>
  <c r="AF96" i="12"/>
  <c r="AF50" i="12" s="1"/>
  <c r="AJ22" i="15" s="1"/>
  <c r="AE96" i="12"/>
  <c r="AE50" i="12" s="1"/>
  <c r="AI22" i="15" s="1"/>
  <c r="AD96" i="12"/>
  <c r="AD50" i="12" s="1"/>
  <c r="AH22" i="15" s="1"/>
  <c r="AC96" i="12"/>
  <c r="AC50" i="12" s="1"/>
  <c r="AG22" i="15" s="1"/>
  <c r="AB96" i="12"/>
  <c r="AB50" i="12" s="1"/>
  <c r="AF22" i="15" s="1"/>
  <c r="AA96" i="12"/>
  <c r="AA50" i="12" s="1"/>
  <c r="AE22" i="15" s="1"/>
  <c r="Z96" i="12"/>
  <c r="Z50" i="12" s="1"/>
  <c r="AD22" i="15" s="1"/>
  <c r="Y96" i="12"/>
  <c r="Y50" i="12" s="1"/>
  <c r="AC22" i="15" s="1"/>
  <c r="X96" i="12"/>
  <c r="X50" i="12" s="1"/>
  <c r="AB22" i="15" s="1"/>
  <c r="W96" i="12"/>
  <c r="W50" i="12" s="1"/>
  <c r="AA22" i="15" s="1"/>
  <c r="V96" i="12"/>
  <c r="V50" i="12" s="1"/>
  <c r="Z22" i="15" s="1"/>
  <c r="U96" i="12"/>
  <c r="U50" i="12" s="1"/>
  <c r="Y22" i="15" s="1"/>
  <c r="T96" i="12"/>
  <c r="T50" i="12" s="1"/>
  <c r="X22" i="15" s="1"/>
  <c r="S96" i="12"/>
  <c r="S50" i="12" s="1"/>
  <c r="W22" i="15" s="1"/>
  <c r="R96" i="12"/>
  <c r="R50" i="12" s="1"/>
  <c r="V22" i="15" s="1"/>
  <c r="Q96" i="12"/>
  <c r="Q50" i="12" s="1"/>
  <c r="U22" i="15" s="1"/>
  <c r="P96" i="12"/>
  <c r="P50" i="12" s="1"/>
  <c r="T22" i="15" s="1"/>
  <c r="AN96" i="12"/>
  <c r="AN50" i="12" s="1"/>
  <c r="AR22" i="15" s="1"/>
  <c r="O96" i="12"/>
  <c r="O50" i="12" s="1"/>
  <c r="S22" i="15" s="1"/>
  <c r="N96" i="12"/>
  <c r="N50" i="12" s="1"/>
  <c r="R22" i="15" s="1"/>
  <c r="M96" i="12"/>
  <c r="M50" i="12" s="1"/>
  <c r="Q22" i="15" s="1"/>
  <c r="L96" i="12"/>
  <c r="L50" i="12" s="1"/>
  <c r="P22" i="15" s="1"/>
  <c r="K96" i="12"/>
  <c r="K50" i="12" s="1"/>
  <c r="O22" i="15" s="1"/>
  <c r="J96" i="12"/>
  <c r="J50" i="12" s="1"/>
  <c r="N22" i="15" s="1"/>
  <c r="I96" i="12"/>
  <c r="I50" i="12" s="1"/>
  <c r="M22" i="15" s="1"/>
  <c r="H96" i="12"/>
  <c r="H50" i="12" s="1"/>
  <c r="L22" i="15" s="1"/>
  <c r="G96" i="12"/>
  <c r="G50" i="12" s="1"/>
  <c r="K22" i="15" s="1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AN87" i="12"/>
  <c r="AN48" i="12" s="1"/>
  <c r="AR20" i="15" s="1"/>
  <c r="AM87" i="12"/>
  <c r="AM48" i="12" s="1"/>
  <c r="AQ20" i="15" s="1"/>
  <c r="AK87" i="12"/>
  <c r="AK48" i="12" s="1"/>
  <c r="AO20" i="15" s="1"/>
  <c r="AJ87" i="12"/>
  <c r="AJ48" i="12" s="1"/>
  <c r="AN20" i="15" s="1"/>
  <c r="AH87" i="12"/>
  <c r="AH48" i="12" s="1"/>
  <c r="AL20" i="15" s="1"/>
  <c r="AF87" i="12"/>
  <c r="AF48" i="12" s="1"/>
  <c r="AJ20" i="15" s="1"/>
  <c r="AD87" i="12"/>
  <c r="AD48" i="12" s="1"/>
  <c r="AH20" i="15" s="1"/>
  <c r="AC87" i="12"/>
  <c r="AC48" i="12" s="1"/>
  <c r="AG20" i="15" s="1"/>
  <c r="AB87" i="12"/>
  <c r="AB48" i="12" s="1"/>
  <c r="AF20" i="15" s="1"/>
  <c r="AA87" i="12"/>
  <c r="AA48" i="12" s="1"/>
  <c r="AE20" i="15" s="1"/>
  <c r="Y87" i="12"/>
  <c r="Y48" i="12" s="1"/>
  <c r="AC20" i="15" s="1"/>
  <c r="X87" i="12"/>
  <c r="X48" i="12" s="1"/>
  <c r="AB20" i="15" s="1"/>
  <c r="V87" i="12"/>
  <c r="V48" i="12" s="1"/>
  <c r="Z20" i="15" s="1"/>
  <c r="T87" i="12"/>
  <c r="T48" i="12" s="1"/>
  <c r="X20" i="15" s="1"/>
  <c r="R87" i="12"/>
  <c r="R48" i="12" s="1"/>
  <c r="V20" i="15" s="1"/>
  <c r="Q87" i="12"/>
  <c r="Q48" i="12" s="1"/>
  <c r="U20" i="15" s="1"/>
  <c r="P87" i="12"/>
  <c r="P48" i="12" s="1"/>
  <c r="T20" i="15" s="1"/>
  <c r="O87" i="12"/>
  <c r="O48" i="12" s="1"/>
  <c r="S20" i="15" s="1"/>
  <c r="M87" i="12"/>
  <c r="M48" i="12" s="1"/>
  <c r="Q20" i="15" s="1"/>
  <c r="L87" i="12"/>
  <c r="L48" i="12" s="1"/>
  <c r="P20" i="15" s="1"/>
  <c r="J87" i="12"/>
  <c r="J48" i="12" s="1"/>
  <c r="N20" i="15" s="1"/>
  <c r="H87" i="12"/>
  <c r="H48" i="12" s="1"/>
  <c r="L20" i="15" s="1"/>
  <c r="AL88" i="12"/>
  <c r="AL87" i="12" s="1"/>
  <c r="AL48" i="12" s="1"/>
  <c r="AP20" i="15" s="1"/>
  <c r="Z88" i="12"/>
  <c r="Z87" i="12" s="1"/>
  <c r="Z48" i="12" s="1"/>
  <c r="AD20" i="15" s="1"/>
  <c r="AN85" i="12"/>
  <c r="AL85" i="12"/>
  <c r="AJ85" i="12"/>
  <c r="AI85" i="12"/>
  <c r="AH85" i="12"/>
  <c r="AF85" i="12"/>
  <c r="AD85" i="12"/>
  <c r="AB85" i="12"/>
  <c r="AA85" i="12"/>
  <c r="Z85" i="12"/>
  <c r="X85" i="12"/>
  <c r="V85" i="12"/>
  <c r="T85" i="12"/>
  <c r="S85" i="12"/>
  <c r="R85" i="12"/>
  <c r="P85" i="12"/>
  <c r="N85" i="12"/>
  <c r="L85" i="12"/>
  <c r="K85" i="12"/>
  <c r="J85" i="12"/>
  <c r="H85" i="12"/>
  <c r="AN84" i="12"/>
  <c r="AM84" i="12"/>
  <c r="AL84" i="12"/>
  <c r="AJ84" i="12"/>
  <c r="AH84" i="12"/>
  <c r="AF84" i="12"/>
  <c r="AE84" i="12"/>
  <c r="AD84" i="12"/>
  <c r="AB84" i="12"/>
  <c r="Z84" i="12"/>
  <c r="X84" i="12"/>
  <c r="W84" i="12"/>
  <c r="V84" i="12"/>
  <c r="T84" i="12"/>
  <c r="R84" i="12"/>
  <c r="P84" i="12"/>
  <c r="O84" i="12"/>
  <c r="N84" i="12"/>
  <c r="L84" i="12"/>
  <c r="J84" i="12"/>
  <c r="H84" i="12"/>
  <c r="G84" i="12"/>
  <c r="AN83" i="12"/>
  <c r="AF83" i="12"/>
  <c r="AB83" i="12"/>
  <c r="Z83" i="12"/>
  <c r="T83" i="12"/>
  <c r="R83" i="12"/>
  <c r="P83" i="12"/>
  <c r="I83" i="12"/>
  <c r="H83" i="12"/>
  <c r="AL82" i="12"/>
  <c r="AJ82" i="12"/>
  <c r="AH82" i="12"/>
  <c r="AB82" i="12"/>
  <c r="X82" i="12"/>
  <c r="W82" i="12"/>
  <c r="P82" i="12"/>
  <c r="O82" i="12"/>
  <c r="L82" i="12"/>
  <c r="J82" i="12"/>
  <c r="H82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AN70" i="12"/>
  <c r="AM70" i="12"/>
  <c r="AJ70" i="12"/>
  <c r="AI70" i="12"/>
  <c r="AG70" i="12"/>
  <c r="AF70" i="12"/>
  <c r="AE70" i="12"/>
  <c r="AB70" i="12"/>
  <c r="AA70" i="12"/>
  <c r="Y70" i="12"/>
  <c r="X70" i="12"/>
  <c r="W70" i="12"/>
  <c r="T70" i="12"/>
  <c r="S70" i="12"/>
  <c r="Q70" i="12"/>
  <c r="P70" i="12"/>
  <c r="O70" i="12"/>
  <c r="L70" i="12"/>
  <c r="K70" i="12"/>
  <c r="I70" i="12"/>
  <c r="H70" i="12"/>
  <c r="G70" i="12"/>
  <c r="AN68" i="12"/>
  <c r="AL68" i="12"/>
  <c r="AK68" i="12"/>
  <c r="AJ68" i="12"/>
  <c r="AI68" i="12"/>
  <c r="AG68" i="12"/>
  <c r="AD68" i="12"/>
  <c r="AB68" i="12"/>
  <c r="Z68" i="12"/>
  <c r="X68" i="12"/>
  <c r="W68" i="12"/>
  <c r="U68" i="12"/>
  <c r="R68" i="12"/>
  <c r="P68" i="12"/>
  <c r="N68" i="12"/>
  <c r="M68" i="12"/>
  <c r="L68" i="12"/>
  <c r="K68" i="12"/>
  <c r="I68" i="12"/>
  <c r="AL36" i="12"/>
  <c r="AK36" i="12"/>
  <c r="AI36" i="12"/>
  <c r="AG36" i="12"/>
  <c r="AD36" i="12"/>
  <c r="Z36" i="12"/>
  <c r="W36" i="12"/>
  <c r="V36" i="12"/>
  <c r="U36" i="12"/>
  <c r="S36" i="12"/>
  <c r="R36" i="12"/>
  <c r="N36" i="12"/>
  <c r="K36" i="12"/>
  <c r="I36" i="12"/>
  <c r="AN29" i="12"/>
  <c r="AM29" i="12"/>
  <c r="AL29" i="12"/>
  <c r="AK29" i="12"/>
  <c r="AJ29" i="12"/>
  <c r="AH29" i="12"/>
  <c r="AE29" i="12"/>
  <c r="AC29" i="12"/>
  <c r="AB29" i="12"/>
  <c r="AA29" i="12"/>
  <c r="Y29" i="12"/>
  <c r="X29" i="12"/>
  <c r="W29" i="12"/>
  <c r="V29" i="12"/>
  <c r="U29" i="12"/>
  <c r="S29" i="12"/>
  <c r="Q29" i="12"/>
  <c r="P29" i="12"/>
  <c r="O29" i="12"/>
  <c r="M29" i="12"/>
  <c r="L29" i="12"/>
  <c r="J29" i="12"/>
  <c r="I29" i="12"/>
  <c r="G29" i="12"/>
  <c r="AL20" i="12"/>
  <c r="AK20" i="12"/>
  <c r="AI20" i="12"/>
  <c r="AH20" i="12"/>
  <c r="AG20" i="12"/>
  <c r="AD20" i="12"/>
  <c r="Z20" i="12"/>
  <c r="Y20" i="12"/>
  <c r="W20" i="12"/>
  <c r="U20" i="12"/>
  <c r="R20" i="12"/>
  <c r="N20" i="12"/>
  <c r="M20" i="12"/>
  <c r="K20" i="12"/>
  <c r="I20" i="12"/>
  <c r="AN13" i="12"/>
  <c r="AJ13" i="12"/>
  <c r="AH13" i="12"/>
  <c r="AE13" i="12"/>
  <c r="AC13" i="12"/>
  <c r="AB13" i="12"/>
  <c r="X13" i="12"/>
  <c r="V13" i="12"/>
  <c r="U13" i="12"/>
  <c r="S13" i="12"/>
  <c r="Q13" i="12"/>
  <c r="P13" i="12"/>
  <c r="L13" i="12"/>
  <c r="J13" i="12"/>
  <c r="G13" i="12"/>
  <c r="O8" i="12"/>
  <c r="O9" i="12" s="1"/>
  <c r="N8" i="12"/>
  <c r="N9" i="12" s="1"/>
  <c r="M8" i="12"/>
  <c r="M9" i="12" s="1"/>
  <c r="L8" i="12"/>
  <c r="L9" i="12" s="1"/>
  <c r="K8" i="12"/>
  <c r="K9" i="12" s="1"/>
  <c r="J8" i="12"/>
  <c r="J9" i="12" s="1"/>
  <c r="I8" i="12"/>
  <c r="I9" i="12" s="1"/>
  <c r="H8" i="12"/>
  <c r="H9" i="12" s="1"/>
  <c r="G8" i="12"/>
  <c r="G9" i="12" s="1"/>
  <c r="E15" i="12" l="1"/>
  <c r="E115" i="12" s="1"/>
  <c r="E117" i="12" s="1"/>
  <c r="E118" i="12" s="1"/>
  <c r="E120" i="12" s="1"/>
  <c r="E122" i="12" s="1"/>
  <c r="E114" i="12" s="1"/>
  <c r="D31" i="12"/>
  <c r="D30" i="12" s="1"/>
  <c r="K30" i="15"/>
  <c r="C30" i="15" s="1"/>
  <c r="D91" i="12"/>
  <c r="F206" i="12"/>
  <c r="F200" i="12" s="1"/>
  <c r="E206" i="12"/>
  <c r="E200" i="12" s="1"/>
  <c r="D223" i="12"/>
  <c r="F31" i="12"/>
  <c r="F137" i="12" s="1"/>
  <c r="F139" i="12" s="1"/>
  <c r="F140" i="12" s="1"/>
  <c r="F142" i="12" s="1"/>
  <c r="F144" i="12" s="1"/>
  <c r="F136" i="12" s="1"/>
  <c r="D15" i="12"/>
  <c r="D14" i="12" s="1"/>
  <c r="E81" i="12"/>
  <c r="D81" i="12"/>
  <c r="E31" i="12"/>
  <c r="E30" i="12" s="1"/>
  <c r="F15" i="12"/>
  <c r="F115" i="12" s="1"/>
  <c r="F117" i="12" s="1"/>
  <c r="F118" i="12" s="1"/>
  <c r="F120" i="12" s="1"/>
  <c r="F122" i="12" s="1"/>
  <c r="F114" i="12" s="1"/>
  <c r="D67" i="12"/>
  <c r="D66" i="12" s="1"/>
  <c r="F81" i="12"/>
  <c r="F91" i="12"/>
  <c r="D206" i="12"/>
  <c r="D200" i="12" s="1"/>
  <c r="E91" i="12"/>
  <c r="D77" i="12"/>
  <c r="F38" i="12"/>
  <c r="F148" i="12" s="1"/>
  <c r="F150" i="12" s="1"/>
  <c r="F151" i="12" s="1"/>
  <c r="F153" i="12" s="1"/>
  <c r="F155" i="12" s="1"/>
  <c r="F147" i="12" s="1"/>
  <c r="E38" i="12"/>
  <c r="E37" i="12" s="1"/>
  <c r="F22" i="12"/>
  <c r="F126" i="12" s="1"/>
  <c r="F128" i="12" s="1"/>
  <c r="F129" i="12" s="1"/>
  <c r="F131" i="12" s="1"/>
  <c r="F133" i="12" s="1"/>
  <c r="F125" i="12" s="1"/>
  <c r="D38" i="12"/>
  <c r="D37" i="12" s="1"/>
  <c r="E22" i="12"/>
  <c r="E126" i="12" s="1"/>
  <c r="E128" i="12" s="1"/>
  <c r="E129" i="12" s="1"/>
  <c r="E131" i="12" s="1"/>
  <c r="E133" i="12" s="1"/>
  <c r="E125" i="12" s="1"/>
  <c r="D22" i="12"/>
  <c r="D21" i="12" s="1"/>
  <c r="E77" i="12"/>
  <c r="F79" i="12"/>
  <c r="F77" i="12" s="1"/>
  <c r="E67" i="12"/>
  <c r="E66" i="12" s="1"/>
  <c r="F69" i="12"/>
  <c r="F67" i="12" s="1"/>
  <c r="F66" i="12" s="1"/>
  <c r="G32" i="12"/>
  <c r="H32" i="12" s="1"/>
  <c r="I32" i="12" s="1"/>
  <c r="J32" i="12" s="1"/>
  <c r="K32" i="12" s="1"/>
  <c r="L32" i="12" s="1"/>
  <c r="M32" i="12" s="1"/>
  <c r="N32" i="12" s="1"/>
  <c r="O32" i="12" s="1"/>
  <c r="P32" i="12" s="1"/>
  <c r="Q32" i="12" s="1"/>
  <c r="R32" i="12" s="1"/>
  <c r="S32" i="12" s="1"/>
  <c r="T32" i="12" s="1"/>
  <c r="U32" i="12" s="1"/>
  <c r="V32" i="12" s="1"/>
  <c r="W32" i="12" s="1"/>
  <c r="X32" i="12" s="1"/>
  <c r="Y32" i="12" s="1"/>
  <c r="Z32" i="12" s="1"/>
  <c r="AA32" i="12" s="1"/>
  <c r="AB32" i="12" s="1"/>
  <c r="AC32" i="12" s="1"/>
  <c r="AD32" i="12" s="1"/>
  <c r="AE32" i="12" s="1"/>
  <c r="AF32" i="12" s="1"/>
  <c r="AG32" i="12" s="1"/>
  <c r="AH32" i="12" s="1"/>
  <c r="AI32" i="12" s="1"/>
  <c r="AJ32" i="12" s="1"/>
  <c r="AK32" i="12" s="1"/>
  <c r="AL32" i="12" s="1"/>
  <c r="AM32" i="12" s="1"/>
  <c r="AN32" i="12" s="1"/>
  <c r="G39" i="12"/>
  <c r="H39" i="12" s="1"/>
  <c r="I39" i="12" s="1"/>
  <c r="J39" i="12" s="1"/>
  <c r="K39" i="12" s="1"/>
  <c r="L39" i="12" s="1"/>
  <c r="M39" i="12" s="1"/>
  <c r="N39" i="12" s="1"/>
  <c r="O39" i="12" s="1"/>
  <c r="P39" i="12" s="1"/>
  <c r="Q39" i="12" s="1"/>
  <c r="R39" i="12" s="1"/>
  <c r="S39" i="12" s="1"/>
  <c r="T39" i="12" s="1"/>
  <c r="U39" i="12" s="1"/>
  <c r="V39" i="12" s="1"/>
  <c r="W39" i="12" s="1"/>
  <c r="X39" i="12" s="1"/>
  <c r="Y39" i="12" s="1"/>
  <c r="Z39" i="12" s="1"/>
  <c r="AA39" i="12" s="1"/>
  <c r="AB39" i="12" s="1"/>
  <c r="AC39" i="12" s="1"/>
  <c r="AD39" i="12" s="1"/>
  <c r="AE39" i="12" s="1"/>
  <c r="AF39" i="12" s="1"/>
  <c r="AG39" i="12" s="1"/>
  <c r="AH39" i="12" s="1"/>
  <c r="AI39" i="12" s="1"/>
  <c r="AJ39" i="12" s="1"/>
  <c r="AK39" i="12" s="1"/>
  <c r="AL39" i="12" s="1"/>
  <c r="AM39" i="12" s="1"/>
  <c r="AN39" i="12" s="1"/>
  <c r="G73" i="12"/>
  <c r="H73" i="12" s="1"/>
  <c r="I73" i="12" s="1"/>
  <c r="J73" i="12" s="1"/>
  <c r="K73" i="12" s="1"/>
  <c r="L73" i="12" s="1"/>
  <c r="M73" i="12" s="1"/>
  <c r="N73" i="12" s="1"/>
  <c r="O73" i="12" s="1"/>
  <c r="P73" i="12" s="1"/>
  <c r="Q73" i="12" s="1"/>
  <c r="R73" i="12" s="1"/>
  <c r="S73" i="12" s="1"/>
  <c r="T73" i="12" s="1"/>
  <c r="U73" i="12" s="1"/>
  <c r="V73" i="12" s="1"/>
  <c r="W73" i="12" s="1"/>
  <c r="X73" i="12" s="1"/>
  <c r="Y73" i="12" s="1"/>
  <c r="Z73" i="12" s="1"/>
  <c r="AA73" i="12" s="1"/>
  <c r="AB73" i="12" s="1"/>
  <c r="AC73" i="12" s="1"/>
  <c r="AD73" i="12" s="1"/>
  <c r="AE73" i="12" s="1"/>
  <c r="AF73" i="12" s="1"/>
  <c r="AG73" i="12" s="1"/>
  <c r="AH73" i="12" s="1"/>
  <c r="AI73" i="12" s="1"/>
  <c r="AJ73" i="12" s="1"/>
  <c r="AK73" i="12" s="1"/>
  <c r="AL73" i="12" s="1"/>
  <c r="AM73" i="12" s="1"/>
  <c r="AN73" i="12" s="1"/>
  <c r="J231" i="12"/>
  <c r="L231" i="12"/>
  <c r="R231" i="12"/>
  <c r="Z231" i="12"/>
  <c r="AH231" i="12"/>
  <c r="K231" i="12"/>
  <c r="S231" i="12"/>
  <c r="AA231" i="12"/>
  <c r="AI231" i="12"/>
  <c r="T231" i="12"/>
  <c r="AB231" i="12"/>
  <c r="AJ231" i="12"/>
  <c r="M231" i="12"/>
  <c r="U231" i="12"/>
  <c r="AC231" i="12"/>
  <c r="AK231" i="12"/>
  <c r="N231" i="12"/>
  <c r="V231" i="12"/>
  <c r="AD231" i="12"/>
  <c r="AL231" i="12"/>
  <c r="O231" i="12"/>
  <c r="W231" i="12"/>
  <c r="AE231" i="12"/>
  <c r="AM231" i="12"/>
  <c r="H231" i="12"/>
  <c r="P231" i="12"/>
  <c r="X231" i="12"/>
  <c r="AF231" i="12"/>
  <c r="AN231" i="12"/>
  <c r="I231" i="12"/>
  <c r="Q231" i="12"/>
  <c r="Y231" i="12"/>
  <c r="AG231" i="12"/>
  <c r="G231" i="12"/>
  <c r="G215" i="12"/>
  <c r="G214" i="12" s="1"/>
  <c r="E30" i="15"/>
  <c r="C22" i="15"/>
  <c r="D22" i="15"/>
  <c r="D30" i="15"/>
  <c r="E22" i="15"/>
  <c r="AG13" i="12"/>
  <c r="AG15" i="12" s="1"/>
  <c r="AK3" i="15" s="1"/>
  <c r="W13" i="12"/>
  <c r="W15" i="12" s="1"/>
  <c r="AA3" i="15" s="1"/>
  <c r="O20" i="12"/>
  <c r="O22" i="12" s="1"/>
  <c r="S4" i="15" s="1"/>
  <c r="AA20" i="12"/>
  <c r="AA22" i="12" s="1"/>
  <c r="AE4" i="15" s="1"/>
  <c r="M36" i="12"/>
  <c r="M38" i="12" s="1"/>
  <c r="Q6" i="15" s="1"/>
  <c r="AC20" i="12"/>
  <c r="AC22" i="12" s="1"/>
  <c r="AG4" i="15" s="1"/>
  <c r="K13" i="12"/>
  <c r="K15" i="12" s="1"/>
  <c r="O3" i="15" s="1"/>
  <c r="Q20" i="12"/>
  <c r="Q22" i="12" s="1"/>
  <c r="U4" i="15" s="1"/>
  <c r="Q36" i="12"/>
  <c r="Q38" i="12" s="1"/>
  <c r="U6" i="15" s="1"/>
  <c r="AH68" i="12"/>
  <c r="G20" i="12"/>
  <c r="G22" i="12" s="1"/>
  <c r="K4" i="15" s="1"/>
  <c r="S20" i="12"/>
  <c r="S22" i="12" s="1"/>
  <c r="W4" i="15" s="1"/>
  <c r="Z29" i="12"/>
  <c r="Z31" i="12" s="1"/>
  <c r="AI29" i="12"/>
  <c r="AI31" i="12" s="1"/>
  <c r="G36" i="12"/>
  <c r="G38" i="12" s="1"/>
  <c r="K6" i="15" s="1"/>
  <c r="AH36" i="12"/>
  <c r="AH38" i="12" s="1"/>
  <c r="AL6" i="15" s="1"/>
  <c r="AD82" i="12"/>
  <c r="M83" i="12"/>
  <c r="AH83" i="12"/>
  <c r="AH81" i="12" s="1"/>
  <c r="AH47" i="12" s="1"/>
  <c r="AL19" i="15" s="1"/>
  <c r="AI166" i="12"/>
  <c r="AD29" i="12"/>
  <c r="AD31" i="12" s="1"/>
  <c r="AM36" i="12"/>
  <c r="AM38" i="12" s="1"/>
  <c r="AQ6" i="15" s="1"/>
  <c r="V82" i="12"/>
  <c r="AN82" i="12"/>
  <c r="AN81" i="12" s="1"/>
  <c r="AN47" i="12" s="1"/>
  <c r="AR19" i="15" s="1"/>
  <c r="U83" i="12"/>
  <c r="J20" i="12"/>
  <c r="J22" i="12" s="1"/>
  <c r="N4" i="15" s="1"/>
  <c r="O36" i="12"/>
  <c r="O38" i="12" s="1"/>
  <c r="S6" i="15" s="1"/>
  <c r="J68" i="12"/>
  <c r="J83" i="12"/>
  <c r="J81" i="12" s="1"/>
  <c r="J47" i="12" s="1"/>
  <c r="N19" i="15" s="1"/>
  <c r="X83" i="12"/>
  <c r="X81" i="12" s="1"/>
  <c r="X47" i="12" s="1"/>
  <c r="AB19" i="15" s="1"/>
  <c r="AJ83" i="12"/>
  <c r="AJ81" i="12" s="1"/>
  <c r="AJ47" i="12" s="1"/>
  <c r="AN19" i="15" s="1"/>
  <c r="S88" i="12"/>
  <c r="S87" i="12" s="1"/>
  <c r="S48" i="12" s="1"/>
  <c r="W20" i="15" s="1"/>
  <c r="G109" i="12"/>
  <c r="Y109" i="12"/>
  <c r="K209" i="12"/>
  <c r="L83" i="12"/>
  <c r="L81" i="12" s="1"/>
  <c r="L47" i="12" s="1"/>
  <c r="P19" i="15" s="1"/>
  <c r="Y83" i="12"/>
  <c r="AK83" i="12"/>
  <c r="U88" i="12"/>
  <c r="U87" i="12" s="1"/>
  <c r="U48" i="12" s="1"/>
  <c r="Y20" i="15" s="1"/>
  <c r="P209" i="12"/>
  <c r="AC68" i="12"/>
  <c r="Q83" i="12"/>
  <c r="AC83" i="12"/>
  <c r="AG83" i="12"/>
  <c r="W92" i="12"/>
  <c r="AG177" i="12"/>
  <c r="AB209" i="12"/>
  <c r="AF209" i="12"/>
  <c r="G94" i="12"/>
  <c r="H94" i="12" s="1"/>
  <c r="AI209" i="12"/>
  <c r="L209" i="12"/>
  <c r="AJ209" i="12"/>
  <c r="S209" i="12"/>
  <c r="X36" i="12"/>
  <c r="X38" i="12" s="1"/>
  <c r="AB6" i="15" s="1"/>
  <c r="G72" i="12"/>
  <c r="H72" i="12" s="1"/>
  <c r="I72" i="12" s="1"/>
  <c r="J72" i="12" s="1"/>
  <c r="K72" i="12" s="1"/>
  <c r="L72" i="12" s="1"/>
  <c r="M72" i="12" s="1"/>
  <c r="N72" i="12" s="1"/>
  <c r="O72" i="12" s="1"/>
  <c r="P72" i="12" s="1"/>
  <c r="Q72" i="12" s="1"/>
  <c r="R72" i="12" s="1"/>
  <c r="S72" i="12" s="1"/>
  <c r="T72" i="12" s="1"/>
  <c r="U72" i="12" s="1"/>
  <c r="V72" i="12" s="1"/>
  <c r="W72" i="12" s="1"/>
  <c r="X72" i="12" s="1"/>
  <c r="Y72" i="12" s="1"/>
  <c r="Z72" i="12" s="1"/>
  <c r="AA72" i="12" s="1"/>
  <c r="AB72" i="12" s="1"/>
  <c r="AC72" i="12" s="1"/>
  <c r="AD72" i="12" s="1"/>
  <c r="AE72" i="12" s="1"/>
  <c r="AF72" i="12" s="1"/>
  <c r="AG72" i="12" s="1"/>
  <c r="AH72" i="12" s="1"/>
  <c r="AI72" i="12" s="1"/>
  <c r="AJ72" i="12" s="1"/>
  <c r="AK72" i="12" s="1"/>
  <c r="AL72" i="12" s="1"/>
  <c r="AM72" i="12" s="1"/>
  <c r="AN72" i="12" s="1"/>
  <c r="N82" i="12"/>
  <c r="Z82" i="12"/>
  <c r="Z81" i="12" s="1"/>
  <c r="Z47" i="12" s="1"/>
  <c r="AD19" i="15" s="1"/>
  <c r="AM82" i="12"/>
  <c r="K83" i="12"/>
  <c r="S83" i="12"/>
  <c r="AA83" i="12"/>
  <c r="AI83" i="12"/>
  <c r="AE88" i="12"/>
  <c r="AE87" i="12" s="1"/>
  <c r="AE48" i="12" s="1"/>
  <c r="AI20" i="15" s="1"/>
  <c r="AE92" i="12"/>
  <c r="R209" i="12"/>
  <c r="AH209" i="12"/>
  <c r="G132" i="12"/>
  <c r="H132" i="12" s="1"/>
  <c r="I132" i="12" s="1"/>
  <c r="J132" i="12" s="1"/>
  <c r="K132" i="12" s="1"/>
  <c r="L132" i="12" s="1"/>
  <c r="M132" i="12" s="1"/>
  <c r="N132" i="12" s="1"/>
  <c r="O132" i="12" s="1"/>
  <c r="P132" i="12" s="1"/>
  <c r="Q132" i="12" s="1"/>
  <c r="R132" i="12" s="1"/>
  <c r="S132" i="12" s="1"/>
  <c r="T132" i="12" s="1"/>
  <c r="U132" i="12" s="1"/>
  <c r="V132" i="12" s="1"/>
  <c r="W132" i="12" s="1"/>
  <c r="X132" i="12" s="1"/>
  <c r="Y132" i="12" s="1"/>
  <c r="Z132" i="12" s="1"/>
  <c r="AA132" i="12" s="1"/>
  <c r="AB132" i="12" s="1"/>
  <c r="AC132" i="12" s="1"/>
  <c r="AD132" i="12" s="1"/>
  <c r="AE132" i="12" s="1"/>
  <c r="AF132" i="12" s="1"/>
  <c r="AG132" i="12" s="1"/>
  <c r="AH132" i="12" s="1"/>
  <c r="AI132" i="12" s="1"/>
  <c r="AJ132" i="12" s="1"/>
  <c r="AK132" i="12" s="1"/>
  <c r="AL132" i="12" s="1"/>
  <c r="AM132" i="12" s="1"/>
  <c r="AN132" i="12" s="1"/>
  <c r="G154" i="12"/>
  <c r="H154" i="12" s="1"/>
  <c r="I154" i="12" s="1"/>
  <c r="J154" i="12" s="1"/>
  <c r="K154" i="12" s="1"/>
  <c r="L154" i="12" s="1"/>
  <c r="M154" i="12" s="1"/>
  <c r="N154" i="12" s="1"/>
  <c r="O154" i="12" s="1"/>
  <c r="P154" i="12" s="1"/>
  <c r="Q154" i="12" s="1"/>
  <c r="R154" i="12" s="1"/>
  <c r="S154" i="12" s="1"/>
  <c r="T154" i="12" s="1"/>
  <c r="U154" i="12" s="1"/>
  <c r="V154" i="12" s="1"/>
  <c r="W154" i="12" s="1"/>
  <c r="X154" i="12" s="1"/>
  <c r="Y154" i="12" s="1"/>
  <c r="Z154" i="12" s="1"/>
  <c r="AA154" i="12" s="1"/>
  <c r="AB154" i="12" s="1"/>
  <c r="AC154" i="12" s="1"/>
  <c r="AD154" i="12" s="1"/>
  <c r="AE154" i="12" s="1"/>
  <c r="AF154" i="12" s="1"/>
  <c r="AG154" i="12" s="1"/>
  <c r="AH154" i="12" s="1"/>
  <c r="AI154" i="12" s="1"/>
  <c r="AJ154" i="12" s="1"/>
  <c r="AK154" i="12" s="1"/>
  <c r="AL154" i="12" s="1"/>
  <c r="AM154" i="12" s="1"/>
  <c r="AN154" i="12" s="1"/>
  <c r="P36" i="12"/>
  <c r="P38" i="12" s="1"/>
  <c r="T6" i="15" s="1"/>
  <c r="R82" i="12"/>
  <c r="R81" i="12" s="1"/>
  <c r="R47" i="12" s="1"/>
  <c r="V19" i="15" s="1"/>
  <c r="AE82" i="12"/>
  <c r="N83" i="12"/>
  <c r="V83" i="12"/>
  <c r="AD83" i="12"/>
  <c r="AL83" i="12"/>
  <c r="AL81" i="12" s="1"/>
  <c r="AL47" i="12" s="1"/>
  <c r="AP19" i="15" s="1"/>
  <c r="G88" i="12"/>
  <c r="G87" i="12" s="1"/>
  <c r="G48" i="12" s="1"/>
  <c r="K20" i="15" s="1"/>
  <c r="G102" i="12"/>
  <c r="AE109" i="12"/>
  <c r="H209" i="12"/>
  <c r="X209" i="12"/>
  <c r="AN209" i="12"/>
  <c r="L20" i="12"/>
  <c r="L22" i="12" s="1"/>
  <c r="P4" i="15" s="1"/>
  <c r="G82" i="12"/>
  <c r="T82" i="12"/>
  <c r="T81" i="12" s="1"/>
  <c r="T47" i="12" s="1"/>
  <c r="X19" i="15" s="1"/>
  <c r="AF82" i="12"/>
  <c r="AF81" i="12" s="1"/>
  <c r="AF47" i="12" s="1"/>
  <c r="AJ19" i="15" s="1"/>
  <c r="G83" i="12"/>
  <c r="O83" i="12"/>
  <c r="W83" i="12"/>
  <c r="AE83" i="12"/>
  <c r="N88" i="12"/>
  <c r="N87" i="12" s="1"/>
  <c r="N48" i="12" s="1"/>
  <c r="R20" i="15" s="1"/>
  <c r="G101" i="12"/>
  <c r="S102" i="12"/>
  <c r="J209" i="12"/>
  <c r="Z209" i="12"/>
  <c r="G92" i="12"/>
  <c r="O92" i="12"/>
  <c r="H92" i="12"/>
  <c r="P92" i="12"/>
  <c r="X92" i="12"/>
  <c r="AF92" i="12"/>
  <c r="G143" i="12"/>
  <c r="H143" i="12" s="1"/>
  <c r="I143" i="12" s="1"/>
  <c r="J143" i="12" s="1"/>
  <c r="K143" i="12" s="1"/>
  <c r="L143" i="12" s="1"/>
  <c r="M143" i="12" s="1"/>
  <c r="N143" i="12" s="1"/>
  <c r="O143" i="12" s="1"/>
  <c r="P143" i="12" s="1"/>
  <c r="Q143" i="12" s="1"/>
  <c r="R143" i="12" s="1"/>
  <c r="S143" i="12" s="1"/>
  <c r="T143" i="12" s="1"/>
  <c r="U143" i="12" s="1"/>
  <c r="V143" i="12" s="1"/>
  <c r="W143" i="12" s="1"/>
  <c r="X143" i="12" s="1"/>
  <c r="Y143" i="12" s="1"/>
  <c r="Z143" i="12" s="1"/>
  <c r="AA143" i="12" s="1"/>
  <c r="AB143" i="12" s="1"/>
  <c r="AC143" i="12" s="1"/>
  <c r="AD143" i="12" s="1"/>
  <c r="AE143" i="12" s="1"/>
  <c r="AF143" i="12" s="1"/>
  <c r="AG143" i="12" s="1"/>
  <c r="AH143" i="12" s="1"/>
  <c r="AI143" i="12" s="1"/>
  <c r="AJ143" i="12" s="1"/>
  <c r="AK143" i="12" s="1"/>
  <c r="AL143" i="12" s="1"/>
  <c r="AM143" i="12" s="1"/>
  <c r="AN143" i="12" s="1"/>
  <c r="M106" i="12"/>
  <c r="M104" i="12" s="1"/>
  <c r="S108" i="12"/>
  <c r="I92" i="12"/>
  <c r="Q92" i="12"/>
  <c r="Y92" i="12"/>
  <c r="AH92" i="12"/>
  <c r="AJ36" i="12"/>
  <c r="AJ38" i="12" s="1"/>
  <c r="AN6" i="15" s="1"/>
  <c r="P20" i="12"/>
  <c r="P22" i="12" s="1"/>
  <c r="T4" i="15" s="1"/>
  <c r="AB36" i="12"/>
  <c r="AB38" i="12" s="1"/>
  <c r="AF6" i="15" s="1"/>
  <c r="O68" i="12"/>
  <c r="AA68" i="12"/>
  <c r="J92" i="12"/>
  <c r="R92" i="12"/>
  <c r="Z92" i="12"/>
  <c r="AJ92" i="12"/>
  <c r="AN20" i="12"/>
  <c r="AN22" i="12" s="1"/>
  <c r="AR4" i="15" s="1"/>
  <c r="G68" i="12"/>
  <c r="K92" i="12"/>
  <c r="S92" i="12"/>
  <c r="AA92" i="12"/>
  <c r="AK92" i="12"/>
  <c r="S101" i="12"/>
  <c r="G16" i="12"/>
  <c r="H16" i="12" s="1"/>
  <c r="I16" i="12" s="1"/>
  <c r="J16" i="12" s="1"/>
  <c r="K16" i="12" s="1"/>
  <c r="L16" i="12" s="1"/>
  <c r="M16" i="12" s="1"/>
  <c r="N16" i="12" s="1"/>
  <c r="O16" i="12" s="1"/>
  <c r="P16" i="12" s="1"/>
  <c r="Q16" i="12" s="1"/>
  <c r="R16" i="12" s="1"/>
  <c r="S16" i="12" s="1"/>
  <c r="T16" i="12" s="1"/>
  <c r="U16" i="12" s="1"/>
  <c r="V16" i="12" s="1"/>
  <c r="W16" i="12" s="1"/>
  <c r="X16" i="12" s="1"/>
  <c r="Y16" i="12" s="1"/>
  <c r="Z16" i="12" s="1"/>
  <c r="AA16" i="12" s="1"/>
  <c r="AB16" i="12" s="1"/>
  <c r="AC16" i="12" s="1"/>
  <c r="AD16" i="12" s="1"/>
  <c r="AE16" i="12" s="1"/>
  <c r="AF16" i="12" s="1"/>
  <c r="AG16" i="12" s="1"/>
  <c r="AH16" i="12" s="1"/>
  <c r="AI16" i="12" s="1"/>
  <c r="AJ16" i="12" s="1"/>
  <c r="AK16" i="12" s="1"/>
  <c r="AL16" i="12" s="1"/>
  <c r="AM16" i="12" s="1"/>
  <c r="AN16" i="12" s="1"/>
  <c r="T29" i="12"/>
  <c r="T31" i="12" s="1"/>
  <c r="X20" i="12"/>
  <c r="X22" i="12" s="1"/>
  <c r="AB4" i="15" s="1"/>
  <c r="L92" i="12"/>
  <c r="T92" i="12"/>
  <c r="AB92" i="12"/>
  <c r="AL92" i="12"/>
  <c r="AH163" i="12"/>
  <c r="G106" i="12"/>
  <c r="S106" i="12"/>
  <c r="AE106" i="12"/>
  <c r="G74" i="12"/>
  <c r="H74" i="12" s="1"/>
  <c r="I74" i="12" s="1"/>
  <c r="J74" i="12" s="1"/>
  <c r="K74" i="12" s="1"/>
  <c r="L74" i="12" s="1"/>
  <c r="M74" i="12" s="1"/>
  <c r="N74" i="12" s="1"/>
  <c r="O74" i="12" s="1"/>
  <c r="P74" i="12" s="1"/>
  <c r="Q74" i="12" s="1"/>
  <c r="R74" i="12" s="1"/>
  <c r="S74" i="12" s="1"/>
  <c r="T74" i="12" s="1"/>
  <c r="U74" i="12" s="1"/>
  <c r="V74" i="12" s="1"/>
  <c r="W74" i="12" s="1"/>
  <c r="X74" i="12" s="1"/>
  <c r="Y74" i="12" s="1"/>
  <c r="Z74" i="12" s="1"/>
  <c r="AA74" i="12" s="1"/>
  <c r="AB74" i="12" s="1"/>
  <c r="AC74" i="12" s="1"/>
  <c r="AD74" i="12" s="1"/>
  <c r="AE74" i="12" s="1"/>
  <c r="AF74" i="12" s="1"/>
  <c r="AG74" i="12" s="1"/>
  <c r="AH74" i="12" s="1"/>
  <c r="AI74" i="12" s="1"/>
  <c r="AJ74" i="12" s="1"/>
  <c r="AK74" i="12" s="1"/>
  <c r="AL74" i="12" s="1"/>
  <c r="AM74" i="12" s="1"/>
  <c r="AN74" i="12" s="1"/>
  <c r="S68" i="12"/>
  <c r="M92" i="12"/>
  <c r="U92" i="12"/>
  <c r="AC92" i="12"/>
  <c r="AM92" i="12"/>
  <c r="Y106" i="12"/>
  <c r="N92" i="12"/>
  <c r="V92" i="12"/>
  <c r="AD92" i="12"/>
  <c r="AN92" i="12"/>
  <c r="AJ169" i="12"/>
  <c r="AG182" i="12"/>
  <c r="AJ192" i="12"/>
  <c r="M209" i="12"/>
  <c r="U209" i="12"/>
  <c r="AC209" i="12"/>
  <c r="AK209" i="12"/>
  <c r="N209" i="12"/>
  <c r="V209" i="12"/>
  <c r="AD209" i="12"/>
  <c r="AL209" i="12"/>
  <c r="G209" i="12"/>
  <c r="O209" i="12"/>
  <c r="W209" i="12"/>
  <c r="AE209" i="12"/>
  <c r="AM209" i="12"/>
  <c r="I209" i="12"/>
  <c r="Q209" i="12"/>
  <c r="Y209" i="12"/>
  <c r="L116" i="12"/>
  <c r="T116" i="12"/>
  <c r="AB116" i="12"/>
  <c r="AJ116" i="12"/>
  <c r="G127" i="12"/>
  <c r="O127" i="12"/>
  <c r="W127" i="12"/>
  <c r="AE127" i="12"/>
  <c r="AM127" i="12"/>
  <c r="I149" i="12"/>
  <c r="Q149" i="12"/>
  <c r="Y149" i="12"/>
  <c r="AG149" i="12"/>
  <c r="G121" i="12"/>
  <c r="H121" i="12" s="1"/>
  <c r="I121" i="12" s="1"/>
  <c r="J121" i="12" s="1"/>
  <c r="K121" i="12" s="1"/>
  <c r="L121" i="12" s="1"/>
  <c r="M121" i="12" s="1"/>
  <c r="N121" i="12" s="1"/>
  <c r="O121" i="12" s="1"/>
  <c r="P121" i="12" s="1"/>
  <c r="Q121" i="12" s="1"/>
  <c r="R121" i="12" s="1"/>
  <c r="S121" i="12" s="1"/>
  <c r="T121" i="12" s="1"/>
  <c r="U121" i="12" s="1"/>
  <c r="V121" i="12" s="1"/>
  <c r="W121" i="12" s="1"/>
  <c r="X121" i="12" s="1"/>
  <c r="Y121" i="12" s="1"/>
  <c r="Z121" i="12" s="1"/>
  <c r="AA121" i="12" s="1"/>
  <c r="AB121" i="12" s="1"/>
  <c r="AC121" i="12" s="1"/>
  <c r="AD121" i="12" s="1"/>
  <c r="AE121" i="12" s="1"/>
  <c r="AF121" i="12" s="1"/>
  <c r="AG121" i="12" s="1"/>
  <c r="AH121" i="12" s="1"/>
  <c r="AI121" i="12" s="1"/>
  <c r="AJ121" i="12" s="1"/>
  <c r="AK121" i="12" s="1"/>
  <c r="AL121" i="12" s="1"/>
  <c r="AM121" i="12" s="1"/>
  <c r="AN121" i="12" s="1"/>
  <c r="J138" i="12"/>
  <c r="R138" i="12"/>
  <c r="Z138" i="12"/>
  <c r="AH138" i="12"/>
  <c r="G116" i="12"/>
  <c r="O116" i="12"/>
  <c r="W116" i="12"/>
  <c r="AE116" i="12"/>
  <c r="AM116" i="12"/>
  <c r="J127" i="12"/>
  <c r="R127" i="12"/>
  <c r="Z127" i="12"/>
  <c r="AH127" i="12"/>
  <c r="L149" i="12"/>
  <c r="T149" i="12"/>
  <c r="AB149" i="12"/>
  <c r="AJ149" i="12"/>
  <c r="M138" i="12"/>
  <c r="U138" i="12"/>
  <c r="AC138" i="12"/>
  <c r="AK138" i="12"/>
  <c r="H116" i="12"/>
  <c r="P116" i="12"/>
  <c r="X116" i="12"/>
  <c r="AF116" i="12"/>
  <c r="AN116" i="12"/>
  <c r="K127" i="12"/>
  <c r="S127" i="12"/>
  <c r="AA127" i="12"/>
  <c r="AI127" i="12"/>
  <c r="M149" i="12"/>
  <c r="U149" i="12"/>
  <c r="AC149" i="12"/>
  <c r="AK149" i="12"/>
  <c r="N138" i="12"/>
  <c r="V138" i="12"/>
  <c r="AD138" i="12"/>
  <c r="AG92" i="12"/>
  <c r="W88" i="12"/>
  <c r="W87" i="12" s="1"/>
  <c r="W48" i="12" s="1"/>
  <c r="AA20" i="15" s="1"/>
  <c r="I88" i="12"/>
  <c r="I87" i="12" s="1"/>
  <c r="I48" i="12" s="1"/>
  <c r="M20" i="15" s="1"/>
  <c r="AG88" i="12"/>
  <c r="AG87" i="12" s="1"/>
  <c r="AG48" i="12" s="1"/>
  <c r="AK20" i="15" s="1"/>
  <c r="K88" i="12"/>
  <c r="K87" i="12" s="1"/>
  <c r="K48" i="12" s="1"/>
  <c r="O20" i="15" s="1"/>
  <c r="I82" i="12"/>
  <c r="Q82" i="12"/>
  <c r="Y82" i="12"/>
  <c r="AG82" i="12"/>
  <c r="I84" i="12"/>
  <c r="Q84" i="12"/>
  <c r="Y84" i="12"/>
  <c r="AG84" i="12"/>
  <c r="M85" i="12"/>
  <c r="U85" i="12"/>
  <c r="AC85" i="12"/>
  <c r="AK85" i="12"/>
  <c r="K82" i="12"/>
  <c r="S82" i="12"/>
  <c r="AA82" i="12"/>
  <c r="AI82" i="12"/>
  <c r="K84" i="12"/>
  <c r="S84" i="12"/>
  <c r="AA84" i="12"/>
  <c r="AI84" i="12"/>
  <c r="G85" i="12"/>
  <c r="O85" i="12"/>
  <c r="W85" i="12"/>
  <c r="AE85" i="12"/>
  <c r="AM85" i="12"/>
  <c r="M82" i="12"/>
  <c r="U82" i="12"/>
  <c r="AC82" i="12"/>
  <c r="M84" i="12"/>
  <c r="U84" i="12"/>
  <c r="AC84" i="12"/>
  <c r="I85" i="12"/>
  <c r="Q85" i="12"/>
  <c r="Y85" i="12"/>
  <c r="H68" i="12"/>
  <c r="AF68" i="12"/>
  <c r="J70" i="12"/>
  <c r="R70" i="12"/>
  <c r="Z70" i="12"/>
  <c r="AH70" i="12"/>
  <c r="M70" i="12"/>
  <c r="U70" i="12"/>
  <c r="AC70" i="12"/>
  <c r="AK70" i="12"/>
  <c r="N70" i="12"/>
  <c r="V70" i="12"/>
  <c r="AD70" i="12"/>
  <c r="H36" i="12"/>
  <c r="H38" i="12" s="1"/>
  <c r="L6" i="15" s="1"/>
  <c r="AF36" i="12"/>
  <c r="AF38" i="12" s="1"/>
  <c r="AJ6" i="15" s="1"/>
  <c r="H29" i="12"/>
  <c r="H31" i="12" s="1"/>
  <c r="H20" i="12"/>
  <c r="H22" i="12" s="1"/>
  <c r="L4" i="15" s="1"/>
  <c r="AF20" i="12"/>
  <c r="AF22" i="12" s="1"/>
  <c r="AJ4" i="15" s="1"/>
  <c r="AK13" i="12"/>
  <c r="AK15" i="12" s="1"/>
  <c r="AO3" i="15" s="1"/>
  <c r="M13" i="12"/>
  <c r="M15" i="12" s="1"/>
  <c r="Q3" i="15" s="1"/>
  <c r="Y13" i="12"/>
  <c r="Y15" i="12" s="1"/>
  <c r="AC3" i="15" s="1"/>
  <c r="AL13" i="12"/>
  <c r="AL15" i="12" s="1"/>
  <c r="AP3" i="15" s="1"/>
  <c r="N13" i="12"/>
  <c r="N15" i="12" s="1"/>
  <c r="R3" i="15" s="1"/>
  <c r="Z13" i="12"/>
  <c r="Z15" i="12" s="1"/>
  <c r="AD3" i="15" s="1"/>
  <c r="AM13" i="12"/>
  <c r="AM15" i="12" s="1"/>
  <c r="AQ3" i="15" s="1"/>
  <c r="AA13" i="12"/>
  <c r="AA15" i="12" s="1"/>
  <c r="AE3" i="15" s="1"/>
  <c r="O13" i="12"/>
  <c r="O15" i="12" s="1"/>
  <c r="S3" i="15" s="1"/>
  <c r="R13" i="12"/>
  <c r="R15" i="12" s="1"/>
  <c r="V3" i="15" s="1"/>
  <c r="T13" i="12"/>
  <c r="T15" i="12" s="1"/>
  <c r="X3" i="15" s="1"/>
  <c r="AD13" i="12"/>
  <c r="AD15" i="12" s="1"/>
  <c r="AH3" i="15" s="1"/>
  <c r="H13" i="12"/>
  <c r="H15" i="12" s="1"/>
  <c r="L3" i="15" s="1"/>
  <c r="N158" i="12"/>
  <c r="N236" i="12" s="1"/>
  <c r="N237" i="12" s="1"/>
  <c r="V158" i="12"/>
  <c r="V236" i="12" s="1"/>
  <c r="V237" i="12" s="1"/>
  <c r="AD158" i="12"/>
  <c r="AD236" i="12" s="1"/>
  <c r="AD237" i="12" s="1"/>
  <c r="AL158" i="12"/>
  <c r="AL236" i="12" s="1"/>
  <c r="AL237" i="12" s="1"/>
  <c r="H158" i="12"/>
  <c r="H236" i="12" s="1"/>
  <c r="H237" i="12" s="1"/>
  <c r="P158" i="12"/>
  <c r="P236" i="12" s="1"/>
  <c r="P237" i="12" s="1"/>
  <c r="X158" i="12"/>
  <c r="X236" i="12" s="1"/>
  <c r="X237" i="12" s="1"/>
  <c r="AF158" i="12"/>
  <c r="AF236" i="12" s="1"/>
  <c r="AF237" i="12" s="1"/>
  <c r="AN158" i="12"/>
  <c r="AN236" i="12" s="1"/>
  <c r="AN237" i="12" s="1"/>
  <c r="K158" i="12"/>
  <c r="K236" i="12" s="1"/>
  <c r="K237" i="12" s="1"/>
  <c r="S158" i="12"/>
  <c r="S236" i="12" s="1"/>
  <c r="S237" i="12" s="1"/>
  <c r="AA158" i="12"/>
  <c r="AA236" i="12" s="1"/>
  <c r="AA237" i="12" s="1"/>
  <c r="AI158" i="12"/>
  <c r="AI236" i="12" s="1"/>
  <c r="AI237" i="12" s="1"/>
  <c r="M158" i="12"/>
  <c r="M236" i="12" s="1"/>
  <c r="M237" i="12" s="1"/>
  <c r="U158" i="12"/>
  <c r="U236" i="12" s="1"/>
  <c r="U237" i="12" s="1"/>
  <c r="AC158" i="12"/>
  <c r="AC236" i="12" s="1"/>
  <c r="AC237" i="12" s="1"/>
  <c r="AK158" i="12"/>
  <c r="AK236" i="12" s="1"/>
  <c r="AK237" i="12" s="1"/>
  <c r="O158" i="12"/>
  <c r="O236" i="12" s="1"/>
  <c r="O237" i="12" s="1"/>
  <c r="W158" i="12"/>
  <c r="W236" i="12" s="1"/>
  <c r="W237" i="12" s="1"/>
  <c r="AE158" i="12"/>
  <c r="AE236" i="12" s="1"/>
  <c r="AE237" i="12" s="1"/>
  <c r="AM158" i="12"/>
  <c r="AM236" i="12" s="1"/>
  <c r="AM237" i="12" s="1"/>
  <c r="I158" i="12"/>
  <c r="I236" i="12" s="1"/>
  <c r="I237" i="12" s="1"/>
  <c r="Q158" i="12"/>
  <c r="Q236" i="12" s="1"/>
  <c r="Q237" i="12" s="1"/>
  <c r="Y158" i="12"/>
  <c r="Y236" i="12" s="1"/>
  <c r="Y237" i="12" s="1"/>
  <c r="AG158" i="12"/>
  <c r="AG236" i="12" s="1"/>
  <c r="AG237" i="12" s="1"/>
  <c r="J158" i="12"/>
  <c r="J236" i="12" s="1"/>
  <c r="J237" i="12" s="1"/>
  <c r="R158" i="12"/>
  <c r="R236" i="12" s="1"/>
  <c r="R237" i="12" s="1"/>
  <c r="Z158" i="12"/>
  <c r="Z236" i="12" s="1"/>
  <c r="Z237" i="12" s="1"/>
  <c r="AH158" i="12"/>
  <c r="AH236" i="12" s="1"/>
  <c r="AH237" i="12" s="1"/>
  <c r="L158" i="12"/>
  <c r="L236" i="12" s="1"/>
  <c r="L237" i="12" s="1"/>
  <c r="T158" i="12"/>
  <c r="T236" i="12" s="1"/>
  <c r="T237" i="12" s="1"/>
  <c r="AB158" i="12"/>
  <c r="AB236" i="12" s="1"/>
  <c r="AB237" i="12" s="1"/>
  <c r="AJ158" i="12"/>
  <c r="AJ236" i="12" s="1"/>
  <c r="AJ237" i="12" s="1"/>
  <c r="AK104" i="12"/>
  <c r="G158" i="12"/>
  <c r="G236" i="12" s="1"/>
  <c r="G237" i="12" s="1"/>
  <c r="AE100" i="12"/>
  <c r="AE51" i="12" s="1"/>
  <c r="AI23" i="15" s="1"/>
  <c r="E23" i="15" s="1"/>
  <c r="X169" i="12"/>
  <c r="AB169" i="12"/>
  <c r="J169" i="12"/>
  <c r="M192" i="12"/>
  <c r="J182" i="12"/>
  <c r="Z192" i="12"/>
  <c r="AL192" i="12"/>
  <c r="H169" i="12"/>
  <c r="H170" i="12" s="1"/>
  <c r="O197" i="12"/>
  <c r="N192" i="12"/>
  <c r="AA192" i="12"/>
  <c r="AM192" i="12"/>
  <c r="Q197" i="12"/>
  <c r="O192" i="12"/>
  <c r="AC192" i="12"/>
  <c r="U197" i="12"/>
  <c r="R182" i="12"/>
  <c r="R192" i="12"/>
  <c r="AD192" i="12"/>
  <c r="W197" i="12"/>
  <c r="Z182" i="12"/>
  <c r="S192" i="12"/>
  <c r="AE192" i="12"/>
  <c r="Y197" i="12"/>
  <c r="AH182" i="12"/>
  <c r="U192" i="12"/>
  <c r="AH192" i="12"/>
  <c r="AC197" i="12"/>
  <c r="J192" i="12"/>
  <c r="V192" i="12"/>
  <c r="AI192" i="12"/>
  <c r="I197" i="12"/>
  <c r="AE197" i="12"/>
  <c r="K192" i="12"/>
  <c r="W192" i="12"/>
  <c r="AK192" i="12"/>
  <c r="M197" i="12"/>
  <c r="AG197" i="12"/>
  <c r="K182" i="12"/>
  <c r="S182" i="12"/>
  <c r="AA182" i="12"/>
  <c r="AI182" i="12"/>
  <c r="M187" i="12"/>
  <c r="U187" i="12"/>
  <c r="AC187" i="12"/>
  <c r="AK187" i="12"/>
  <c r="H192" i="12"/>
  <c r="H193" i="12" s="1"/>
  <c r="P192" i="12"/>
  <c r="X192" i="12"/>
  <c r="AF192" i="12"/>
  <c r="AN192" i="12"/>
  <c r="J197" i="12"/>
  <c r="R197" i="12"/>
  <c r="Z197" i="12"/>
  <c r="AH197" i="12"/>
  <c r="L182" i="12"/>
  <c r="T182" i="12"/>
  <c r="AB182" i="12"/>
  <c r="AJ182" i="12"/>
  <c r="N187" i="12"/>
  <c r="V187" i="12"/>
  <c r="AD187" i="12"/>
  <c r="AL187" i="12"/>
  <c r="I192" i="12"/>
  <c r="Q192" i="12"/>
  <c r="Y192" i="12"/>
  <c r="AG192" i="12"/>
  <c r="K197" i="12"/>
  <c r="S197" i="12"/>
  <c r="AA197" i="12"/>
  <c r="AI197" i="12"/>
  <c r="L187" i="12"/>
  <c r="AB187" i="12"/>
  <c r="M182" i="12"/>
  <c r="U182" i="12"/>
  <c r="AC182" i="12"/>
  <c r="AK182" i="12"/>
  <c r="O187" i="12"/>
  <c r="W187" i="12"/>
  <c r="AE187" i="12"/>
  <c r="AM187" i="12"/>
  <c r="L197" i="12"/>
  <c r="T197" i="12"/>
  <c r="AB197" i="12"/>
  <c r="AJ197" i="12"/>
  <c r="N182" i="12"/>
  <c r="V182" i="12"/>
  <c r="AD182" i="12"/>
  <c r="AL182" i="12"/>
  <c r="H187" i="12"/>
  <c r="H188" i="12" s="1"/>
  <c r="P187" i="12"/>
  <c r="X187" i="12"/>
  <c r="AF187" i="12"/>
  <c r="AN187" i="12"/>
  <c r="AK197" i="12"/>
  <c r="O182" i="12"/>
  <c r="W182" i="12"/>
  <c r="AE182" i="12"/>
  <c r="AM182" i="12"/>
  <c r="I187" i="12"/>
  <c r="Q187" i="12"/>
  <c r="Y187" i="12"/>
  <c r="AG187" i="12"/>
  <c r="L192" i="12"/>
  <c r="T192" i="12"/>
  <c r="AB192" i="12"/>
  <c r="N197" i="12"/>
  <c r="V197" i="12"/>
  <c r="AD197" i="12"/>
  <c r="AL197" i="12"/>
  <c r="T187" i="12"/>
  <c r="AJ187" i="12"/>
  <c r="H182" i="12"/>
  <c r="H183" i="12" s="1"/>
  <c r="P182" i="12"/>
  <c r="X182" i="12"/>
  <c r="AF182" i="12"/>
  <c r="AN182" i="12"/>
  <c r="J187" i="12"/>
  <c r="R187" i="12"/>
  <c r="Z187" i="12"/>
  <c r="AH187" i="12"/>
  <c r="AM197" i="12"/>
  <c r="I182" i="12"/>
  <c r="Q182" i="12"/>
  <c r="Y182" i="12"/>
  <c r="K187" i="12"/>
  <c r="S187" i="12"/>
  <c r="AA187" i="12"/>
  <c r="H197" i="12"/>
  <c r="H198" i="12" s="1"/>
  <c r="P197" i="12"/>
  <c r="X197" i="12"/>
  <c r="AF197" i="12"/>
  <c r="M169" i="12"/>
  <c r="AC169" i="12"/>
  <c r="I169" i="12"/>
  <c r="Z169" i="12"/>
  <c r="P169" i="12"/>
  <c r="AN169" i="12"/>
  <c r="Q169" i="12"/>
  <c r="T169" i="12"/>
  <c r="U169" i="12"/>
  <c r="R169" i="12"/>
  <c r="AK169" i="12"/>
  <c r="T166" i="12"/>
  <c r="AB166" i="12"/>
  <c r="L169" i="12"/>
  <c r="Y169" i="12"/>
  <c r="K169" i="12"/>
  <c r="S169" i="12"/>
  <c r="AA169" i="12"/>
  <c r="L166" i="12"/>
  <c r="N169" i="12"/>
  <c r="V169" i="12"/>
  <c r="AD169" i="12"/>
  <c r="AL166" i="12"/>
  <c r="O169" i="12"/>
  <c r="W169" i="12"/>
  <c r="AE169" i="12"/>
  <c r="AF169" i="12"/>
  <c r="V166" i="12"/>
  <c r="AJ166" i="12"/>
  <c r="AL169" i="12"/>
  <c r="T160" i="12"/>
  <c r="J166" i="12"/>
  <c r="Z166" i="12"/>
  <c r="M166" i="12"/>
  <c r="AC166" i="12"/>
  <c r="N166" i="12"/>
  <c r="AD166" i="12"/>
  <c r="R166" i="12"/>
  <c r="AH166" i="12"/>
  <c r="U166" i="12"/>
  <c r="AK166" i="12"/>
  <c r="H160" i="12"/>
  <c r="H161" i="12" s="1"/>
  <c r="AA160" i="12"/>
  <c r="I160" i="12"/>
  <c r="AB160" i="12"/>
  <c r="K160" i="12"/>
  <c r="AG160" i="12"/>
  <c r="L160" i="12"/>
  <c r="AI160" i="12"/>
  <c r="Q160" i="12"/>
  <c r="AJ160" i="12"/>
  <c r="Y160" i="12"/>
  <c r="S160" i="12"/>
  <c r="K163" i="12"/>
  <c r="S163" i="12"/>
  <c r="AA163" i="12"/>
  <c r="S177" i="12"/>
  <c r="AI163" i="12"/>
  <c r="L163" i="12"/>
  <c r="T163" i="12"/>
  <c r="AB163" i="12"/>
  <c r="AJ163" i="12"/>
  <c r="T177" i="12"/>
  <c r="M163" i="12"/>
  <c r="U163" i="12"/>
  <c r="AC163" i="12"/>
  <c r="AK163" i="12"/>
  <c r="Z177" i="12"/>
  <c r="N163" i="12"/>
  <c r="V163" i="12"/>
  <c r="AD163" i="12"/>
  <c r="AL163" i="12"/>
  <c r="AA177" i="12"/>
  <c r="O163" i="12"/>
  <c r="W163" i="12"/>
  <c r="AE163" i="12"/>
  <c r="AM163" i="12"/>
  <c r="J177" i="12"/>
  <c r="AB177" i="12"/>
  <c r="H163" i="12"/>
  <c r="H164" i="12" s="1"/>
  <c r="P163" i="12"/>
  <c r="X163" i="12"/>
  <c r="AF163" i="12"/>
  <c r="AN163" i="12"/>
  <c r="K177" i="12"/>
  <c r="AH177" i="12"/>
  <c r="I163" i="12"/>
  <c r="Q163" i="12"/>
  <c r="Y163" i="12"/>
  <c r="AG163" i="12"/>
  <c r="L177" i="12"/>
  <c r="AI177" i="12"/>
  <c r="J163" i="12"/>
  <c r="R163" i="12"/>
  <c r="Z163" i="12"/>
  <c r="R177" i="12"/>
  <c r="AJ177" i="12"/>
  <c r="M177" i="12"/>
  <c r="U177" i="12"/>
  <c r="AC177" i="12"/>
  <c r="AK177" i="12"/>
  <c r="N177" i="12"/>
  <c r="V177" i="12"/>
  <c r="AD177" i="12"/>
  <c r="AL177" i="12"/>
  <c r="O177" i="12"/>
  <c r="W177" i="12"/>
  <c r="AE177" i="12"/>
  <c r="AM177" i="12"/>
  <c r="H177" i="12"/>
  <c r="H178" i="12" s="1"/>
  <c r="P177" i="12"/>
  <c r="X177" i="12"/>
  <c r="AF177" i="12"/>
  <c r="AN177" i="12"/>
  <c r="I177" i="12"/>
  <c r="Q177" i="12"/>
  <c r="Y177" i="12"/>
  <c r="J160" i="12"/>
  <c r="R160" i="12"/>
  <c r="Z160" i="12"/>
  <c r="AH160" i="12"/>
  <c r="M160" i="12"/>
  <c r="U160" i="12"/>
  <c r="AC160" i="12"/>
  <c r="AK160" i="12"/>
  <c r="N160" i="12"/>
  <c r="V160" i="12"/>
  <c r="AD160" i="12"/>
  <c r="AL160" i="12"/>
  <c r="O160" i="12"/>
  <c r="W160" i="12"/>
  <c r="AE160" i="12"/>
  <c r="AM160" i="12"/>
  <c r="P160" i="12"/>
  <c r="X160" i="12"/>
  <c r="AF160" i="12"/>
  <c r="AN174" i="12"/>
  <c r="AH174" i="12"/>
  <c r="Y174" i="12"/>
  <c r="R174" i="12"/>
  <c r="Q174" i="12"/>
  <c r="L174" i="12"/>
  <c r="AJ174" i="12"/>
  <c r="T174" i="12"/>
  <c r="Z174" i="12"/>
  <c r="I174" i="12"/>
  <c r="AB174" i="12"/>
  <c r="J174" i="12"/>
  <c r="AG174" i="12"/>
  <c r="K174" i="12"/>
  <c r="S174" i="12"/>
  <c r="AA174" i="12"/>
  <c r="AI174" i="12"/>
  <c r="M174" i="12"/>
  <c r="U174" i="12"/>
  <c r="AC174" i="12"/>
  <c r="AK174" i="12"/>
  <c r="N174" i="12"/>
  <c r="V174" i="12"/>
  <c r="AD174" i="12"/>
  <c r="AL174" i="12"/>
  <c r="O174" i="12"/>
  <c r="W174" i="12"/>
  <c r="AE174" i="12"/>
  <c r="AM174" i="12"/>
  <c r="H174" i="12"/>
  <c r="H175" i="12" s="1"/>
  <c r="P174" i="12"/>
  <c r="X174" i="12"/>
  <c r="AF174" i="12"/>
  <c r="AM169" i="12"/>
  <c r="AG169" i="12"/>
  <c r="AH169" i="12"/>
  <c r="AI169" i="12"/>
  <c r="O166" i="12"/>
  <c r="W166" i="12"/>
  <c r="AE166" i="12"/>
  <c r="AM166" i="12"/>
  <c r="I166" i="12"/>
  <c r="P166" i="12"/>
  <c r="X166" i="12"/>
  <c r="AF166" i="12"/>
  <c r="AN166" i="12"/>
  <c r="H166" i="12"/>
  <c r="H167" i="12" s="1"/>
  <c r="Q166" i="12"/>
  <c r="Y166" i="12"/>
  <c r="AG166" i="12"/>
  <c r="K166" i="12"/>
  <c r="S166" i="12"/>
  <c r="AA166" i="12"/>
  <c r="AB81" i="12"/>
  <c r="AB47" i="12" s="1"/>
  <c r="AF19" i="15" s="1"/>
  <c r="H81" i="12"/>
  <c r="H47" i="12" s="1"/>
  <c r="L19" i="15" s="1"/>
  <c r="P81" i="12"/>
  <c r="P47" i="12" s="1"/>
  <c r="T19" i="15" s="1"/>
  <c r="Y38" i="12"/>
  <c r="AC6" i="15" s="1"/>
  <c r="AG38" i="12"/>
  <c r="AK6" i="15" s="1"/>
  <c r="S38" i="12"/>
  <c r="W6" i="15" s="1"/>
  <c r="AA38" i="12"/>
  <c r="AE6" i="15" s="1"/>
  <c r="AI38" i="12"/>
  <c r="AM6" i="15" s="1"/>
  <c r="T38" i="12"/>
  <c r="X6" i="15" s="1"/>
  <c r="U38" i="12"/>
  <c r="Y6" i="15" s="1"/>
  <c r="AC38" i="12"/>
  <c r="AG6" i="15" s="1"/>
  <c r="AK38" i="12"/>
  <c r="AO6" i="15" s="1"/>
  <c r="R38" i="12"/>
  <c r="V6" i="15" s="1"/>
  <c r="V38" i="12"/>
  <c r="Z6" i="15" s="1"/>
  <c r="AD38" i="12"/>
  <c r="AH6" i="15" s="1"/>
  <c r="AL38" i="12"/>
  <c r="AP6" i="15" s="1"/>
  <c r="Z38" i="12"/>
  <c r="AD6" i="15" s="1"/>
  <c r="W38" i="12"/>
  <c r="AA6" i="15" s="1"/>
  <c r="AE38" i="12"/>
  <c r="AI6" i="15" s="1"/>
  <c r="AN38" i="12"/>
  <c r="AR6" i="15" s="1"/>
  <c r="J31" i="12"/>
  <c r="R31" i="12"/>
  <c r="AH31" i="12"/>
  <c r="K31" i="12"/>
  <c r="S31" i="12"/>
  <c r="AA31" i="12"/>
  <c r="L31" i="12"/>
  <c r="AB31" i="12"/>
  <c r="AJ31" i="12"/>
  <c r="M31" i="12"/>
  <c r="U31" i="12"/>
  <c r="AC31" i="12"/>
  <c r="AK31" i="12"/>
  <c r="N31" i="12"/>
  <c r="V31" i="12"/>
  <c r="AL31" i="12"/>
  <c r="G31" i="12"/>
  <c r="O31" i="12"/>
  <c r="W31" i="12"/>
  <c r="AE31" i="12"/>
  <c r="AM31" i="12"/>
  <c r="P31" i="12"/>
  <c r="X31" i="12"/>
  <c r="AF31" i="12"/>
  <c r="AN31" i="12"/>
  <c r="I31" i="12"/>
  <c r="Q31" i="12"/>
  <c r="Y31" i="12"/>
  <c r="AG31" i="12"/>
  <c r="N22" i="12"/>
  <c r="R4" i="15" s="1"/>
  <c r="V22" i="12"/>
  <c r="Z4" i="15" s="1"/>
  <c r="AD22" i="12"/>
  <c r="AH4" i="15" s="1"/>
  <c r="AL22" i="12"/>
  <c r="AP4" i="15" s="1"/>
  <c r="W22" i="12"/>
  <c r="AA4" i="15" s="1"/>
  <c r="AE22" i="12"/>
  <c r="AI4" i="15" s="1"/>
  <c r="AM22" i="12"/>
  <c r="AQ4" i="15" s="1"/>
  <c r="I22" i="12"/>
  <c r="M4" i="15" s="1"/>
  <c r="Y22" i="12"/>
  <c r="AC4" i="15" s="1"/>
  <c r="AG22" i="12"/>
  <c r="AK4" i="15" s="1"/>
  <c r="R22" i="12"/>
  <c r="V4" i="15" s="1"/>
  <c r="Z22" i="12"/>
  <c r="AD4" i="15" s="1"/>
  <c r="AH22" i="12"/>
  <c r="AL4" i="15" s="1"/>
  <c r="I15" i="12"/>
  <c r="M3" i="15" s="1"/>
  <c r="Q15" i="12"/>
  <c r="U3" i="15" s="1"/>
  <c r="K22" i="12"/>
  <c r="O4" i="15" s="1"/>
  <c r="AI22" i="12"/>
  <c r="AM4" i="15" s="1"/>
  <c r="T22" i="12"/>
  <c r="X4" i="15" s="1"/>
  <c r="AB22" i="12"/>
  <c r="AF4" i="15" s="1"/>
  <c r="AJ22" i="12"/>
  <c r="AN4" i="15" s="1"/>
  <c r="M22" i="12"/>
  <c r="Q4" i="15" s="1"/>
  <c r="U22" i="12"/>
  <c r="Y4" i="15" s="1"/>
  <c r="AK22" i="12"/>
  <c r="AO4" i="15" s="1"/>
  <c r="S15" i="12"/>
  <c r="W3" i="15" s="1"/>
  <c r="AI15" i="12"/>
  <c r="AM3" i="15" s="1"/>
  <c r="L15" i="12"/>
  <c r="P3" i="15" s="1"/>
  <c r="AB15" i="12"/>
  <c r="AF3" i="15" s="1"/>
  <c r="AJ15" i="12"/>
  <c r="AN3" i="15" s="1"/>
  <c r="U15" i="12"/>
  <c r="Y3" i="15" s="1"/>
  <c r="AC15" i="12"/>
  <c r="AG3" i="15" s="1"/>
  <c r="J15" i="12"/>
  <c r="N3" i="15" s="1"/>
  <c r="V15" i="12"/>
  <c r="Z3" i="15" s="1"/>
  <c r="AH15" i="12"/>
  <c r="AL3" i="15" s="1"/>
  <c r="G15" i="12"/>
  <c r="K3" i="15" s="1"/>
  <c r="AE15" i="12"/>
  <c r="AI3" i="15" s="1"/>
  <c r="P15" i="12"/>
  <c r="T3" i="15" s="1"/>
  <c r="X15" i="12"/>
  <c r="AB3" i="15" s="1"/>
  <c r="AF15" i="12"/>
  <c r="AJ3" i="15" s="1"/>
  <c r="AN15" i="12"/>
  <c r="AR3" i="15" s="1"/>
  <c r="J38" i="12"/>
  <c r="N6" i="15" s="1"/>
  <c r="N38" i="12"/>
  <c r="L38" i="12"/>
  <c r="P6" i="15" s="1"/>
  <c r="I38" i="12"/>
  <c r="M6" i="15" s="1"/>
  <c r="K38" i="12"/>
  <c r="O6" i="15" s="1"/>
  <c r="H215" i="12" l="1"/>
  <c r="D33" i="12"/>
  <c r="D137" i="12"/>
  <c r="D139" i="12" s="1"/>
  <c r="D140" i="12" s="1"/>
  <c r="D142" i="12" s="1"/>
  <c r="D144" i="12" s="1"/>
  <c r="D136" i="12" s="1"/>
  <c r="E14" i="12"/>
  <c r="E17" i="12"/>
  <c r="D65" i="12"/>
  <c r="S104" i="12"/>
  <c r="F30" i="12"/>
  <c r="F33" i="12"/>
  <c r="D115" i="12"/>
  <c r="D117" i="12" s="1"/>
  <c r="D118" i="12" s="1"/>
  <c r="D120" i="12" s="1"/>
  <c r="D122" i="12" s="1"/>
  <c r="D114" i="12" s="1"/>
  <c r="F17" i="12"/>
  <c r="F14" i="12"/>
  <c r="E137" i="12"/>
  <c r="E139" i="12" s="1"/>
  <c r="E140" i="12" s="1"/>
  <c r="E142" i="12" s="1"/>
  <c r="E144" i="12" s="1"/>
  <c r="E136" i="12" s="1"/>
  <c r="D17" i="12"/>
  <c r="E33" i="12"/>
  <c r="W81" i="12"/>
  <c r="W47" i="12" s="1"/>
  <c r="AA19" i="15" s="1"/>
  <c r="S100" i="12"/>
  <c r="S51" i="12" s="1"/>
  <c r="W23" i="15" s="1"/>
  <c r="D23" i="15" s="1"/>
  <c r="G69" i="12"/>
  <c r="H69" i="12" s="1"/>
  <c r="I69" i="12" s="1"/>
  <c r="E148" i="12"/>
  <c r="E150" i="12" s="1"/>
  <c r="E151" i="12" s="1"/>
  <c r="E153" i="12" s="1"/>
  <c r="E155" i="12" s="1"/>
  <c r="E147" i="12" s="1"/>
  <c r="E40" i="12"/>
  <c r="D148" i="12"/>
  <c r="D150" i="12" s="1"/>
  <c r="D151" i="12" s="1"/>
  <c r="D153" i="12" s="1"/>
  <c r="D155" i="12" s="1"/>
  <c r="D147" i="12" s="1"/>
  <c r="D40" i="12"/>
  <c r="E21" i="12"/>
  <c r="F21" i="12"/>
  <c r="F40" i="12"/>
  <c r="E24" i="12"/>
  <c r="F37" i="12"/>
  <c r="D24" i="12"/>
  <c r="F24" i="12"/>
  <c r="D126" i="12"/>
  <c r="D128" i="12" s="1"/>
  <c r="D129" i="12" s="1"/>
  <c r="D131" i="12" s="1"/>
  <c r="D133" i="12" s="1"/>
  <c r="D125" i="12" s="1"/>
  <c r="F112" i="12"/>
  <c r="F111" i="12" s="1"/>
  <c r="F65" i="12"/>
  <c r="E65" i="12"/>
  <c r="G67" i="12"/>
  <c r="G66" i="12" s="1"/>
  <c r="AK52" i="12"/>
  <c r="AO24" i="15" s="1"/>
  <c r="M52" i="12"/>
  <c r="Q24" i="15" s="1"/>
  <c r="C20" i="15"/>
  <c r="E20" i="15"/>
  <c r="D20" i="15"/>
  <c r="Y104" i="12"/>
  <c r="AD81" i="12"/>
  <c r="AD47" i="12" s="1"/>
  <c r="AH19" i="15" s="1"/>
  <c r="E6" i="15"/>
  <c r="D6" i="15"/>
  <c r="N148" i="12"/>
  <c r="N150" i="12" s="1"/>
  <c r="N151" i="12" s="1"/>
  <c r="N153" i="12" s="1"/>
  <c r="N155" i="12" s="1"/>
  <c r="N147" i="12" s="1"/>
  <c r="R6" i="15"/>
  <c r="C6" i="15" s="1"/>
  <c r="I137" i="12"/>
  <c r="I139" i="12" s="1"/>
  <c r="I140" i="12" s="1"/>
  <c r="I142" i="12" s="1"/>
  <c r="I144" i="12" s="1"/>
  <c r="I136" i="12" s="1"/>
  <c r="M5" i="15"/>
  <c r="AI137" i="12"/>
  <c r="AI139" i="12" s="1"/>
  <c r="AI140" i="12" s="1"/>
  <c r="AI142" i="12" s="1"/>
  <c r="AI144" i="12" s="1"/>
  <c r="AI136" i="12" s="1"/>
  <c r="AM5" i="15"/>
  <c r="AF137" i="12"/>
  <c r="AF139" i="12" s="1"/>
  <c r="AF140" i="12" s="1"/>
  <c r="AF142" i="12" s="1"/>
  <c r="AF144" i="12" s="1"/>
  <c r="AF136" i="12" s="1"/>
  <c r="AJ5" i="15"/>
  <c r="AL137" i="12"/>
  <c r="AL139" i="12" s="1"/>
  <c r="AL140" i="12" s="1"/>
  <c r="AL142" i="12" s="1"/>
  <c r="AL144" i="12" s="1"/>
  <c r="AL136" i="12" s="1"/>
  <c r="AP5" i="15"/>
  <c r="AJ137" i="12"/>
  <c r="AJ139" i="12" s="1"/>
  <c r="AJ140" i="12" s="1"/>
  <c r="AJ142" i="12" s="1"/>
  <c r="AJ144" i="12" s="1"/>
  <c r="AJ136" i="12" s="1"/>
  <c r="AN5" i="15"/>
  <c r="J137" i="12"/>
  <c r="J139" i="12" s="1"/>
  <c r="J140" i="12" s="1"/>
  <c r="J142" i="12" s="1"/>
  <c r="J144" i="12" s="1"/>
  <c r="J136" i="12" s="1"/>
  <c r="N5" i="15"/>
  <c r="H137" i="12"/>
  <c r="H139" i="12" s="1"/>
  <c r="H140" i="12" s="1"/>
  <c r="H142" i="12" s="1"/>
  <c r="H144" i="12" s="1"/>
  <c r="H136" i="12" s="1"/>
  <c r="L5" i="15"/>
  <c r="AD137" i="12"/>
  <c r="AD139" i="12" s="1"/>
  <c r="AD140" i="12" s="1"/>
  <c r="AD142" i="12" s="1"/>
  <c r="AD144" i="12" s="1"/>
  <c r="AD136" i="12" s="1"/>
  <c r="AH5" i="15"/>
  <c r="Z137" i="12"/>
  <c r="Z139" i="12" s="1"/>
  <c r="Z140" i="12" s="1"/>
  <c r="Z142" i="12" s="1"/>
  <c r="Z144" i="12" s="1"/>
  <c r="Z136" i="12" s="1"/>
  <c r="AD5" i="15"/>
  <c r="M137" i="12"/>
  <c r="M139" i="12" s="1"/>
  <c r="M140" i="12" s="1"/>
  <c r="M142" i="12" s="1"/>
  <c r="M144" i="12" s="1"/>
  <c r="M136" i="12" s="1"/>
  <c r="Q5" i="15"/>
  <c r="AH137" i="12"/>
  <c r="AH139" i="12" s="1"/>
  <c r="AH140" i="12" s="1"/>
  <c r="AH142" i="12" s="1"/>
  <c r="AH144" i="12" s="1"/>
  <c r="AH136" i="12" s="1"/>
  <c r="AL5" i="15"/>
  <c r="X137" i="12"/>
  <c r="X139" i="12" s="1"/>
  <c r="X140" i="12" s="1"/>
  <c r="X142" i="12" s="1"/>
  <c r="X144" i="12" s="1"/>
  <c r="X136" i="12" s="1"/>
  <c r="AB5" i="15"/>
  <c r="V137" i="12"/>
  <c r="V139" i="12" s="1"/>
  <c r="V140" i="12" s="1"/>
  <c r="V142" i="12" s="1"/>
  <c r="V144" i="12" s="1"/>
  <c r="V136" i="12" s="1"/>
  <c r="Z5" i="15"/>
  <c r="AN137" i="12"/>
  <c r="AN139" i="12" s="1"/>
  <c r="AN140" i="12" s="1"/>
  <c r="AN142" i="12" s="1"/>
  <c r="AN144" i="12" s="1"/>
  <c r="AN136" i="12" s="1"/>
  <c r="AR5" i="15"/>
  <c r="P137" i="12"/>
  <c r="P139" i="12" s="1"/>
  <c r="P140" i="12" s="1"/>
  <c r="P142" i="12" s="1"/>
  <c r="P144" i="12" s="1"/>
  <c r="P136" i="12" s="1"/>
  <c r="T5" i="15"/>
  <c r="N137" i="12"/>
  <c r="N139" i="12" s="1"/>
  <c r="N140" i="12" s="1"/>
  <c r="N142" i="12" s="1"/>
  <c r="N144" i="12" s="1"/>
  <c r="N136" i="12" s="1"/>
  <c r="R5" i="15"/>
  <c r="L137" i="12"/>
  <c r="L139" i="12" s="1"/>
  <c r="L140" i="12" s="1"/>
  <c r="L142" i="12" s="1"/>
  <c r="L144" i="12" s="1"/>
  <c r="L136" i="12" s="1"/>
  <c r="P5" i="15"/>
  <c r="T137" i="12"/>
  <c r="T139" i="12" s="1"/>
  <c r="T140" i="12" s="1"/>
  <c r="T142" i="12" s="1"/>
  <c r="T144" i="12" s="1"/>
  <c r="T136" i="12" s="1"/>
  <c r="X5" i="15"/>
  <c r="R137" i="12"/>
  <c r="R139" i="12" s="1"/>
  <c r="R140" i="12" s="1"/>
  <c r="R142" i="12" s="1"/>
  <c r="R144" i="12" s="1"/>
  <c r="R136" i="12" s="1"/>
  <c r="V5" i="15"/>
  <c r="AG137" i="12"/>
  <c r="AG139" i="12" s="1"/>
  <c r="AG140" i="12" s="1"/>
  <c r="AG142" i="12" s="1"/>
  <c r="AG144" i="12" s="1"/>
  <c r="AG136" i="12" s="1"/>
  <c r="AK5" i="15"/>
  <c r="AM137" i="12"/>
  <c r="AM139" i="12" s="1"/>
  <c r="AM140" i="12" s="1"/>
  <c r="AM142" i="12" s="1"/>
  <c r="AM144" i="12" s="1"/>
  <c r="AM136" i="12" s="1"/>
  <c r="AQ5" i="15"/>
  <c r="AK137" i="12"/>
  <c r="AK139" i="12" s="1"/>
  <c r="AK140" i="12" s="1"/>
  <c r="AK142" i="12" s="1"/>
  <c r="AK144" i="12" s="1"/>
  <c r="AK136" i="12" s="1"/>
  <c r="AO5" i="15"/>
  <c r="AA137" i="12"/>
  <c r="AA139" i="12" s="1"/>
  <c r="AA140" i="12" s="1"/>
  <c r="AA142" i="12" s="1"/>
  <c r="AA144" i="12" s="1"/>
  <c r="AA136" i="12" s="1"/>
  <c r="AE5" i="15"/>
  <c r="O137" i="12"/>
  <c r="O139" i="12" s="1"/>
  <c r="O140" i="12" s="1"/>
  <c r="O142" i="12" s="1"/>
  <c r="O144" i="12" s="1"/>
  <c r="O136" i="12" s="1"/>
  <c r="S5" i="15"/>
  <c r="AB137" i="12"/>
  <c r="AB139" i="12" s="1"/>
  <c r="AB140" i="12" s="1"/>
  <c r="AB142" i="12" s="1"/>
  <c r="AB144" i="12" s="1"/>
  <c r="AB136" i="12" s="1"/>
  <c r="AF5" i="15"/>
  <c r="Y137" i="12"/>
  <c r="Y139" i="12" s="1"/>
  <c r="Y140" i="12" s="1"/>
  <c r="Y142" i="12" s="1"/>
  <c r="Y144" i="12" s="1"/>
  <c r="Y136" i="12" s="1"/>
  <c r="AC5" i="15"/>
  <c r="AE137" i="12"/>
  <c r="AE139" i="12" s="1"/>
  <c r="AE140" i="12" s="1"/>
  <c r="AE142" i="12" s="1"/>
  <c r="AE144" i="12" s="1"/>
  <c r="AE136" i="12" s="1"/>
  <c r="AI5" i="15"/>
  <c r="AC137" i="12"/>
  <c r="AC139" i="12" s="1"/>
  <c r="AC140" i="12" s="1"/>
  <c r="AC142" i="12" s="1"/>
  <c r="AC144" i="12" s="1"/>
  <c r="AC136" i="12" s="1"/>
  <c r="AG5" i="15"/>
  <c r="S137" i="12"/>
  <c r="S139" i="12" s="1"/>
  <c r="S140" i="12" s="1"/>
  <c r="S142" i="12" s="1"/>
  <c r="S144" i="12" s="1"/>
  <c r="S136" i="12" s="1"/>
  <c r="W5" i="15"/>
  <c r="Q137" i="12"/>
  <c r="Q139" i="12" s="1"/>
  <c r="Q140" i="12" s="1"/>
  <c r="Q142" i="12" s="1"/>
  <c r="Q144" i="12" s="1"/>
  <c r="Q136" i="12" s="1"/>
  <c r="U5" i="15"/>
  <c r="W137" i="12"/>
  <c r="W139" i="12" s="1"/>
  <c r="W140" i="12" s="1"/>
  <c r="W142" i="12" s="1"/>
  <c r="W144" i="12" s="1"/>
  <c r="W136" i="12" s="1"/>
  <c r="AA5" i="15"/>
  <c r="U137" i="12"/>
  <c r="U139" i="12" s="1"/>
  <c r="U140" i="12" s="1"/>
  <c r="U142" i="12" s="1"/>
  <c r="U144" i="12" s="1"/>
  <c r="U136" i="12" s="1"/>
  <c r="Y5" i="15"/>
  <c r="K137" i="12"/>
  <c r="K139" i="12" s="1"/>
  <c r="K140" i="12" s="1"/>
  <c r="K142" i="12" s="1"/>
  <c r="K144" i="12" s="1"/>
  <c r="K136" i="12" s="1"/>
  <c r="O5" i="15"/>
  <c r="G137" i="12"/>
  <c r="G139" i="12" s="1"/>
  <c r="G140" i="12" s="1"/>
  <c r="G142" i="12" s="1"/>
  <c r="G144" i="12" s="1"/>
  <c r="G136" i="12" s="1"/>
  <c r="K5" i="15"/>
  <c r="C4" i="15"/>
  <c r="E4" i="15"/>
  <c r="D4" i="15"/>
  <c r="C3" i="15"/>
  <c r="D3" i="15"/>
  <c r="E3" i="15"/>
  <c r="V81" i="12"/>
  <c r="V47" i="12" s="1"/>
  <c r="Z19" i="15" s="1"/>
  <c r="G81" i="12"/>
  <c r="G47" i="12" s="1"/>
  <c r="K19" i="15" s="1"/>
  <c r="AK81" i="12"/>
  <c r="AK47" i="12" s="1"/>
  <c r="AO19" i="15" s="1"/>
  <c r="AE81" i="12"/>
  <c r="AE47" i="12" s="1"/>
  <c r="AI19" i="15" s="1"/>
  <c r="O81" i="12"/>
  <c r="O47" i="12" s="1"/>
  <c r="S19" i="15" s="1"/>
  <c r="N81" i="12"/>
  <c r="N47" i="12" s="1"/>
  <c r="R19" i="15" s="1"/>
  <c r="G100" i="12"/>
  <c r="G51" i="12" s="1"/>
  <c r="K23" i="15" s="1"/>
  <c r="C23" i="15" s="1"/>
  <c r="AE104" i="12"/>
  <c r="S81" i="12"/>
  <c r="S47" i="12" s="1"/>
  <c r="W19" i="15" s="1"/>
  <c r="I81" i="12"/>
  <c r="I47" i="12" s="1"/>
  <c r="M19" i="15" s="1"/>
  <c r="AM81" i="12"/>
  <c r="AM47" i="12" s="1"/>
  <c r="AQ19" i="15" s="1"/>
  <c r="AA81" i="12"/>
  <c r="AA47" i="12" s="1"/>
  <c r="AE19" i="15" s="1"/>
  <c r="U81" i="12"/>
  <c r="U47" i="12" s="1"/>
  <c r="Y19" i="15" s="1"/>
  <c r="AI81" i="12"/>
  <c r="AI47" i="12" s="1"/>
  <c r="AM19" i="15" s="1"/>
  <c r="G104" i="12"/>
  <c r="AG81" i="12"/>
  <c r="AG47" i="12" s="1"/>
  <c r="AK19" i="15" s="1"/>
  <c r="AC81" i="12"/>
  <c r="AC47" i="12" s="1"/>
  <c r="AG19" i="15" s="1"/>
  <c r="K81" i="12"/>
  <c r="K47" i="12" s="1"/>
  <c r="O19" i="15" s="1"/>
  <c r="M81" i="12"/>
  <c r="M47" i="12" s="1"/>
  <c r="Q19" i="15" s="1"/>
  <c r="Y81" i="12"/>
  <c r="Y47" i="12" s="1"/>
  <c r="AC19" i="15" s="1"/>
  <c r="Q81" i="12"/>
  <c r="Q47" i="12" s="1"/>
  <c r="U19" i="15" s="1"/>
  <c r="W56" i="12"/>
  <c r="AA28" i="15" s="1"/>
  <c r="AC56" i="12"/>
  <c r="AG28" i="15" s="1"/>
  <c r="G56" i="12"/>
  <c r="K28" i="15" s="1"/>
  <c r="M56" i="12"/>
  <c r="Q28" i="15" s="1"/>
  <c r="AN56" i="12"/>
  <c r="AR28" i="15" s="1"/>
  <c r="AH56" i="12"/>
  <c r="AL28" i="15" s="1"/>
  <c r="K56" i="12"/>
  <c r="O28" i="15" s="1"/>
  <c r="T56" i="12"/>
  <c r="X28" i="15" s="1"/>
  <c r="O56" i="12"/>
  <c r="S28" i="15" s="1"/>
  <c r="U56" i="12"/>
  <c r="Y28" i="15" s="1"/>
  <c r="S56" i="12"/>
  <c r="W28" i="15" s="1"/>
  <c r="AB56" i="12"/>
  <c r="AF28" i="15" s="1"/>
  <c r="AF56" i="12"/>
  <c r="AJ28" i="15" s="1"/>
  <c r="AL56" i="12"/>
  <c r="AP28" i="15" s="1"/>
  <c r="AJ56" i="12"/>
  <c r="AN28" i="15" s="1"/>
  <c r="AA56" i="12"/>
  <c r="AE28" i="15" s="1"/>
  <c r="Y56" i="12"/>
  <c r="AC28" i="15" s="1"/>
  <c r="X56" i="12"/>
  <c r="AB28" i="15" s="1"/>
  <c r="AD56" i="12"/>
  <c r="AH28" i="15" s="1"/>
  <c r="Z56" i="12"/>
  <c r="AD28" i="15" s="1"/>
  <c r="Q56" i="12"/>
  <c r="U28" i="15" s="1"/>
  <c r="H56" i="12"/>
  <c r="L28" i="15" s="1"/>
  <c r="P56" i="12"/>
  <c r="T28" i="15" s="1"/>
  <c r="V56" i="12"/>
  <c r="Z28" i="15" s="1"/>
  <c r="R56" i="12"/>
  <c r="V28" i="15" s="1"/>
  <c r="AI56" i="12"/>
  <c r="AM28" i="15" s="1"/>
  <c r="AM56" i="12"/>
  <c r="AQ28" i="15" s="1"/>
  <c r="N56" i="12"/>
  <c r="R28" i="15" s="1"/>
  <c r="J56" i="12"/>
  <c r="N28" i="15" s="1"/>
  <c r="L56" i="12"/>
  <c r="P28" i="15" s="1"/>
  <c r="I56" i="12"/>
  <c r="M28" i="15" s="1"/>
  <c r="AE56" i="12"/>
  <c r="AI28" i="15" s="1"/>
  <c r="AK56" i="12"/>
  <c r="AO28" i="15" s="1"/>
  <c r="AG56" i="12"/>
  <c r="AK28" i="15" s="1"/>
  <c r="I170" i="12"/>
  <c r="J170" i="12" s="1"/>
  <c r="K170" i="12" s="1"/>
  <c r="L170" i="12" s="1"/>
  <c r="M170" i="12" s="1"/>
  <c r="N170" i="12" s="1"/>
  <c r="O170" i="12" s="1"/>
  <c r="P170" i="12" s="1"/>
  <c r="Q170" i="12" s="1"/>
  <c r="R170" i="12" s="1"/>
  <c r="S170" i="12" s="1"/>
  <c r="T170" i="12" s="1"/>
  <c r="U170" i="12" s="1"/>
  <c r="V170" i="12" s="1"/>
  <c r="W170" i="12" s="1"/>
  <c r="X170" i="12" s="1"/>
  <c r="Y170" i="12" s="1"/>
  <c r="Z170" i="12" s="1"/>
  <c r="AA170" i="12" s="1"/>
  <c r="AB170" i="12" s="1"/>
  <c r="AC170" i="12" s="1"/>
  <c r="AD170" i="12" s="1"/>
  <c r="AE170" i="12" s="1"/>
  <c r="AF170" i="12" s="1"/>
  <c r="AG170" i="12" s="1"/>
  <c r="AH170" i="12" s="1"/>
  <c r="AI170" i="12" s="1"/>
  <c r="AJ170" i="12" s="1"/>
  <c r="AK170" i="12" s="1"/>
  <c r="AL170" i="12" s="1"/>
  <c r="AM170" i="12" s="1"/>
  <c r="AN170" i="12" s="1"/>
  <c r="I193" i="12"/>
  <c r="J193" i="12" s="1"/>
  <c r="K193" i="12" s="1"/>
  <c r="L193" i="12" s="1"/>
  <c r="M193" i="12" s="1"/>
  <c r="N193" i="12" s="1"/>
  <c r="O193" i="12" s="1"/>
  <c r="P193" i="12" s="1"/>
  <c r="Q193" i="12" s="1"/>
  <c r="R193" i="12" s="1"/>
  <c r="S193" i="12" s="1"/>
  <c r="T193" i="12" s="1"/>
  <c r="U193" i="12" s="1"/>
  <c r="V193" i="12" s="1"/>
  <c r="W193" i="12" s="1"/>
  <c r="X193" i="12" s="1"/>
  <c r="Y193" i="12" s="1"/>
  <c r="Z193" i="12" s="1"/>
  <c r="AA193" i="12" s="1"/>
  <c r="AB193" i="12" s="1"/>
  <c r="AC193" i="12" s="1"/>
  <c r="AD193" i="12" s="1"/>
  <c r="AE193" i="12" s="1"/>
  <c r="AF193" i="12" s="1"/>
  <c r="AG193" i="12" s="1"/>
  <c r="AH193" i="12" s="1"/>
  <c r="AI193" i="12" s="1"/>
  <c r="AJ193" i="12" s="1"/>
  <c r="AK193" i="12" s="1"/>
  <c r="AL193" i="12" s="1"/>
  <c r="AM193" i="12" s="1"/>
  <c r="AN193" i="12" s="1"/>
  <c r="I198" i="12"/>
  <c r="J198" i="12" s="1"/>
  <c r="K198" i="12" s="1"/>
  <c r="L198" i="12" s="1"/>
  <c r="M198" i="12" s="1"/>
  <c r="N198" i="12" s="1"/>
  <c r="O198" i="12" s="1"/>
  <c r="P198" i="12" s="1"/>
  <c r="Q198" i="12" s="1"/>
  <c r="R198" i="12" s="1"/>
  <c r="S198" i="12" s="1"/>
  <c r="T198" i="12" s="1"/>
  <c r="U198" i="12" s="1"/>
  <c r="V198" i="12" s="1"/>
  <c r="W198" i="12" s="1"/>
  <c r="X198" i="12" s="1"/>
  <c r="Y198" i="12" s="1"/>
  <c r="Z198" i="12" s="1"/>
  <c r="AA198" i="12" s="1"/>
  <c r="AB198" i="12" s="1"/>
  <c r="AC198" i="12" s="1"/>
  <c r="AD198" i="12" s="1"/>
  <c r="AE198" i="12" s="1"/>
  <c r="AF198" i="12" s="1"/>
  <c r="AG198" i="12" s="1"/>
  <c r="AH198" i="12" s="1"/>
  <c r="AI198" i="12" s="1"/>
  <c r="AJ198" i="12" s="1"/>
  <c r="AK198" i="12" s="1"/>
  <c r="AL198" i="12" s="1"/>
  <c r="AM198" i="12" s="1"/>
  <c r="AN198" i="12" s="1"/>
  <c r="I167" i="12"/>
  <c r="J167" i="12" s="1"/>
  <c r="K167" i="12" s="1"/>
  <c r="L167" i="12" s="1"/>
  <c r="M167" i="12" s="1"/>
  <c r="N167" i="12" s="1"/>
  <c r="O167" i="12" s="1"/>
  <c r="P167" i="12" s="1"/>
  <c r="Q167" i="12" s="1"/>
  <c r="R167" i="12" s="1"/>
  <c r="S167" i="12" s="1"/>
  <c r="T167" i="12" s="1"/>
  <c r="U167" i="12" s="1"/>
  <c r="V167" i="12" s="1"/>
  <c r="W167" i="12" s="1"/>
  <c r="X167" i="12" s="1"/>
  <c r="Y167" i="12" s="1"/>
  <c r="Z167" i="12" s="1"/>
  <c r="AA167" i="12" s="1"/>
  <c r="AB167" i="12" s="1"/>
  <c r="AC167" i="12" s="1"/>
  <c r="AD167" i="12" s="1"/>
  <c r="AE167" i="12" s="1"/>
  <c r="AF167" i="12" s="1"/>
  <c r="AG167" i="12" s="1"/>
  <c r="AH167" i="12" s="1"/>
  <c r="AI167" i="12" s="1"/>
  <c r="AJ167" i="12" s="1"/>
  <c r="AK167" i="12" s="1"/>
  <c r="AL167" i="12" s="1"/>
  <c r="AM167" i="12" s="1"/>
  <c r="AN167" i="12" s="1"/>
  <c r="I188" i="12"/>
  <c r="J188" i="12" s="1"/>
  <c r="K188" i="12" s="1"/>
  <c r="L188" i="12" s="1"/>
  <c r="M188" i="12" s="1"/>
  <c r="N188" i="12" s="1"/>
  <c r="O188" i="12" s="1"/>
  <c r="P188" i="12" s="1"/>
  <c r="Q188" i="12" s="1"/>
  <c r="R188" i="12" s="1"/>
  <c r="S188" i="12" s="1"/>
  <c r="T188" i="12" s="1"/>
  <c r="U188" i="12" s="1"/>
  <c r="V188" i="12" s="1"/>
  <c r="W188" i="12" s="1"/>
  <c r="X188" i="12" s="1"/>
  <c r="Y188" i="12" s="1"/>
  <c r="Z188" i="12" s="1"/>
  <c r="AA188" i="12" s="1"/>
  <c r="AB188" i="12" s="1"/>
  <c r="AC188" i="12" s="1"/>
  <c r="AD188" i="12" s="1"/>
  <c r="AE188" i="12" s="1"/>
  <c r="AF188" i="12" s="1"/>
  <c r="AG188" i="12" s="1"/>
  <c r="AH188" i="12" s="1"/>
  <c r="AI188" i="12" s="1"/>
  <c r="AJ188" i="12" s="1"/>
  <c r="AK188" i="12" s="1"/>
  <c r="AL188" i="12" s="1"/>
  <c r="AM188" i="12" s="1"/>
  <c r="AN188" i="12" s="1"/>
  <c r="I164" i="12"/>
  <c r="J164" i="12" s="1"/>
  <c r="K164" i="12" s="1"/>
  <c r="L164" i="12" s="1"/>
  <c r="M164" i="12" s="1"/>
  <c r="N164" i="12" s="1"/>
  <c r="O164" i="12" s="1"/>
  <c r="P164" i="12" s="1"/>
  <c r="Q164" i="12" s="1"/>
  <c r="R164" i="12" s="1"/>
  <c r="S164" i="12" s="1"/>
  <c r="T164" i="12" s="1"/>
  <c r="U164" i="12" s="1"/>
  <c r="V164" i="12" s="1"/>
  <c r="W164" i="12" s="1"/>
  <c r="X164" i="12" s="1"/>
  <c r="Y164" i="12" s="1"/>
  <c r="Z164" i="12" s="1"/>
  <c r="AA164" i="12" s="1"/>
  <c r="AB164" i="12" s="1"/>
  <c r="AC164" i="12" s="1"/>
  <c r="AD164" i="12" s="1"/>
  <c r="AE164" i="12" s="1"/>
  <c r="AF164" i="12" s="1"/>
  <c r="AG164" i="12" s="1"/>
  <c r="AH164" i="12" s="1"/>
  <c r="AI164" i="12" s="1"/>
  <c r="AJ164" i="12" s="1"/>
  <c r="AK164" i="12" s="1"/>
  <c r="AL164" i="12" s="1"/>
  <c r="AM164" i="12" s="1"/>
  <c r="AN164" i="12" s="1"/>
  <c r="I183" i="12"/>
  <c r="J183" i="12" s="1"/>
  <c r="K183" i="12" s="1"/>
  <c r="L183" i="12" s="1"/>
  <c r="M183" i="12" s="1"/>
  <c r="N183" i="12" s="1"/>
  <c r="O183" i="12" s="1"/>
  <c r="P183" i="12" s="1"/>
  <c r="Q183" i="12" s="1"/>
  <c r="R183" i="12" s="1"/>
  <c r="S183" i="12" s="1"/>
  <c r="T183" i="12" s="1"/>
  <c r="U183" i="12" s="1"/>
  <c r="V183" i="12" s="1"/>
  <c r="W183" i="12" s="1"/>
  <c r="X183" i="12" s="1"/>
  <c r="Y183" i="12" s="1"/>
  <c r="Z183" i="12" s="1"/>
  <c r="AA183" i="12" s="1"/>
  <c r="AB183" i="12" s="1"/>
  <c r="AC183" i="12" s="1"/>
  <c r="AD183" i="12" s="1"/>
  <c r="AE183" i="12" s="1"/>
  <c r="AF183" i="12" s="1"/>
  <c r="AG183" i="12" s="1"/>
  <c r="AH183" i="12" s="1"/>
  <c r="AI183" i="12" s="1"/>
  <c r="AJ183" i="12" s="1"/>
  <c r="AK183" i="12" s="1"/>
  <c r="AL183" i="12" s="1"/>
  <c r="AM183" i="12" s="1"/>
  <c r="AN183" i="12" s="1"/>
  <c r="I178" i="12"/>
  <c r="J178" i="12" s="1"/>
  <c r="K178" i="12" s="1"/>
  <c r="L178" i="12" s="1"/>
  <c r="M178" i="12" s="1"/>
  <c r="N178" i="12" s="1"/>
  <c r="O178" i="12" s="1"/>
  <c r="P178" i="12" s="1"/>
  <c r="Q178" i="12" s="1"/>
  <c r="R178" i="12" s="1"/>
  <c r="S178" i="12" s="1"/>
  <c r="T178" i="12" s="1"/>
  <c r="U178" i="12" s="1"/>
  <c r="V178" i="12" s="1"/>
  <c r="W178" i="12" s="1"/>
  <c r="X178" i="12" s="1"/>
  <c r="Y178" i="12" s="1"/>
  <c r="Z178" i="12" s="1"/>
  <c r="AA178" i="12" s="1"/>
  <c r="AB178" i="12" s="1"/>
  <c r="AC178" i="12" s="1"/>
  <c r="AD178" i="12" s="1"/>
  <c r="AE178" i="12" s="1"/>
  <c r="AF178" i="12" s="1"/>
  <c r="AG178" i="12" s="1"/>
  <c r="AH178" i="12" s="1"/>
  <c r="AI178" i="12" s="1"/>
  <c r="AJ178" i="12" s="1"/>
  <c r="AK178" i="12" s="1"/>
  <c r="AL178" i="12" s="1"/>
  <c r="AM178" i="12" s="1"/>
  <c r="AN178" i="12" s="1"/>
  <c r="I175" i="12"/>
  <c r="J175" i="12" s="1"/>
  <c r="K175" i="12" s="1"/>
  <c r="L175" i="12" s="1"/>
  <c r="M175" i="12" s="1"/>
  <c r="N175" i="12" s="1"/>
  <c r="O175" i="12" s="1"/>
  <c r="P175" i="12" s="1"/>
  <c r="Q175" i="12" s="1"/>
  <c r="R175" i="12" s="1"/>
  <c r="S175" i="12" s="1"/>
  <c r="T175" i="12" s="1"/>
  <c r="U175" i="12" s="1"/>
  <c r="V175" i="12" s="1"/>
  <c r="W175" i="12" s="1"/>
  <c r="X175" i="12" s="1"/>
  <c r="Y175" i="12" s="1"/>
  <c r="Z175" i="12" s="1"/>
  <c r="AA175" i="12" s="1"/>
  <c r="AB175" i="12" s="1"/>
  <c r="AC175" i="12" s="1"/>
  <c r="AD175" i="12" s="1"/>
  <c r="AE175" i="12" s="1"/>
  <c r="AF175" i="12" s="1"/>
  <c r="AG175" i="12" s="1"/>
  <c r="AH175" i="12" s="1"/>
  <c r="AI175" i="12" s="1"/>
  <c r="AJ175" i="12" s="1"/>
  <c r="AK175" i="12" s="1"/>
  <c r="AL175" i="12" s="1"/>
  <c r="AM175" i="12" s="1"/>
  <c r="AN175" i="12" s="1"/>
  <c r="Z40" i="12"/>
  <c r="AD12" i="15" s="1"/>
  <c r="Z148" i="12"/>
  <c r="Z150" i="12" s="1"/>
  <c r="Z151" i="12" s="1"/>
  <c r="Z153" i="12" s="1"/>
  <c r="Z155" i="12" s="1"/>
  <c r="Z147" i="12" s="1"/>
  <c r="AJ40" i="12"/>
  <c r="AN12" i="15" s="1"/>
  <c r="AJ148" i="12"/>
  <c r="AJ150" i="12" s="1"/>
  <c r="AJ151" i="12" s="1"/>
  <c r="AJ153" i="12" s="1"/>
  <c r="AJ155" i="12" s="1"/>
  <c r="AJ147" i="12" s="1"/>
  <c r="Y40" i="12"/>
  <c r="AC12" i="15" s="1"/>
  <c r="Y148" i="12"/>
  <c r="Y150" i="12" s="1"/>
  <c r="Y151" i="12" s="1"/>
  <c r="Y153" i="12" s="1"/>
  <c r="Y155" i="12" s="1"/>
  <c r="Y147" i="12" s="1"/>
  <c r="AL37" i="12"/>
  <c r="AL148" i="12"/>
  <c r="AL150" i="12" s="1"/>
  <c r="AL151" i="12" s="1"/>
  <c r="AL153" i="12" s="1"/>
  <c r="AL155" i="12" s="1"/>
  <c r="AL147" i="12" s="1"/>
  <c r="Q40" i="12"/>
  <c r="U12" i="15" s="1"/>
  <c r="Q148" i="12"/>
  <c r="Q150" i="12" s="1"/>
  <c r="Q151" i="12" s="1"/>
  <c r="Q153" i="12" s="1"/>
  <c r="Q155" i="12" s="1"/>
  <c r="Q147" i="12" s="1"/>
  <c r="I40" i="12"/>
  <c r="M12" i="15" s="1"/>
  <c r="I148" i="12"/>
  <c r="I150" i="12" s="1"/>
  <c r="I151" i="12" s="1"/>
  <c r="I153" i="12" s="1"/>
  <c r="I155" i="12" s="1"/>
  <c r="I147" i="12" s="1"/>
  <c r="J40" i="12"/>
  <c r="N12" i="15" s="1"/>
  <c r="J148" i="12"/>
  <c r="J150" i="12" s="1"/>
  <c r="J151" i="12" s="1"/>
  <c r="J153" i="12" s="1"/>
  <c r="J155" i="12" s="1"/>
  <c r="J147" i="12" s="1"/>
  <c r="X40" i="12"/>
  <c r="AB12" i="15" s="1"/>
  <c r="X148" i="12"/>
  <c r="X150" i="12" s="1"/>
  <c r="X151" i="12" s="1"/>
  <c r="X153" i="12" s="1"/>
  <c r="X155" i="12" s="1"/>
  <c r="X147" i="12" s="1"/>
  <c r="AD40" i="12"/>
  <c r="AH12" i="15" s="1"/>
  <c r="AD148" i="12"/>
  <c r="AD150" i="12" s="1"/>
  <c r="AD151" i="12" s="1"/>
  <c r="AD153" i="12" s="1"/>
  <c r="AD155" i="12" s="1"/>
  <c r="AD147" i="12" s="1"/>
  <c r="T40" i="12"/>
  <c r="X12" i="15" s="1"/>
  <c r="T148" i="12"/>
  <c r="T150" i="12" s="1"/>
  <c r="T151" i="12" s="1"/>
  <c r="T153" i="12" s="1"/>
  <c r="T155" i="12" s="1"/>
  <c r="T147" i="12" s="1"/>
  <c r="H40" i="12"/>
  <c r="L12" i="15" s="1"/>
  <c r="H148" i="12"/>
  <c r="H150" i="12" s="1"/>
  <c r="H151" i="12" s="1"/>
  <c r="H153" i="12" s="1"/>
  <c r="H155" i="12" s="1"/>
  <c r="H147" i="12" s="1"/>
  <c r="P40" i="12"/>
  <c r="T12" i="15" s="1"/>
  <c r="P148" i="12"/>
  <c r="P150" i="12" s="1"/>
  <c r="P151" i="12" s="1"/>
  <c r="P153" i="12" s="1"/>
  <c r="P155" i="12" s="1"/>
  <c r="P147" i="12" s="1"/>
  <c r="V37" i="12"/>
  <c r="V148" i="12"/>
  <c r="V150" i="12" s="1"/>
  <c r="V151" i="12" s="1"/>
  <c r="V153" i="12" s="1"/>
  <c r="V155" i="12" s="1"/>
  <c r="V147" i="12" s="1"/>
  <c r="AI40" i="12"/>
  <c r="AM12" i="15" s="1"/>
  <c r="AI148" i="12"/>
  <c r="AI150" i="12" s="1"/>
  <c r="AI151" i="12" s="1"/>
  <c r="AI153" i="12" s="1"/>
  <c r="AI155" i="12" s="1"/>
  <c r="AI147" i="12" s="1"/>
  <c r="AN37" i="12"/>
  <c r="AN148" i="12"/>
  <c r="AN150" i="12" s="1"/>
  <c r="AN151" i="12" s="1"/>
  <c r="AN153" i="12" s="1"/>
  <c r="AN155" i="12" s="1"/>
  <c r="AN147" i="12" s="1"/>
  <c r="K40" i="12"/>
  <c r="O12" i="15" s="1"/>
  <c r="K148" i="12"/>
  <c r="K150" i="12" s="1"/>
  <c r="K151" i="12" s="1"/>
  <c r="K153" i="12" s="1"/>
  <c r="K155" i="12" s="1"/>
  <c r="K147" i="12" s="1"/>
  <c r="AF40" i="12"/>
  <c r="AJ12" i="15" s="1"/>
  <c r="AF148" i="12"/>
  <c r="AF150" i="12" s="1"/>
  <c r="AF151" i="12" s="1"/>
  <c r="AF153" i="12" s="1"/>
  <c r="AF155" i="12" s="1"/>
  <c r="AF147" i="12" s="1"/>
  <c r="AB37" i="12"/>
  <c r="AB148" i="12"/>
  <c r="AB150" i="12" s="1"/>
  <c r="AB151" i="12" s="1"/>
  <c r="AB153" i="12" s="1"/>
  <c r="AB155" i="12" s="1"/>
  <c r="AB147" i="12" s="1"/>
  <c r="G40" i="12"/>
  <c r="K12" i="15" s="1"/>
  <c r="G148" i="12"/>
  <c r="G150" i="12" s="1"/>
  <c r="G151" i="12" s="1"/>
  <c r="G153" i="12" s="1"/>
  <c r="G155" i="12" s="1"/>
  <c r="G147" i="12" s="1"/>
  <c r="AM40" i="12"/>
  <c r="AQ12" i="15" s="1"/>
  <c r="AM148" i="12"/>
  <c r="AM150" i="12" s="1"/>
  <c r="AM151" i="12" s="1"/>
  <c r="AM153" i="12" s="1"/>
  <c r="AM155" i="12" s="1"/>
  <c r="AM147" i="12" s="1"/>
  <c r="R40" i="12"/>
  <c r="V12" i="15" s="1"/>
  <c r="R148" i="12"/>
  <c r="R150" i="12" s="1"/>
  <c r="R151" i="12" s="1"/>
  <c r="R153" i="12" s="1"/>
  <c r="R155" i="12" s="1"/>
  <c r="R147" i="12" s="1"/>
  <c r="AA40" i="12"/>
  <c r="AE12" i="15" s="1"/>
  <c r="AA148" i="12"/>
  <c r="AA150" i="12" s="1"/>
  <c r="AA151" i="12" s="1"/>
  <c r="AA153" i="12" s="1"/>
  <c r="AA155" i="12" s="1"/>
  <c r="AA147" i="12" s="1"/>
  <c r="M40" i="12"/>
  <c r="Q12" i="15" s="1"/>
  <c r="M148" i="12"/>
  <c r="M150" i="12" s="1"/>
  <c r="M151" i="12" s="1"/>
  <c r="M153" i="12" s="1"/>
  <c r="M155" i="12" s="1"/>
  <c r="M147" i="12" s="1"/>
  <c r="AE40" i="12"/>
  <c r="AI12" i="15" s="1"/>
  <c r="AE148" i="12"/>
  <c r="AE150" i="12" s="1"/>
  <c r="AE151" i="12" s="1"/>
  <c r="AE153" i="12" s="1"/>
  <c r="AE155" i="12" s="1"/>
  <c r="AE147" i="12" s="1"/>
  <c r="AK37" i="12"/>
  <c r="AK148" i="12"/>
  <c r="AK150" i="12" s="1"/>
  <c r="AK151" i="12" s="1"/>
  <c r="AK153" i="12" s="1"/>
  <c r="AK155" i="12" s="1"/>
  <c r="AK147" i="12" s="1"/>
  <c r="S40" i="12"/>
  <c r="W12" i="15" s="1"/>
  <c r="S148" i="12"/>
  <c r="S150" i="12" s="1"/>
  <c r="S151" i="12" s="1"/>
  <c r="S153" i="12" s="1"/>
  <c r="S155" i="12" s="1"/>
  <c r="S147" i="12" s="1"/>
  <c r="W40" i="12"/>
  <c r="AA12" i="15" s="1"/>
  <c r="W148" i="12"/>
  <c r="W150" i="12" s="1"/>
  <c r="W151" i="12" s="1"/>
  <c r="W153" i="12" s="1"/>
  <c r="W155" i="12" s="1"/>
  <c r="W147" i="12" s="1"/>
  <c r="AC40" i="12"/>
  <c r="AG12" i="15" s="1"/>
  <c r="AC148" i="12"/>
  <c r="AC150" i="12" s="1"/>
  <c r="AC151" i="12" s="1"/>
  <c r="AC153" i="12" s="1"/>
  <c r="AC155" i="12" s="1"/>
  <c r="AC147" i="12" s="1"/>
  <c r="AH37" i="12"/>
  <c r="AH148" i="12"/>
  <c r="AH150" i="12" s="1"/>
  <c r="AH151" i="12" s="1"/>
  <c r="AH153" i="12" s="1"/>
  <c r="AH155" i="12" s="1"/>
  <c r="AH147" i="12" s="1"/>
  <c r="L40" i="12"/>
  <c r="P12" i="15" s="1"/>
  <c r="L148" i="12"/>
  <c r="L150" i="12" s="1"/>
  <c r="L151" i="12" s="1"/>
  <c r="L153" i="12" s="1"/>
  <c r="L155" i="12" s="1"/>
  <c r="L147" i="12" s="1"/>
  <c r="O37" i="12"/>
  <c r="O148" i="12"/>
  <c r="O150" i="12" s="1"/>
  <c r="O151" i="12" s="1"/>
  <c r="O153" i="12" s="1"/>
  <c r="O155" i="12" s="1"/>
  <c r="O147" i="12" s="1"/>
  <c r="U37" i="12"/>
  <c r="U148" i="12"/>
  <c r="U150" i="12" s="1"/>
  <c r="U151" i="12" s="1"/>
  <c r="U153" i="12" s="1"/>
  <c r="U155" i="12" s="1"/>
  <c r="U147" i="12" s="1"/>
  <c r="AG40" i="12"/>
  <c r="AK12" i="15" s="1"/>
  <c r="AG148" i="12"/>
  <c r="AG150" i="12" s="1"/>
  <c r="AG151" i="12" s="1"/>
  <c r="AG153" i="12" s="1"/>
  <c r="AG155" i="12" s="1"/>
  <c r="AG147" i="12" s="1"/>
  <c r="J30" i="12"/>
  <c r="AN33" i="12"/>
  <c r="AR11" i="15" s="1"/>
  <c r="O33" i="12"/>
  <c r="S11" i="15" s="1"/>
  <c r="AC30" i="12"/>
  <c r="AI30" i="12"/>
  <c r="L30" i="12"/>
  <c r="AF33" i="12"/>
  <c r="AJ11" i="15" s="1"/>
  <c r="G33" i="12"/>
  <c r="K11" i="15" s="1"/>
  <c r="U33" i="12"/>
  <c r="Y11" i="15" s="1"/>
  <c r="AA30" i="12"/>
  <c r="W33" i="12"/>
  <c r="AA11" i="15" s="1"/>
  <c r="X33" i="12"/>
  <c r="AB11" i="15" s="1"/>
  <c r="AL33" i="12"/>
  <c r="AP11" i="15" s="1"/>
  <c r="M33" i="12"/>
  <c r="Q11" i="15" s="1"/>
  <c r="S30" i="12"/>
  <c r="AK33" i="12"/>
  <c r="AO11" i="15" s="1"/>
  <c r="P33" i="12"/>
  <c r="T11" i="15" s="1"/>
  <c r="AD30" i="12"/>
  <c r="K30" i="12"/>
  <c r="I30" i="12"/>
  <c r="AG30" i="12"/>
  <c r="H33" i="12"/>
  <c r="L11" i="15" s="1"/>
  <c r="V33" i="12"/>
  <c r="Z11" i="15" s="1"/>
  <c r="AJ33" i="12"/>
  <c r="AN11" i="15" s="1"/>
  <c r="AH30" i="12"/>
  <c r="Y30" i="12"/>
  <c r="AM33" i="12"/>
  <c r="AQ11" i="15" s="1"/>
  <c r="N33" i="12"/>
  <c r="R11" i="15" s="1"/>
  <c r="AB30" i="12"/>
  <c r="Z30" i="12"/>
  <c r="Q33" i="12"/>
  <c r="U11" i="15" s="1"/>
  <c r="AE33" i="12"/>
  <c r="AI11" i="15" s="1"/>
  <c r="T30" i="12"/>
  <c r="R30" i="12"/>
  <c r="AB21" i="12"/>
  <c r="AB126" i="12"/>
  <c r="AB128" i="12" s="1"/>
  <c r="Y21" i="12"/>
  <c r="Y126" i="12"/>
  <c r="Y128" i="12" s="1"/>
  <c r="N24" i="12"/>
  <c r="R10" i="15" s="1"/>
  <c r="N126" i="12"/>
  <c r="N128" i="12" s="1"/>
  <c r="T21" i="12"/>
  <c r="T126" i="12"/>
  <c r="T128" i="12" s="1"/>
  <c r="Q21" i="12"/>
  <c r="Q126" i="12"/>
  <c r="Q128" i="12" s="1"/>
  <c r="AE24" i="12"/>
  <c r="AI10" i="15" s="1"/>
  <c r="AE126" i="12"/>
  <c r="AE128" i="12" s="1"/>
  <c r="AK21" i="12"/>
  <c r="AK126" i="12"/>
  <c r="AK128" i="12" s="1"/>
  <c r="L24" i="12"/>
  <c r="P10" i="15" s="1"/>
  <c r="L126" i="12"/>
  <c r="L128" i="12" s="1"/>
  <c r="I21" i="12"/>
  <c r="I126" i="12"/>
  <c r="I128" i="12" s="1"/>
  <c r="W24" i="12"/>
  <c r="AA10" i="15" s="1"/>
  <c r="W126" i="12"/>
  <c r="W128" i="12" s="1"/>
  <c r="AC21" i="12"/>
  <c r="AC126" i="12"/>
  <c r="AC128" i="12" s="1"/>
  <c r="AI21" i="12"/>
  <c r="AI126" i="12"/>
  <c r="AI128" i="12" s="1"/>
  <c r="J21" i="12"/>
  <c r="J126" i="12"/>
  <c r="J128" i="12" s="1"/>
  <c r="AF24" i="12"/>
  <c r="AJ10" i="15" s="1"/>
  <c r="AF126" i="12"/>
  <c r="AF128" i="12" s="1"/>
  <c r="O24" i="12"/>
  <c r="S10" i="15" s="1"/>
  <c r="O126" i="12"/>
  <c r="O128" i="12" s="1"/>
  <c r="AM24" i="12"/>
  <c r="AQ10" i="15" s="1"/>
  <c r="AM126" i="12"/>
  <c r="AM128" i="12" s="1"/>
  <c r="U21" i="12"/>
  <c r="U126" i="12"/>
  <c r="U128" i="12" s="1"/>
  <c r="P21" i="12"/>
  <c r="P126" i="12"/>
  <c r="P128" i="12" s="1"/>
  <c r="S21" i="12"/>
  <c r="S126" i="12"/>
  <c r="S128" i="12" s="1"/>
  <c r="H24" i="12"/>
  <c r="L10" i="15" s="1"/>
  <c r="H126" i="12"/>
  <c r="H128" i="12" s="1"/>
  <c r="K24" i="12"/>
  <c r="O10" i="15" s="1"/>
  <c r="K126" i="12"/>
  <c r="K128" i="12" s="1"/>
  <c r="R21" i="12"/>
  <c r="R126" i="12"/>
  <c r="R128" i="12" s="1"/>
  <c r="AN24" i="12"/>
  <c r="AR10" i="15" s="1"/>
  <c r="AN126" i="12"/>
  <c r="AN128" i="12" s="1"/>
  <c r="AD24" i="12"/>
  <c r="AH10" i="15" s="1"/>
  <c r="AD126" i="12"/>
  <c r="AD128" i="12" s="1"/>
  <c r="AA21" i="12"/>
  <c r="AA126" i="12"/>
  <c r="AA128" i="12" s="1"/>
  <c r="AH24" i="12"/>
  <c r="AL10" i="15" s="1"/>
  <c r="AH126" i="12"/>
  <c r="AH128" i="12" s="1"/>
  <c r="G21" i="12"/>
  <c r="G126" i="12"/>
  <c r="G128" i="12" s="1"/>
  <c r="M24" i="12"/>
  <c r="Q10" i="15" s="1"/>
  <c r="M126" i="12"/>
  <c r="M128" i="12" s="1"/>
  <c r="Z21" i="12"/>
  <c r="Z126" i="12"/>
  <c r="Z128" i="12" s="1"/>
  <c r="AL24" i="12"/>
  <c r="AP10" i="15" s="1"/>
  <c r="AL126" i="12"/>
  <c r="AL128" i="12" s="1"/>
  <c r="AJ24" i="12"/>
  <c r="AN10" i="15" s="1"/>
  <c r="AJ126" i="12"/>
  <c r="AJ128" i="12" s="1"/>
  <c r="AG21" i="12"/>
  <c r="AG126" i="12"/>
  <c r="AG128" i="12" s="1"/>
  <c r="X24" i="12"/>
  <c r="AB10" i="15" s="1"/>
  <c r="X126" i="12"/>
  <c r="X128" i="12" s="1"/>
  <c r="V24" i="12"/>
  <c r="Z10" i="15" s="1"/>
  <c r="V126" i="12"/>
  <c r="V128" i="12" s="1"/>
  <c r="AC17" i="12"/>
  <c r="AG9" i="15" s="1"/>
  <c r="AC115" i="12"/>
  <c r="AC117" i="12" s="1"/>
  <c r="U17" i="12"/>
  <c r="Y9" i="15" s="1"/>
  <c r="U115" i="12"/>
  <c r="U117" i="12" s="1"/>
  <c r="AI14" i="12"/>
  <c r="AI115" i="12"/>
  <c r="AI117" i="12" s="1"/>
  <c r="R17" i="12"/>
  <c r="V9" i="15" s="1"/>
  <c r="R115" i="12"/>
  <c r="R117" i="12" s="1"/>
  <c r="AA17" i="12"/>
  <c r="AE9" i="15" s="1"/>
  <c r="AA115" i="12"/>
  <c r="AA117" i="12" s="1"/>
  <c r="AM17" i="12"/>
  <c r="AQ9" i="15" s="1"/>
  <c r="AM115" i="12"/>
  <c r="AM117" i="12" s="1"/>
  <c r="V14" i="12"/>
  <c r="V115" i="12"/>
  <c r="V117" i="12" s="1"/>
  <c r="S14" i="12"/>
  <c r="S115" i="12"/>
  <c r="S117" i="12" s="1"/>
  <c r="Y17" i="12"/>
  <c r="AC9" i="15" s="1"/>
  <c r="Y115" i="12"/>
  <c r="Y117" i="12" s="1"/>
  <c r="AH17" i="12"/>
  <c r="AL9" i="15" s="1"/>
  <c r="AH115" i="12"/>
  <c r="AH117" i="12" s="1"/>
  <c r="H14" i="12"/>
  <c r="H115" i="12"/>
  <c r="H117" i="12" s="1"/>
  <c r="AD17" i="12"/>
  <c r="AH9" i="15" s="1"/>
  <c r="AD115" i="12"/>
  <c r="AD117" i="12" s="1"/>
  <c r="AG14" i="12"/>
  <c r="AG115" i="12"/>
  <c r="AG117" i="12" s="1"/>
  <c r="AE17" i="12"/>
  <c r="AI9" i="15" s="1"/>
  <c r="AE115" i="12"/>
  <c r="AE117" i="12" s="1"/>
  <c r="N17" i="12"/>
  <c r="R9" i="15" s="1"/>
  <c r="N115" i="12"/>
  <c r="N117" i="12" s="1"/>
  <c r="AJ14" i="12"/>
  <c r="AJ115" i="12"/>
  <c r="AJ117" i="12" s="1"/>
  <c r="K17" i="12"/>
  <c r="O9" i="15" s="1"/>
  <c r="K115" i="12"/>
  <c r="K117" i="12" s="1"/>
  <c r="Q14" i="12"/>
  <c r="Q115" i="12"/>
  <c r="Q117" i="12" s="1"/>
  <c r="AL17" i="12"/>
  <c r="AP9" i="15" s="1"/>
  <c r="AL115" i="12"/>
  <c r="AL117" i="12" s="1"/>
  <c r="M14" i="12"/>
  <c r="M115" i="12"/>
  <c r="M117" i="12" s="1"/>
  <c r="AN17" i="12"/>
  <c r="AR9" i="15" s="1"/>
  <c r="AN115" i="12"/>
  <c r="AN117" i="12" s="1"/>
  <c r="W17" i="12"/>
  <c r="AA9" i="15" s="1"/>
  <c r="W115" i="12"/>
  <c r="W117" i="12" s="1"/>
  <c r="AB14" i="12"/>
  <c r="AB115" i="12"/>
  <c r="AB117" i="12" s="1"/>
  <c r="I17" i="12"/>
  <c r="M9" i="15" s="1"/>
  <c r="I115" i="12"/>
  <c r="I117" i="12" s="1"/>
  <c r="P14" i="12"/>
  <c r="P115" i="12"/>
  <c r="P117" i="12" s="1"/>
  <c r="Z14" i="12"/>
  <c r="Z115" i="12"/>
  <c r="Z117" i="12" s="1"/>
  <c r="AF14" i="12"/>
  <c r="AF115" i="12"/>
  <c r="AF117" i="12" s="1"/>
  <c r="O14" i="12"/>
  <c r="O115" i="12"/>
  <c r="O117" i="12" s="1"/>
  <c r="J14" i="12"/>
  <c r="J115" i="12"/>
  <c r="J117" i="12" s="1"/>
  <c r="T17" i="12"/>
  <c r="X9" i="15" s="1"/>
  <c r="T115" i="12"/>
  <c r="T117" i="12" s="1"/>
  <c r="X17" i="12"/>
  <c r="AB9" i="15" s="1"/>
  <c r="X115" i="12"/>
  <c r="X117" i="12" s="1"/>
  <c r="G17" i="12"/>
  <c r="K9" i="15" s="1"/>
  <c r="G115" i="12"/>
  <c r="G117" i="12" s="1"/>
  <c r="AK14" i="12"/>
  <c r="AK115" i="12"/>
  <c r="AK117" i="12" s="1"/>
  <c r="L14" i="12"/>
  <c r="L115" i="12"/>
  <c r="L117" i="12" s="1"/>
  <c r="G91" i="12"/>
  <c r="G49" i="12" s="1"/>
  <c r="K21" i="15" s="1"/>
  <c r="I94" i="12"/>
  <c r="H91" i="12"/>
  <c r="H49" i="12" s="1"/>
  <c r="L21" i="15" s="1"/>
  <c r="AC37" i="12"/>
  <c r="Z37" i="12"/>
  <c r="AN40" i="12"/>
  <c r="AR12" i="15" s="1"/>
  <c r="Y37" i="12"/>
  <c r="AJ37" i="12"/>
  <c r="AG37" i="12"/>
  <c r="AA37" i="12"/>
  <c r="Q37" i="12"/>
  <c r="T37" i="12"/>
  <c r="U40" i="12"/>
  <c r="Y12" i="15" s="1"/>
  <c r="R37" i="12"/>
  <c r="O40" i="12"/>
  <c r="S12" i="15" s="1"/>
  <c r="AL40" i="12"/>
  <c r="AP12" i="15" s="1"/>
  <c r="AI37" i="12"/>
  <c r="AD37" i="12"/>
  <c r="S37" i="12"/>
  <c r="V40" i="12"/>
  <c r="Z12" i="15" s="1"/>
  <c r="AB40" i="12"/>
  <c r="AF12" i="15" s="1"/>
  <c r="AM37" i="12"/>
  <c r="P37" i="12"/>
  <c r="AF37" i="12"/>
  <c r="X37" i="12"/>
  <c r="AE37" i="12"/>
  <c r="W37" i="12"/>
  <c r="AH40" i="12"/>
  <c r="AL12" i="15" s="1"/>
  <c r="AK40" i="12"/>
  <c r="AO12" i="15" s="1"/>
  <c r="AB33" i="12"/>
  <c r="AF11" i="15" s="1"/>
  <c r="Y33" i="12"/>
  <c r="AC11" i="15" s="1"/>
  <c r="P30" i="12"/>
  <c r="AM30" i="12"/>
  <c r="H30" i="12"/>
  <c r="N30" i="12"/>
  <c r="AJ30" i="12"/>
  <c r="N37" i="12"/>
  <c r="N40" i="12"/>
  <c r="R12" i="15" s="1"/>
  <c r="V30" i="12"/>
  <c r="AG33" i="12"/>
  <c r="AK11" i="15" s="1"/>
  <c r="AD33" i="12"/>
  <c r="AH11" i="15" s="1"/>
  <c r="W30" i="12"/>
  <c r="L33" i="12"/>
  <c r="P11" i="15" s="1"/>
  <c r="Q30" i="12"/>
  <c r="I33" i="12"/>
  <c r="M11" i="15" s="1"/>
  <c r="T33" i="12"/>
  <c r="X11" i="15" s="1"/>
  <c r="R33" i="12"/>
  <c r="V11" i="15" s="1"/>
  <c r="X30" i="12"/>
  <c r="AE30" i="12"/>
  <c r="AK30" i="12"/>
  <c r="J33" i="12"/>
  <c r="N11" i="15" s="1"/>
  <c r="AA33" i="12"/>
  <c r="AE11" i="15" s="1"/>
  <c r="K33" i="12"/>
  <c r="O11" i="15" s="1"/>
  <c r="S33" i="12"/>
  <c r="W11" i="15" s="1"/>
  <c r="AL30" i="12"/>
  <c r="AH33" i="12"/>
  <c r="AL11" i="15" s="1"/>
  <c r="AC33" i="12"/>
  <c r="AG11" i="15" s="1"/>
  <c r="AN30" i="12"/>
  <c r="O30" i="12"/>
  <c r="U30" i="12"/>
  <c r="O21" i="12"/>
  <c r="AF30" i="12"/>
  <c r="G30" i="12"/>
  <c r="M30" i="12"/>
  <c r="AI33" i="12"/>
  <c r="AM11" i="15" s="1"/>
  <c r="Z33" i="12"/>
  <c r="AD11" i="15" s="1"/>
  <c r="AD21" i="12"/>
  <c r="AI24" i="12"/>
  <c r="AM10" i="15" s="1"/>
  <c r="H21" i="12"/>
  <c r="AN21" i="12"/>
  <c r="K21" i="12"/>
  <c r="S24" i="12"/>
  <c r="W10" i="15" s="1"/>
  <c r="AF21" i="12"/>
  <c r="I14" i="12"/>
  <c r="Z24" i="12"/>
  <c r="AD10" i="15" s="1"/>
  <c r="AC24" i="12"/>
  <c r="AG10" i="15" s="1"/>
  <c r="J24" i="12"/>
  <c r="N10" i="15" s="1"/>
  <c r="R24" i="12"/>
  <c r="V10" i="15" s="1"/>
  <c r="M21" i="12"/>
  <c r="AA14" i="12"/>
  <c r="L21" i="12"/>
  <c r="AH21" i="12"/>
  <c r="P24" i="12"/>
  <c r="T10" i="15" s="1"/>
  <c r="G24" i="12"/>
  <c r="AL21" i="12"/>
  <c r="Q17" i="12"/>
  <c r="U9" i="15" s="1"/>
  <c r="Q24" i="12"/>
  <c r="U10" i="15" s="1"/>
  <c r="AE21" i="12"/>
  <c r="AK24" i="12"/>
  <c r="AO10" i="15" s="1"/>
  <c r="Y24" i="12"/>
  <c r="AC10" i="15" s="1"/>
  <c r="AJ21" i="12"/>
  <c r="Y14" i="12"/>
  <c r="AB24" i="12"/>
  <c r="AF10" i="15" s="1"/>
  <c r="AM21" i="12"/>
  <c r="V21" i="12"/>
  <c r="AG24" i="12"/>
  <c r="AK10" i="15" s="1"/>
  <c r="AG17" i="12"/>
  <c r="AK9" i="15" s="1"/>
  <c r="T24" i="12"/>
  <c r="X10" i="15" s="1"/>
  <c r="AA24" i="12"/>
  <c r="AE10" i="15" s="1"/>
  <c r="U24" i="12"/>
  <c r="Y10" i="15" s="1"/>
  <c r="X21" i="12"/>
  <c r="W21" i="12"/>
  <c r="N21" i="12"/>
  <c r="I24" i="12"/>
  <c r="M10" i="15" s="1"/>
  <c r="R14" i="12"/>
  <c r="M17" i="12"/>
  <c r="Q9" i="15" s="1"/>
  <c r="AD14" i="12"/>
  <c r="AN14" i="12"/>
  <c r="P17" i="12"/>
  <c r="AC14" i="12"/>
  <c r="AH14" i="12"/>
  <c r="O17" i="12"/>
  <c r="S9" i="15" s="1"/>
  <c r="U14" i="12"/>
  <c r="J17" i="12"/>
  <c r="N9" i="15" s="1"/>
  <c r="T14" i="12"/>
  <c r="W14" i="12"/>
  <c r="AF17" i="12"/>
  <c r="AJ9" i="15" s="1"/>
  <c r="AL14" i="12"/>
  <c r="H17" i="12"/>
  <c r="L9" i="15" s="1"/>
  <c r="Z17" i="12"/>
  <c r="AD9" i="15" s="1"/>
  <c r="S17" i="12"/>
  <c r="W9" i="15" s="1"/>
  <c r="L17" i="12"/>
  <c r="P9" i="15" s="1"/>
  <c r="AM14" i="12"/>
  <c r="K14" i="12"/>
  <c r="V17" i="12"/>
  <c r="Z9" i="15" s="1"/>
  <c r="G14" i="12"/>
  <c r="X14" i="12"/>
  <c r="AK17" i="12"/>
  <c r="AO9" i="15" s="1"/>
  <c r="AB17" i="12"/>
  <c r="AI17" i="12"/>
  <c r="AM9" i="15" s="1"/>
  <c r="AE14" i="12"/>
  <c r="N14" i="12"/>
  <c r="AJ17" i="12"/>
  <c r="AN9" i="15" s="1"/>
  <c r="J37" i="12"/>
  <c r="I37" i="12"/>
  <c r="G37" i="12"/>
  <c r="M37" i="12"/>
  <c r="H37" i="12"/>
  <c r="K37" i="12"/>
  <c r="L37" i="12"/>
  <c r="S52" i="12" l="1"/>
  <c r="W24" i="15" s="1"/>
  <c r="E112" i="12"/>
  <c r="E111" i="12" s="1"/>
  <c r="J69" i="12"/>
  <c r="I67" i="12"/>
  <c r="I66" i="12" s="1"/>
  <c r="I45" i="12" s="1"/>
  <c r="M17" i="15" s="1"/>
  <c r="H67" i="12"/>
  <c r="H66" i="12" s="1"/>
  <c r="H45" i="12" s="1"/>
  <c r="L17" i="15" s="1"/>
  <c r="D112" i="12"/>
  <c r="D111" i="12" s="1"/>
  <c r="H214" i="12"/>
  <c r="G52" i="12"/>
  <c r="Y52" i="12"/>
  <c r="AC24" i="15" s="1"/>
  <c r="AE52" i="12"/>
  <c r="AI24" i="15" s="1"/>
  <c r="E24" i="15" s="1"/>
  <c r="I161" i="12"/>
  <c r="I215" i="12" s="1"/>
  <c r="C28" i="15"/>
  <c r="C19" i="15"/>
  <c r="E19" i="15"/>
  <c r="E28" i="15"/>
  <c r="D19" i="15"/>
  <c r="D28" i="15"/>
  <c r="F6" i="15"/>
  <c r="E5" i="15"/>
  <c r="D5" i="15"/>
  <c r="F4" i="15"/>
  <c r="C5" i="15"/>
  <c r="F3" i="15"/>
  <c r="D12" i="15"/>
  <c r="E11" i="15"/>
  <c r="C12" i="15"/>
  <c r="E12" i="15"/>
  <c r="D11" i="15"/>
  <c r="C11" i="15"/>
  <c r="D10" i="15"/>
  <c r="E10" i="15"/>
  <c r="K10" i="15"/>
  <c r="C10" i="15" s="1"/>
  <c r="AF9" i="15"/>
  <c r="E9" i="15" s="1"/>
  <c r="T9" i="15"/>
  <c r="D9" i="15" s="1"/>
  <c r="C9" i="15"/>
  <c r="G45" i="12"/>
  <c r="K17" i="15" s="1"/>
  <c r="Z118" i="12"/>
  <c r="Z120" i="12" s="1"/>
  <c r="Z122" i="12" s="1"/>
  <c r="Z114" i="12" s="1"/>
  <c r="N118" i="12"/>
  <c r="N120" i="12" s="1"/>
  <c r="N122" i="12" s="1"/>
  <c r="N114" i="12" s="1"/>
  <c r="AK118" i="12"/>
  <c r="AK120" i="12" s="1"/>
  <c r="AK122" i="12" s="1"/>
  <c r="AK114" i="12" s="1"/>
  <c r="P118" i="12"/>
  <c r="P120" i="12" s="1"/>
  <c r="P122" i="12" s="1"/>
  <c r="P114" i="12" s="1"/>
  <c r="Q118" i="12"/>
  <c r="Q120" i="12" s="1"/>
  <c r="Q122" i="12" s="1"/>
  <c r="Q114" i="12" s="1"/>
  <c r="AH118" i="12"/>
  <c r="AH120" i="12" s="1"/>
  <c r="AH122" i="12" s="1"/>
  <c r="AH114" i="12" s="1"/>
  <c r="V118" i="12"/>
  <c r="V120" i="12" s="1"/>
  <c r="V122" i="12" s="1"/>
  <c r="V114" i="12" s="1"/>
  <c r="T118" i="12"/>
  <c r="T120" i="12" s="1"/>
  <c r="T122" i="12" s="1"/>
  <c r="T114" i="12" s="1"/>
  <c r="H118" i="12"/>
  <c r="H120" i="12" s="1"/>
  <c r="H122" i="12" s="1"/>
  <c r="H114" i="12" s="1"/>
  <c r="J118" i="12"/>
  <c r="J120" i="12" s="1"/>
  <c r="J122" i="12" s="1"/>
  <c r="J114" i="12" s="1"/>
  <c r="W118" i="12"/>
  <c r="W120" i="12" s="1"/>
  <c r="W122" i="12" s="1"/>
  <c r="W114" i="12" s="1"/>
  <c r="AE118" i="12"/>
  <c r="AE120" i="12" s="1"/>
  <c r="AE122" i="12" s="1"/>
  <c r="AE114" i="12" s="1"/>
  <c r="AI118" i="12"/>
  <c r="AI120" i="12" s="1"/>
  <c r="AI122" i="12" s="1"/>
  <c r="AI114" i="12" s="1"/>
  <c r="L118" i="12"/>
  <c r="L120" i="12" s="1"/>
  <c r="L122" i="12" s="1"/>
  <c r="L114" i="12" s="1"/>
  <c r="AL118" i="12"/>
  <c r="AL120" i="12" s="1"/>
  <c r="AL122" i="12" s="1"/>
  <c r="AL114" i="12" s="1"/>
  <c r="R118" i="12"/>
  <c r="R120" i="12" s="1"/>
  <c r="R122" i="12" s="1"/>
  <c r="R114" i="12" s="1"/>
  <c r="G118" i="12"/>
  <c r="G120" i="12" s="1"/>
  <c r="G122" i="12" s="1"/>
  <c r="G114" i="12" s="1"/>
  <c r="O118" i="12"/>
  <c r="O120" i="12" s="1"/>
  <c r="O122" i="12" s="1"/>
  <c r="O114" i="12" s="1"/>
  <c r="I118" i="12"/>
  <c r="I120" i="12" s="1"/>
  <c r="I122" i="12" s="1"/>
  <c r="I114" i="12" s="1"/>
  <c r="AN118" i="12"/>
  <c r="AN120" i="12" s="1"/>
  <c r="AN122" i="12" s="1"/>
  <c r="AN114" i="12" s="1"/>
  <c r="K118" i="12"/>
  <c r="K120" i="12" s="1"/>
  <c r="K122" i="12" s="1"/>
  <c r="K114" i="12" s="1"/>
  <c r="AG118" i="12"/>
  <c r="AG120" i="12" s="1"/>
  <c r="AG122" i="12" s="1"/>
  <c r="AG114" i="12" s="1"/>
  <c r="Y118" i="12"/>
  <c r="Y120" i="12" s="1"/>
  <c r="Y122" i="12" s="1"/>
  <c r="Y114" i="12" s="1"/>
  <c r="AM118" i="12"/>
  <c r="AM120" i="12" s="1"/>
  <c r="AM122" i="12" s="1"/>
  <c r="AM114" i="12" s="1"/>
  <c r="U118" i="12"/>
  <c r="U120" i="12" s="1"/>
  <c r="U122" i="12" s="1"/>
  <c r="U114" i="12" s="1"/>
  <c r="X118" i="12"/>
  <c r="X120" i="12" s="1"/>
  <c r="X122" i="12" s="1"/>
  <c r="X114" i="12" s="1"/>
  <c r="AF118" i="12"/>
  <c r="AF120" i="12" s="1"/>
  <c r="AF122" i="12" s="1"/>
  <c r="AF114" i="12" s="1"/>
  <c r="AB118" i="12"/>
  <c r="AB120" i="12" s="1"/>
  <c r="AB122" i="12" s="1"/>
  <c r="AB114" i="12" s="1"/>
  <c r="M118" i="12"/>
  <c r="M120" i="12" s="1"/>
  <c r="M122" i="12" s="1"/>
  <c r="M114" i="12" s="1"/>
  <c r="AJ118" i="12"/>
  <c r="AJ120" i="12" s="1"/>
  <c r="AJ122" i="12" s="1"/>
  <c r="AJ114" i="12" s="1"/>
  <c r="AD118" i="12"/>
  <c r="AD120" i="12" s="1"/>
  <c r="AD122" i="12" s="1"/>
  <c r="AD114" i="12" s="1"/>
  <c r="S118" i="12"/>
  <c r="S120" i="12" s="1"/>
  <c r="S122" i="12" s="1"/>
  <c r="S114" i="12" s="1"/>
  <c r="AA118" i="12"/>
  <c r="AA120" i="12" s="1"/>
  <c r="AA122" i="12" s="1"/>
  <c r="AA114" i="12" s="1"/>
  <c r="AC118" i="12"/>
  <c r="AC120" i="12" s="1"/>
  <c r="AC122" i="12" s="1"/>
  <c r="AC114" i="12" s="1"/>
  <c r="X129" i="12"/>
  <c r="X131" i="12" s="1"/>
  <c r="X133" i="12" s="1"/>
  <c r="X125" i="12" s="1"/>
  <c r="Z129" i="12"/>
  <c r="Z131" i="12" s="1"/>
  <c r="Z133" i="12" s="1"/>
  <c r="Z125" i="12" s="1"/>
  <c r="AA129" i="12"/>
  <c r="AA131" i="12" s="1"/>
  <c r="AA133" i="12" s="1"/>
  <c r="AA125" i="12" s="1"/>
  <c r="R129" i="12"/>
  <c r="R131" i="12" s="1"/>
  <c r="R133" i="12" s="1"/>
  <c r="R125" i="12" s="1"/>
  <c r="S129" i="12"/>
  <c r="S131" i="12" s="1"/>
  <c r="S133" i="12" s="1"/>
  <c r="S125" i="12" s="1"/>
  <c r="O129" i="12"/>
  <c r="O131" i="12" s="1"/>
  <c r="O133" i="12" s="1"/>
  <c r="O125" i="12" s="1"/>
  <c r="AC129" i="12"/>
  <c r="AC131" i="12" s="1"/>
  <c r="AC133" i="12" s="1"/>
  <c r="AC125" i="12" s="1"/>
  <c r="AK129" i="12"/>
  <c r="AK131" i="12" s="1"/>
  <c r="AK133" i="12" s="1"/>
  <c r="AK125" i="12" s="1"/>
  <c r="N129" i="12"/>
  <c r="N131" i="12" s="1"/>
  <c r="N133" i="12" s="1"/>
  <c r="N125" i="12" s="1"/>
  <c r="M129" i="12"/>
  <c r="M131" i="12" s="1"/>
  <c r="M133" i="12" s="1"/>
  <c r="M125" i="12" s="1"/>
  <c r="K129" i="12"/>
  <c r="K131" i="12" s="1"/>
  <c r="K133" i="12" s="1"/>
  <c r="K125" i="12" s="1"/>
  <c r="AF129" i="12"/>
  <c r="AF131" i="12" s="1"/>
  <c r="AF133" i="12" s="1"/>
  <c r="AF125" i="12" s="1"/>
  <c r="AE129" i="12"/>
  <c r="AE131" i="12" s="1"/>
  <c r="AE133" i="12" s="1"/>
  <c r="AE125" i="12" s="1"/>
  <c r="AG129" i="12"/>
  <c r="AG131" i="12" s="1"/>
  <c r="AG133" i="12" s="1"/>
  <c r="AG125" i="12" s="1"/>
  <c r="P129" i="12"/>
  <c r="P131" i="12" s="1"/>
  <c r="P133" i="12" s="1"/>
  <c r="P125" i="12" s="1"/>
  <c r="W129" i="12"/>
  <c r="W131" i="12" s="1"/>
  <c r="W133" i="12" s="1"/>
  <c r="W125" i="12" s="1"/>
  <c r="Y129" i="12"/>
  <c r="Y131" i="12" s="1"/>
  <c r="Y133" i="12" s="1"/>
  <c r="Y125" i="12" s="1"/>
  <c r="AJ129" i="12"/>
  <c r="AJ131" i="12" s="1"/>
  <c r="AJ133" i="12" s="1"/>
  <c r="AJ125" i="12" s="1"/>
  <c r="G129" i="12"/>
  <c r="G131" i="12" s="1"/>
  <c r="G133" i="12" s="1"/>
  <c r="G125" i="12" s="1"/>
  <c r="AD129" i="12"/>
  <c r="AD131" i="12" s="1"/>
  <c r="AD133" i="12" s="1"/>
  <c r="AD125" i="12" s="1"/>
  <c r="U129" i="12"/>
  <c r="U131" i="12" s="1"/>
  <c r="U133" i="12" s="1"/>
  <c r="U125" i="12" s="1"/>
  <c r="J129" i="12"/>
  <c r="J131" i="12" s="1"/>
  <c r="J133" i="12" s="1"/>
  <c r="J125" i="12" s="1"/>
  <c r="I129" i="12"/>
  <c r="I131" i="12" s="1"/>
  <c r="I133" i="12" s="1"/>
  <c r="I125" i="12" s="1"/>
  <c r="Q129" i="12"/>
  <c r="Q131" i="12" s="1"/>
  <c r="Q133" i="12" s="1"/>
  <c r="Q125" i="12" s="1"/>
  <c r="AB129" i="12"/>
  <c r="AB131" i="12" s="1"/>
  <c r="AB133" i="12" s="1"/>
  <c r="AB125" i="12" s="1"/>
  <c r="V129" i="12"/>
  <c r="V131" i="12" s="1"/>
  <c r="V133" i="12" s="1"/>
  <c r="V125" i="12" s="1"/>
  <c r="AL129" i="12"/>
  <c r="AL131" i="12" s="1"/>
  <c r="AL133" i="12" s="1"/>
  <c r="AL125" i="12" s="1"/>
  <c r="AH129" i="12"/>
  <c r="AH131" i="12" s="1"/>
  <c r="AH133" i="12" s="1"/>
  <c r="AH125" i="12" s="1"/>
  <c r="AN129" i="12"/>
  <c r="AN131" i="12" s="1"/>
  <c r="AN133" i="12" s="1"/>
  <c r="AN125" i="12" s="1"/>
  <c r="H129" i="12"/>
  <c r="H131" i="12" s="1"/>
  <c r="H133" i="12" s="1"/>
  <c r="H125" i="12" s="1"/>
  <c r="AM129" i="12"/>
  <c r="AM131" i="12" s="1"/>
  <c r="AM133" i="12" s="1"/>
  <c r="AM125" i="12" s="1"/>
  <c r="AI129" i="12"/>
  <c r="AI131" i="12" s="1"/>
  <c r="AI133" i="12" s="1"/>
  <c r="AI125" i="12" s="1"/>
  <c r="L129" i="12"/>
  <c r="L131" i="12" s="1"/>
  <c r="L133" i="12" s="1"/>
  <c r="L125" i="12" s="1"/>
  <c r="T129" i="12"/>
  <c r="T131" i="12" s="1"/>
  <c r="T133" i="12" s="1"/>
  <c r="T125" i="12" s="1"/>
  <c r="H3" i="12"/>
  <c r="G3" i="12"/>
  <c r="AM3" i="12"/>
  <c r="X3" i="12"/>
  <c r="M3" i="12"/>
  <c r="K3" i="12"/>
  <c r="W3" i="12"/>
  <c r="AE3" i="12"/>
  <c r="AN3" i="12"/>
  <c r="N3" i="12"/>
  <c r="AL3" i="12"/>
  <c r="AD3" i="12"/>
  <c r="J94" i="12"/>
  <c r="I91" i="12"/>
  <c r="I49" i="12" s="1"/>
  <c r="M21" i="15" s="1"/>
  <c r="G79" i="12"/>
  <c r="U3" i="12"/>
  <c r="R3" i="12"/>
  <c r="O3" i="12"/>
  <c r="Y3" i="12"/>
  <c r="S3" i="12"/>
  <c r="AA3" i="12"/>
  <c r="AH3" i="12"/>
  <c r="AG3" i="12"/>
  <c r="I3" i="12"/>
  <c r="AJ3" i="12"/>
  <c r="AI3" i="12"/>
  <c r="AC3" i="12"/>
  <c r="AB3" i="12"/>
  <c r="AF3" i="12"/>
  <c r="P3" i="12"/>
  <c r="Q3" i="12"/>
  <c r="AK3" i="12"/>
  <c r="L3" i="12"/>
  <c r="V3" i="12"/>
  <c r="T3" i="12"/>
  <c r="Z3" i="12"/>
  <c r="J3" i="12"/>
  <c r="K24" i="15" l="1"/>
  <c r="C24" i="15" s="1"/>
  <c r="D24" i="15"/>
  <c r="K69" i="12"/>
  <c r="J67" i="12"/>
  <c r="J66" i="12" s="1"/>
  <c r="J45" i="12" s="1"/>
  <c r="N17" i="15" s="1"/>
  <c r="AH43" i="12"/>
  <c r="AL15" i="15" s="1"/>
  <c r="AH228" i="12"/>
  <c r="H43" i="12"/>
  <c r="L15" i="15" s="1"/>
  <c r="H228" i="12"/>
  <c r="AB43" i="12"/>
  <c r="AF15" i="15" s="1"/>
  <c r="AB228" i="12"/>
  <c r="AC43" i="12"/>
  <c r="AG15" i="15" s="1"/>
  <c r="AC228" i="12"/>
  <c r="AI43" i="12"/>
  <c r="AM15" i="15" s="1"/>
  <c r="AI228" i="12"/>
  <c r="K43" i="12"/>
  <c r="O15" i="15" s="1"/>
  <c r="K228" i="12"/>
  <c r="L43" i="12"/>
  <c r="P15" i="15" s="1"/>
  <c r="L228" i="12"/>
  <c r="AJ43" i="12"/>
  <c r="AN15" i="15" s="1"/>
  <c r="AJ228" i="12"/>
  <c r="O43" i="12"/>
  <c r="S15" i="15" s="1"/>
  <c r="O228" i="12"/>
  <c r="AL43" i="12"/>
  <c r="AP15" i="15" s="1"/>
  <c r="AL228" i="12"/>
  <c r="M43" i="12"/>
  <c r="Q15" i="15" s="1"/>
  <c r="M228" i="12"/>
  <c r="AA43" i="12"/>
  <c r="AE15" i="15" s="1"/>
  <c r="AA228" i="12"/>
  <c r="S43" i="12"/>
  <c r="W15" i="15" s="1"/>
  <c r="S228" i="12"/>
  <c r="R43" i="12"/>
  <c r="V15" i="15" s="1"/>
  <c r="R228" i="12"/>
  <c r="N43" i="12"/>
  <c r="R15" i="15" s="1"/>
  <c r="N228" i="12"/>
  <c r="X43" i="12"/>
  <c r="AB15" i="15" s="1"/>
  <c r="X228" i="12"/>
  <c r="AF43" i="12"/>
  <c r="AJ15" i="15" s="1"/>
  <c r="AF228" i="12"/>
  <c r="AN43" i="12"/>
  <c r="AR15" i="15" s="1"/>
  <c r="AN228" i="12"/>
  <c r="Z43" i="12"/>
  <c r="AD15" i="15" s="1"/>
  <c r="Z228" i="12"/>
  <c r="AE43" i="12"/>
  <c r="AI15" i="15" s="1"/>
  <c r="AE228" i="12"/>
  <c r="T43" i="12"/>
  <c r="X15" i="15" s="1"/>
  <c r="T228" i="12"/>
  <c r="V43" i="12"/>
  <c r="Z15" i="15" s="1"/>
  <c r="V228" i="12"/>
  <c r="AD43" i="12"/>
  <c r="AH15" i="15" s="1"/>
  <c r="AD228" i="12"/>
  <c r="AK43" i="12"/>
  <c r="AO15" i="15" s="1"/>
  <c r="AK228" i="12"/>
  <c r="Q43" i="12"/>
  <c r="U15" i="15" s="1"/>
  <c r="Q228" i="12"/>
  <c r="I43" i="12"/>
  <c r="M15" i="15" s="1"/>
  <c r="I228" i="12"/>
  <c r="U43" i="12"/>
  <c r="Y15" i="15" s="1"/>
  <c r="U228" i="12"/>
  <c r="AM43" i="12"/>
  <c r="AQ15" i="15" s="1"/>
  <c r="AM228" i="12"/>
  <c r="J43" i="12"/>
  <c r="N15" i="15" s="1"/>
  <c r="J228" i="12"/>
  <c r="W43" i="12"/>
  <c r="AA15" i="15" s="1"/>
  <c r="W228" i="12"/>
  <c r="Y43" i="12"/>
  <c r="AC15" i="15" s="1"/>
  <c r="Y228" i="12"/>
  <c r="P43" i="12"/>
  <c r="T15" i="15" s="1"/>
  <c r="P228" i="12"/>
  <c r="AG43" i="12"/>
  <c r="AK15" i="15" s="1"/>
  <c r="AG228" i="12"/>
  <c r="G43" i="12"/>
  <c r="K15" i="15" s="1"/>
  <c r="G228" i="12"/>
  <c r="J161" i="12"/>
  <c r="J215" i="12" s="1"/>
  <c r="F5" i="15"/>
  <c r="F12" i="15"/>
  <c r="F11" i="15"/>
  <c r="F10" i="15"/>
  <c r="F9" i="15"/>
  <c r="M112" i="12"/>
  <c r="AN112" i="12"/>
  <c r="Q112" i="12"/>
  <c r="AM112" i="12"/>
  <c r="R112" i="12"/>
  <c r="N112" i="12"/>
  <c r="AJ112" i="12"/>
  <c r="Y112" i="12"/>
  <c r="Z112" i="12"/>
  <c r="AG112" i="12"/>
  <c r="AC112" i="12"/>
  <c r="AD112" i="12"/>
  <c r="L112" i="12"/>
  <c r="V112" i="12"/>
  <c r="AB112" i="12"/>
  <c r="K112" i="12"/>
  <c r="AI112" i="12"/>
  <c r="AH112" i="12"/>
  <c r="AE112" i="12"/>
  <c r="AF112" i="12"/>
  <c r="X112" i="12"/>
  <c r="W112" i="12"/>
  <c r="AA112" i="12"/>
  <c r="O112" i="12"/>
  <c r="J112" i="12"/>
  <c r="AK112" i="12"/>
  <c r="I112" i="12"/>
  <c r="P112" i="12"/>
  <c r="S112" i="12"/>
  <c r="U112" i="12"/>
  <c r="G112" i="12"/>
  <c r="H112" i="12"/>
  <c r="AL112" i="12"/>
  <c r="T112" i="12"/>
  <c r="K94" i="12"/>
  <c r="J91" i="12"/>
  <c r="J49" i="12" s="1"/>
  <c r="N21" i="15" s="1"/>
  <c r="H79" i="12"/>
  <c r="G77" i="12"/>
  <c r="I214" i="12" l="1"/>
  <c r="L69" i="12"/>
  <c r="K67" i="12"/>
  <c r="K66" i="12" s="1"/>
  <c r="K45" i="12" s="1"/>
  <c r="O17" i="15" s="1"/>
  <c r="J214" i="12"/>
  <c r="C15" i="15"/>
  <c r="K161" i="12"/>
  <c r="K215" i="12" s="1"/>
  <c r="D15" i="15"/>
  <c r="E15" i="15"/>
  <c r="G65" i="12"/>
  <c r="G46" i="12"/>
  <c r="W111" i="12"/>
  <c r="W54" i="12"/>
  <c r="AA26" i="15" s="1"/>
  <c r="X111" i="12"/>
  <c r="X54" i="12"/>
  <c r="AB26" i="15" s="1"/>
  <c r="P111" i="12"/>
  <c r="P54" i="12"/>
  <c r="T26" i="15" s="1"/>
  <c r="AD111" i="12"/>
  <c r="AD54" i="12"/>
  <c r="AH26" i="15" s="1"/>
  <c r="AE111" i="12"/>
  <c r="AE54" i="12"/>
  <c r="AI26" i="15" s="1"/>
  <c r="AM111" i="12"/>
  <c r="AM54" i="12"/>
  <c r="AQ26" i="15" s="1"/>
  <c r="AL111" i="12"/>
  <c r="AL54" i="12"/>
  <c r="AP26" i="15" s="1"/>
  <c r="AK111" i="12"/>
  <c r="AK54" i="12"/>
  <c r="AO26" i="15" s="1"/>
  <c r="AH111" i="12"/>
  <c r="AH54" i="12"/>
  <c r="AL26" i="15" s="1"/>
  <c r="AG111" i="12"/>
  <c r="AG54" i="12"/>
  <c r="AK26" i="15" s="1"/>
  <c r="Q111" i="12"/>
  <c r="Q54" i="12"/>
  <c r="U26" i="15" s="1"/>
  <c r="U111" i="12"/>
  <c r="U54" i="12"/>
  <c r="Y26" i="15" s="1"/>
  <c r="N111" i="12"/>
  <c r="N54" i="12"/>
  <c r="R26" i="15" s="1"/>
  <c r="S111" i="12"/>
  <c r="S54" i="12"/>
  <c r="W26" i="15" s="1"/>
  <c r="L111" i="12"/>
  <c r="L54" i="12"/>
  <c r="P26" i="15" s="1"/>
  <c r="AF111" i="12"/>
  <c r="AF54" i="12"/>
  <c r="AJ26" i="15" s="1"/>
  <c r="R111" i="12"/>
  <c r="R54" i="12"/>
  <c r="V26" i="15" s="1"/>
  <c r="T111" i="12"/>
  <c r="T54" i="12"/>
  <c r="X26" i="15" s="1"/>
  <c r="I111" i="12"/>
  <c r="I54" i="12"/>
  <c r="M26" i="15" s="1"/>
  <c r="AC111" i="12"/>
  <c r="AC54" i="12"/>
  <c r="AG26" i="15" s="1"/>
  <c r="J111" i="12"/>
  <c r="J54" i="12"/>
  <c r="N26" i="15" s="1"/>
  <c r="AI111" i="12"/>
  <c r="AI54" i="12"/>
  <c r="AM26" i="15" s="1"/>
  <c r="Z111" i="12"/>
  <c r="Z54" i="12"/>
  <c r="AD26" i="15" s="1"/>
  <c r="AN111" i="12"/>
  <c r="AN54" i="12"/>
  <c r="AR26" i="15" s="1"/>
  <c r="V111" i="12"/>
  <c r="V54" i="12"/>
  <c r="Z26" i="15" s="1"/>
  <c r="H111" i="12"/>
  <c r="H54" i="12"/>
  <c r="L26" i="15" s="1"/>
  <c r="O111" i="12"/>
  <c r="O54" i="12"/>
  <c r="S26" i="15" s="1"/>
  <c r="K111" i="12"/>
  <c r="K54" i="12"/>
  <c r="O26" i="15" s="1"/>
  <c r="Y111" i="12"/>
  <c r="Y54" i="12"/>
  <c r="AC26" i="15" s="1"/>
  <c r="M111" i="12"/>
  <c r="M54" i="12"/>
  <c r="Q26" i="15" s="1"/>
  <c r="G111" i="12"/>
  <c r="G54" i="12"/>
  <c r="K26" i="15" s="1"/>
  <c r="AA111" i="12"/>
  <c r="AA54" i="12"/>
  <c r="AE26" i="15" s="1"/>
  <c r="AB111" i="12"/>
  <c r="AB54" i="12"/>
  <c r="AF26" i="15" s="1"/>
  <c r="AJ111" i="12"/>
  <c r="AJ54" i="12"/>
  <c r="AN26" i="15" s="1"/>
  <c r="L94" i="12"/>
  <c r="K91" i="12"/>
  <c r="K49" i="12" s="1"/>
  <c r="O21" i="15" s="1"/>
  <c r="I79" i="12"/>
  <c r="H77" i="12"/>
  <c r="E76" i="15" l="1"/>
  <c r="E71" i="15"/>
  <c r="E75" i="15"/>
  <c r="E67" i="15"/>
  <c r="B86" i="15" s="1"/>
  <c r="E80" i="15"/>
  <c r="B89" i="15" s="1"/>
  <c r="E72" i="15"/>
  <c r="E82" i="15"/>
  <c r="B90" i="15" s="1"/>
  <c r="E74" i="15"/>
  <c r="D71" i="15"/>
  <c r="D76" i="15"/>
  <c r="D82" i="15"/>
  <c r="D74" i="15"/>
  <c r="D75" i="15"/>
  <c r="D67" i="15"/>
  <c r="D80" i="15"/>
  <c r="D72" i="15"/>
  <c r="C67" i="15"/>
  <c r="C82" i="15"/>
  <c r="C74" i="15"/>
  <c r="C71" i="15"/>
  <c r="C76" i="15"/>
  <c r="C72" i="15"/>
  <c r="C75" i="15"/>
  <c r="C80" i="15"/>
  <c r="M69" i="12"/>
  <c r="L67" i="12"/>
  <c r="L66" i="12" s="1"/>
  <c r="L45" i="12" s="1"/>
  <c r="P17" i="15" s="1"/>
  <c r="H46" i="12"/>
  <c r="H44" i="12" s="1"/>
  <c r="K214" i="12"/>
  <c r="L161" i="12"/>
  <c r="L215" i="12" s="1"/>
  <c r="G44" i="12"/>
  <c r="K18" i="15"/>
  <c r="Y53" i="12"/>
  <c r="V53" i="12"/>
  <c r="J53" i="12"/>
  <c r="T53" i="12"/>
  <c r="S53" i="12"/>
  <c r="AG53" i="12"/>
  <c r="AM53" i="12"/>
  <c r="AJ53" i="12"/>
  <c r="M53" i="12"/>
  <c r="AI53" i="12"/>
  <c r="I53" i="12"/>
  <c r="L53" i="12"/>
  <c r="Q53" i="12"/>
  <c r="AL53" i="12"/>
  <c r="K53" i="12"/>
  <c r="N53" i="12"/>
  <c r="AE53" i="12"/>
  <c r="G53" i="12"/>
  <c r="O53" i="12"/>
  <c r="Z53" i="12"/>
  <c r="AC53" i="12"/>
  <c r="AF53" i="12"/>
  <c r="U53" i="12"/>
  <c r="AK53" i="12"/>
  <c r="AD53" i="12"/>
  <c r="W53" i="12"/>
  <c r="H53" i="12"/>
  <c r="AA53" i="12"/>
  <c r="AN53" i="12"/>
  <c r="R53" i="12"/>
  <c r="AH53" i="12"/>
  <c r="X53" i="12"/>
  <c r="AB53" i="12"/>
  <c r="P53" i="12"/>
  <c r="G64" i="12"/>
  <c r="G240" i="12" s="1"/>
  <c r="G241" i="12" s="1"/>
  <c r="H65" i="12"/>
  <c r="M94" i="12"/>
  <c r="L91" i="12"/>
  <c r="L49" i="12" s="1"/>
  <c r="P21" i="15" s="1"/>
  <c r="J79" i="12"/>
  <c r="I77" i="12"/>
  <c r="G220" i="12" l="1"/>
  <c r="AN220" i="12"/>
  <c r="AF220" i="12"/>
  <c r="X220" i="12"/>
  <c r="P220" i="12"/>
  <c r="H220" i="12"/>
  <c r="AG220" i="12"/>
  <c r="AM220" i="12"/>
  <c r="AE220" i="12"/>
  <c r="W220" i="12"/>
  <c r="O220" i="12"/>
  <c r="Y220" i="12"/>
  <c r="AL220" i="12"/>
  <c r="AD220" i="12"/>
  <c r="V220" i="12"/>
  <c r="N220" i="12"/>
  <c r="AK220" i="12"/>
  <c r="AC220" i="12"/>
  <c r="U220" i="12"/>
  <c r="M220" i="12"/>
  <c r="AJ220" i="12"/>
  <c r="AB220" i="12"/>
  <c r="T220" i="12"/>
  <c r="L220" i="12"/>
  <c r="AI220" i="12"/>
  <c r="AA220" i="12"/>
  <c r="S220" i="12"/>
  <c r="K220" i="12"/>
  <c r="I220" i="12"/>
  <c r="AH220" i="12"/>
  <c r="Z220" i="12"/>
  <c r="R220" i="12"/>
  <c r="J220" i="12"/>
  <c r="Q220" i="12"/>
  <c r="N69" i="12"/>
  <c r="M67" i="12"/>
  <c r="M66" i="12" s="1"/>
  <c r="M45" i="12" s="1"/>
  <c r="Q17" i="15" s="1"/>
  <c r="L18" i="15"/>
  <c r="I46" i="12"/>
  <c r="M18" i="15" s="1"/>
  <c r="L214" i="12"/>
  <c r="T25" i="15"/>
  <c r="P229" i="12"/>
  <c r="X25" i="15"/>
  <c r="T229" i="12"/>
  <c r="AI25" i="15"/>
  <c r="AE229" i="12"/>
  <c r="AB25" i="15"/>
  <c r="X229" i="12"/>
  <c r="Z25" i="15"/>
  <c r="V229" i="12"/>
  <c r="AC25" i="15"/>
  <c r="Y229" i="12"/>
  <c r="AA25" i="15"/>
  <c r="W229" i="12"/>
  <c r="M25" i="15"/>
  <c r="I229" i="12"/>
  <c r="AF25" i="15"/>
  <c r="AB229" i="12"/>
  <c r="N25" i="15"/>
  <c r="J229" i="12"/>
  <c r="R25" i="15"/>
  <c r="N229" i="12"/>
  <c r="Y25" i="15"/>
  <c r="U229" i="12"/>
  <c r="AN25" i="15"/>
  <c r="AJ229" i="12"/>
  <c r="V25" i="15"/>
  <c r="R229" i="12"/>
  <c r="O25" i="15"/>
  <c r="K229" i="12"/>
  <c r="L16" i="15"/>
  <c r="H230" i="12"/>
  <c r="AH25" i="15"/>
  <c r="AD229" i="12"/>
  <c r="AM25" i="15"/>
  <c r="AI229" i="12"/>
  <c r="AO25" i="15"/>
  <c r="AK229" i="12"/>
  <c r="Q25" i="15"/>
  <c r="M229" i="12"/>
  <c r="AL25" i="15"/>
  <c r="AH229" i="12"/>
  <c r="AJ25" i="15"/>
  <c r="AF229" i="12"/>
  <c r="AR25" i="15"/>
  <c r="AN229" i="12"/>
  <c r="AG25" i="15"/>
  <c r="AC229" i="12"/>
  <c r="AP25" i="15"/>
  <c r="AL229" i="12"/>
  <c r="AQ25" i="15"/>
  <c r="AM229" i="12"/>
  <c r="AE25" i="15"/>
  <c r="AA229" i="12"/>
  <c r="AD25" i="15"/>
  <c r="Z229" i="12"/>
  <c r="U25" i="15"/>
  <c r="Q229" i="12"/>
  <c r="AK25" i="15"/>
  <c r="AG229" i="12"/>
  <c r="L25" i="15"/>
  <c r="H229" i="12"/>
  <c r="S25" i="15"/>
  <c r="O229" i="12"/>
  <c r="P25" i="15"/>
  <c r="L229" i="12"/>
  <c r="W25" i="15"/>
  <c r="S229" i="12"/>
  <c r="K16" i="15"/>
  <c r="G230" i="12"/>
  <c r="K25" i="15"/>
  <c r="G229" i="12"/>
  <c r="M161" i="12"/>
  <c r="M215" i="12" s="1"/>
  <c r="C26" i="15"/>
  <c r="C78" i="15" s="1"/>
  <c r="D26" i="15"/>
  <c r="D78" i="15" s="1"/>
  <c r="E26" i="15"/>
  <c r="E78" i="15" s="1"/>
  <c r="H64" i="12"/>
  <c r="G55" i="12"/>
  <c r="K27" i="15" s="1"/>
  <c r="K37" i="15" s="1"/>
  <c r="H55" i="12"/>
  <c r="L27" i="15" s="1"/>
  <c r="L37" i="15" s="1"/>
  <c r="I65" i="12"/>
  <c r="N94" i="12"/>
  <c r="M91" i="12"/>
  <c r="M49" i="12" s="1"/>
  <c r="Q21" i="15" s="1"/>
  <c r="K79" i="12"/>
  <c r="J77" i="12"/>
  <c r="O69" i="12" l="1"/>
  <c r="N67" i="12"/>
  <c r="N66" i="12" s="1"/>
  <c r="N45" i="12" s="1"/>
  <c r="R17" i="15" s="1"/>
  <c r="I44" i="12"/>
  <c r="I230" i="12" s="1"/>
  <c r="J46" i="12"/>
  <c r="J44" i="12" s="1"/>
  <c r="M214" i="12"/>
  <c r="N161" i="12"/>
  <c r="N215" i="12" s="1"/>
  <c r="D25" i="15"/>
  <c r="D77" i="15" s="1"/>
  <c r="E25" i="15"/>
  <c r="E77" i="15" s="1"/>
  <c r="B88" i="15" s="1"/>
  <c r="C25" i="15"/>
  <c r="C77" i="15" s="1"/>
  <c r="I64" i="12"/>
  <c r="G57" i="12"/>
  <c r="H57" i="12"/>
  <c r="J65" i="12"/>
  <c r="O94" i="12"/>
  <c r="N91" i="12"/>
  <c r="N49" i="12" s="1"/>
  <c r="R21" i="15" s="1"/>
  <c r="L79" i="12"/>
  <c r="K77" i="12"/>
  <c r="L29" i="15" l="1"/>
  <c r="L38" i="15" s="1"/>
  <c r="P69" i="12"/>
  <c r="O67" i="12"/>
  <c r="O66" i="12" s="1"/>
  <c r="O45" i="12" s="1"/>
  <c r="S17" i="15" s="1"/>
  <c r="C17" i="15" s="1"/>
  <c r="C69" i="15" s="1"/>
  <c r="N18" i="15"/>
  <c r="M16" i="15"/>
  <c r="I55" i="12"/>
  <c r="M27" i="15" s="1"/>
  <c r="M37" i="15" s="1"/>
  <c r="N214" i="12"/>
  <c r="K46" i="12"/>
  <c r="K44" i="12" s="1"/>
  <c r="N16" i="15"/>
  <c r="J230" i="12"/>
  <c r="K29" i="15"/>
  <c r="K38" i="15" s="1"/>
  <c r="O161" i="12"/>
  <c r="O215" i="12" s="1"/>
  <c r="J55" i="12"/>
  <c r="N27" i="15" s="1"/>
  <c r="N37" i="15" s="1"/>
  <c r="J64" i="12"/>
  <c r="G207" i="12"/>
  <c r="G208" i="12" s="1"/>
  <c r="H207" i="12"/>
  <c r="K65" i="12"/>
  <c r="P94" i="12"/>
  <c r="O91" i="12"/>
  <c r="O49" i="12" s="1"/>
  <c r="S21" i="15" s="1"/>
  <c r="C21" i="15" s="1"/>
  <c r="C73" i="15" s="1"/>
  <c r="M79" i="12"/>
  <c r="L77" i="12"/>
  <c r="G200" i="12" l="1"/>
  <c r="H208" i="12"/>
  <c r="Q69" i="12"/>
  <c r="P67" i="12"/>
  <c r="P66" i="12" s="1"/>
  <c r="P45" i="12" s="1"/>
  <c r="T17" i="15" s="1"/>
  <c r="I57" i="12"/>
  <c r="O18" i="15"/>
  <c r="O214" i="12"/>
  <c r="L46" i="12"/>
  <c r="L44" i="12" s="1"/>
  <c r="O16" i="15"/>
  <c r="K230" i="12"/>
  <c r="K31" i="15"/>
  <c r="G232" i="12"/>
  <c r="G233" i="12" s="1"/>
  <c r="K55" i="12"/>
  <c r="O27" i="15" s="1"/>
  <c r="O37" i="15" s="1"/>
  <c r="P161" i="12"/>
  <c r="P215" i="12" s="1"/>
  <c r="J57" i="12"/>
  <c r="K64" i="12"/>
  <c r="G60" i="12"/>
  <c r="L65" i="12"/>
  <c r="Q94" i="12"/>
  <c r="P91" i="12"/>
  <c r="P49" i="12" s="1"/>
  <c r="T21" i="15" s="1"/>
  <c r="N79" i="12"/>
  <c r="M77" i="12"/>
  <c r="G221" i="12" l="1"/>
  <c r="G219" i="12" s="1"/>
  <c r="G218" i="12" s="1"/>
  <c r="G217" i="12" s="1"/>
  <c r="G245" i="12"/>
  <c r="G246" i="12" s="1"/>
  <c r="H206" i="12"/>
  <c r="H59" i="12" s="1"/>
  <c r="M29" i="15"/>
  <c r="M38" i="15" s="1"/>
  <c r="N29" i="15"/>
  <c r="N38" i="15" s="1"/>
  <c r="G62" i="12"/>
  <c r="R69" i="12"/>
  <c r="Q67" i="12"/>
  <c r="Q66" i="12" s="1"/>
  <c r="Q45" i="12" s="1"/>
  <c r="U17" i="15" s="1"/>
  <c r="P18" i="15"/>
  <c r="I207" i="12"/>
  <c r="M46" i="12"/>
  <c r="Q18" i="15" s="1"/>
  <c r="P214" i="12"/>
  <c r="P16" i="15"/>
  <c r="L230" i="12"/>
  <c r="K32" i="15"/>
  <c r="K39" i="15" s="1"/>
  <c r="K57" i="12"/>
  <c r="Q161" i="12"/>
  <c r="Q215" i="12" s="1"/>
  <c r="J207" i="12"/>
  <c r="L55" i="12"/>
  <c r="P27" i="15" s="1"/>
  <c r="P37" i="15" s="1"/>
  <c r="L64" i="12"/>
  <c r="M65" i="12"/>
  <c r="R94" i="12"/>
  <c r="Q91" i="12"/>
  <c r="Q49" i="12" s="1"/>
  <c r="U21" i="15" s="1"/>
  <c r="O79" i="12"/>
  <c r="N77" i="12"/>
  <c r="H217" i="12" l="1"/>
  <c r="H244" i="12"/>
  <c r="G248" i="12"/>
  <c r="H60" i="12"/>
  <c r="H221" i="12" s="1"/>
  <c r="H232" i="12"/>
  <c r="H233" i="12" s="1"/>
  <c r="H245" i="12" s="1"/>
  <c r="L31" i="15"/>
  <c r="H200" i="12"/>
  <c r="O29" i="15"/>
  <c r="O38" i="15" s="1"/>
  <c r="I208" i="12"/>
  <c r="J208" i="12" s="1"/>
  <c r="S69" i="12"/>
  <c r="R67" i="12"/>
  <c r="R66" i="12" s="1"/>
  <c r="R45" i="12" s="1"/>
  <c r="V17" i="15" s="1"/>
  <c r="M44" i="12"/>
  <c r="Q16" i="15" s="1"/>
  <c r="Q214" i="12"/>
  <c r="N46" i="12"/>
  <c r="N44" i="12" s="1"/>
  <c r="K207" i="12"/>
  <c r="R161" i="12"/>
  <c r="R215" i="12" s="1"/>
  <c r="L57" i="12"/>
  <c r="M64" i="12"/>
  <c r="N65" i="12"/>
  <c r="S94" i="12"/>
  <c r="R91" i="12"/>
  <c r="R49" i="12" s="1"/>
  <c r="V21" i="15" s="1"/>
  <c r="P79" i="12"/>
  <c r="O77" i="12"/>
  <c r="H246" i="12" l="1"/>
  <c r="I244" i="12" s="1"/>
  <c r="H219" i="12"/>
  <c r="H218" i="12" s="1"/>
  <c r="K208" i="12"/>
  <c r="I206" i="12"/>
  <c r="I59" i="12" s="1"/>
  <c r="I217" i="12" s="1"/>
  <c r="H62" i="12"/>
  <c r="L32" i="15"/>
  <c r="L39" i="15" s="1"/>
  <c r="P29" i="15"/>
  <c r="P38" i="15" s="1"/>
  <c r="J206" i="12"/>
  <c r="T69" i="12"/>
  <c r="S67" i="12"/>
  <c r="S66" i="12" s="1"/>
  <c r="S45" i="12" s="1"/>
  <c r="W17" i="15" s="1"/>
  <c r="R18" i="15"/>
  <c r="M230" i="12"/>
  <c r="M55" i="12"/>
  <c r="Q27" i="15" s="1"/>
  <c r="Q37" i="15" s="1"/>
  <c r="R214" i="12"/>
  <c r="O46" i="12"/>
  <c r="S18" i="15" s="1"/>
  <c r="R16" i="15"/>
  <c r="N230" i="12"/>
  <c r="S161" i="12"/>
  <c r="S215" i="12" s="1"/>
  <c r="L207" i="12"/>
  <c r="N55" i="12"/>
  <c r="R27" i="15" s="1"/>
  <c r="R37" i="15" s="1"/>
  <c r="N64" i="12"/>
  <c r="O65" i="12"/>
  <c r="T94" i="12"/>
  <c r="S91" i="12"/>
  <c r="S49" i="12" s="1"/>
  <c r="W21" i="15" s="1"/>
  <c r="Q79" i="12"/>
  <c r="P77" i="12"/>
  <c r="H248" i="12" l="1"/>
  <c r="L208" i="12"/>
  <c r="K206" i="12"/>
  <c r="I200" i="12"/>
  <c r="U69" i="12"/>
  <c r="T67" i="12"/>
  <c r="T66" i="12" s="1"/>
  <c r="T45" i="12" s="1"/>
  <c r="X17" i="15" s="1"/>
  <c r="C18" i="15"/>
  <c r="C70" i="15" s="1"/>
  <c r="O44" i="12"/>
  <c r="O230" i="12" s="1"/>
  <c r="M57" i="12"/>
  <c r="P46" i="12"/>
  <c r="T18" i="15" s="1"/>
  <c r="S214" i="12"/>
  <c r="T161" i="12"/>
  <c r="T215" i="12" s="1"/>
  <c r="N57" i="12"/>
  <c r="O64" i="12"/>
  <c r="P65" i="12"/>
  <c r="U94" i="12"/>
  <c r="T91" i="12"/>
  <c r="T49" i="12" s="1"/>
  <c r="X21" i="15" s="1"/>
  <c r="R79" i="12"/>
  <c r="Q77" i="12"/>
  <c r="L206" i="12" l="1"/>
  <c r="J200" i="12"/>
  <c r="J59" i="12"/>
  <c r="J217" i="12" s="1"/>
  <c r="Q29" i="15"/>
  <c r="Q38" i="15" s="1"/>
  <c r="M207" i="12"/>
  <c r="M208" i="12" s="1"/>
  <c r="R29" i="15"/>
  <c r="R38" i="15" s="1"/>
  <c r="I60" i="12"/>
  <c r="I221" i="12" s="1"/>
  <c r="M31" i="15"/>
  <c r="I232" i="12"/>
  <c r="I233" i="12" s="1"/>
  <c r="I245" i="12" s="1"/>
  <c r="I246" i="12" s="1"/>
  <c r="V69" i="12"/>
  <c r="U67" i="12"/>
  <c r="U66" i="12" s="1"/>
  <c r="U45" i="12" s="1"/>
  <c r="Y17" i="15" s="1"/>
  <c r="O55" i="12"/>
  <c r="S27" i="15" s="1"/>
  <c r="S37" i="15" s="1"/>
  <c r="S16" i="15"/>
  <c r="C16" i="15" s="1"/>
  <c r="C68" i="15" s="1"/>
  <c r="P44" i="12"/>
  <c r="P55" i="12" s="1"/>
  <c r="T27" i="15" s="1"/>
  <c r="T37" i="15" s="1"/>
  <c r="Q46" i="12"/>
  <c r="Q44" i="12" s="1"/>
  <c r="T214" i="12"/>
  <c r="U161" i="12"/>
  <c r="U215" i="12" s="1"/>
  <c r="N207" i="12"/>
  <c r="P64" i="12"/>
  <c r="Q65" i="12"/>
  <c r="V94" i="12"/>
  <c r="U91" i="12"/>
  <c r="U49" i="12" s="1"/>
  <c r="Y21" i="15" s="1"/>
  <c r="S79" i="12"/>
  <c r="R77" i="12"/>
  <c r="J244" i="12" l="1"/>
  <c r="I219" i="12"/>
  <c r="I218" i="12" s="1"/>
  <c r="I248" i="12" s="1"/>
  <c r="U18" i="15"/>
  <c r="N208" i="12"/>
  <c r="N206" i="12" s="1"/>
  <c r="K200" i="12"/>
  <c r="K59" i="12"/>
  <c r="K217" i="12" s="1"/>
  <c r="L200" i="12"/>
  <c r="L59" i="12"/>
  <c r="N31" i="15"/>
  <c r="J232" i="12"/>
  <c r="J233" i="12" s="1"/>
  <c r="J245" i="12" s="1"/>
  <c r="J60" i="12"/>
  <c r="J221" i="12" s="1"/>
  <c r="I62" i="12"/>
  <c r="M32" i="15"/>
  <c r="M39" i="15" s="1"/>
  <c r="W69" i="12"/>
  <c r="V67" i="12"/>
  <c r="V66" i="12" s="1"/>
  <c r="V45" i="12" s="1"/>
  <c r="Z17" i="15" s="1"/>
  <c r="O57" i="12"/>
  <c r="P230" i="12"/>
  <c r="T16" i="15"/>
  <c r="R46" i="12"/>
  <c r="V18" i="15" s="1"/>
  <c r="U214" i="12"/>
  <c r="U16" i="15"/>
  <c r="Q230" i="12"/>
  <c r="V161" i="12"/>
  <c r="V215" i="12" s="1"/>
  <c r="Q55" i="12"/>
  <c r="U27" i="15" s="1"/>
  <c r="U37" i="15" s="1"/>
  <c r="C27" i="15"/>
  <c r="C79" i="15" s="1"/>
  <c r="Q64" i="12"/>
  <c r="P57" i="12"/>
  <c r="R65" i="12"/>
  <c r="W94" i="12"/>
  <c r="V91" i="12"/>
  <c r="V49" i="12" s="1"/>
  <c r="Z21" i="15" s="1"/>
  <c r="T79" i="12"/>
  <c r="S77" i="12"/>
  <c r="C37" i="15" l="1"/>
  <c r="L217" i="12"/>
  <c r="J246" i="12"/>
  <c r="K244" i="12" s="1"/>
  <c r="J219" i="12"/>
  <c r="J218" i="12" s="1"/>
  <c r="M206" i="12"/>
  <c r="M200" i="12" s="1"/>
  <c r="N59" i="12"/>
  <c r="N200" i="12"/>
  <c r="K232" i="12"/>
  <c r="K233" i="12" s="1"/>
  <c r="K245" i="12" s="1"/>
  <c r="O31" i="15"/>
  <c r="K60" i="12"/>
  <c r="K221" i="12" s="1"/>
  <c r="P31" i="15"/>
  <c r="L60" i="12"/>
  <c r="L232" i="12"/>
  <c r="L233" i="12" s="1"/>
  <c r="L245" i="12" s="1"/>
  <c r="N32" i="15"/>
  <c r="N39" i="15" s="1"/>
  <c r="J62" i="12"/>
  <c r="S29" i="15"/>
  <c r="T29" i="15"/>
  <c r="T38" i="15" s="1"/>
  <c r="X69" i="12"/>
  <c r="W67" i="12"/>
  <c r="W66" i="12" s="1"/>
  <c r="W45" i="12" s="1"/>
  <c r="AA17" i="15" s="1"/>
  <c r="O207" i="12"/>
  <c r="O208" i="12" s="1"/>
  <c r="S46" i="12"/>
  <c r="W18" i="15" s="1"/>
  <c r="R44" i="12"/>
  <c r="R230" i="12" s="1"/>
  <c r="V214" i="12"/>
  <c r="W161" i="12"/>
  <c r="W215" i="12" s="1"/>
  <c r="Q57" i="12"/>
  <c r="R64" i="12"/>
  <c r="P207" i="12"/>
  <c r="S65" i="12"/>
  <c r="X94" i="12"/>
  <c r="W91" i="12"/>
  <c r="W49" i="12" s="1"/>
  <c r="AA21" i="15" s="1"/>
  <c r="U79" i="12"/>
  <c r="T77" i="12"/>
  <c r="C29" i="15" l="1"/>
  <c r="S38" i="15"/>
  <c r="K246" i="12"/>
  <c r="K219" i="12"/>
  <c r="K218" i="12" s="1"/>
  <c r="L221" i="12"/>
  <c r="P208" i="12"/>
  <c r="M59" i="12"/>
  <c r="O32" i="15"/>
  <c r="O39" i="15" s="1"/>
  <c r="K62" i="12"/>
  <c r="L62" i="12"/>
  <c r="P32" i="15"/>
  <c r="P39" i="15" s="1"/>
  <c r="N232" i="12"/>
  <c r="N233" i="12" s="1"/>
  <c r="N245" i="12" s="1"/>
  <c r="N60" i="12"/>
  <c r="R31" i="15"/>
  <c r="U29" i="15"/>
  <c r="U38" i="15" s="1"/>
  <c r="Y69" i="12"/>
  <c r="X67" i="12"/>
  <c r="X66" i="12" s="1"/>
  <c r="X45" i="12" s="1"/>
  <c r="AB17" i="15" s="1"/>
  <c r="S44" i="12"/>
  <c r="S230" i="12" s="1"/>
  <c r="V16" i="15"/>
  <c r="R55" i="12"/>
  <c r="V27" i="15" s="1"/>
  <c r="V37" i="15" s="1"/>
  <c r="T46" i="12"/>
  <c r="X18" i="15" s="1"/>
  <c r="W214" i="12"/>
  <c r="X161" i="12"/>
  <c r="X215" i="12" s="1"/>
  <c r="Q207" i="12"/>
  <c r="S64" i="12"/>
  <c r="T65" i="12"/>
  <c r="Y94" i="12"/>
  <c r="X91" i="12"/>
  <c r="X49" i="12" s="1"/>
  <c r="AB21" i="15" s="1"/>
  <c r="V79" i="12"/>
  <c r="U77" i="12"/>
  <c r="C38" i="15" l="1"/>
  <c r="C81" i="15"/>
  <c r="M232" i="12"/>
  <c r="M233" i="12" s="1"/>
  <c r="M245" i="12" s="1"/>
  <c r="M217" i="12"/>
  <c r="N217" i="12" s="1"/>
  <c r="J216" i="12"/>
  <c r="J213" i="12" s="1"/>
  <c r="J223" i="12" s="1"/>
  <c r="J248" i="12"/>
  <c r="L244" i="12"/>
  <c r="L246" i="12" s="1"/>
  <c r="K216" i="12"/>
  <c r="K213" i="12" s="1"/>
  <c r="L219" i="12"/>
  <c r="L218" i="12" s="1"/>
  <c r="Q208" i="12"/>
  <c r="Q206" i="12" s="1"/>
  <c r="Q31" i="15"/>
  <c r="M60" i="12"/>
  <c r="M221" i="12" s="1"/>
  <c r="M219" i="12" s="1"/>
  <c r="P206" i="12"/>
  <c r="P59" i="12" s="1"/>
  <c r="O206" i="12"/>
  <c r="N62" i="12"/>
  <c r="R32" i="15"/>
  <c r="R39" i="15" s="1"/>
  <c r="Z69" i="12"/>
  <c r="Y67" i="12"/>
  <c r="Y66" i="12" s="1"/>
  <c r="Y45" i="12" s="1"/>
  <c r="AC17" i="15" s="1"/>
  <c r="T44" i="12"/>
  <c r="X16" i="15" s="1"/>
  <c r="S55" i="12"/>
  <c r="W27" i="15" s="1"/>
  <c r="W37" i="15" s="1"/>
  <c r="W16" i="15"/>
  <c r="R57" i="12"/>
  <c r="U46" i="12"/>
  <c r="Y18" i="15" s="1"/>
  <c r="X214" i="12"/>
  <c r="Y161" i="12"/>
  <c r="Y215" i="12" s="1"/>
  <c r="T64" i="12"/>
  <c r="U65" i="12"/>
  <c r="Z94" i="12"/>
  <c r="Y91" i="12"/>
  <c r="Y49" i="12" s="1"/>
  <c r="AC21" i="15" s="1"/>
  <c r="W79" i="12"/>
  <c r="V77" i="12"/>
  <c r="K248" i="12" l="1"/>
  <c r="M244" i="12"/>
  <c r="M246" i="12" s="1"/>
  <c r="L248" i="12"/>
  <c r="L216" i="12"/>
  <c r="L213" i="12" s="1"/>
  <c r="L223" i="12" s="1"/>
  <c r="N221" i="12"/>
  <c r="N219" i="12" s="1"/>
  <c r="M62" i="12"/>
  <c r="Q32" i="15"/>
  <c r="Q39" i="15" s="1"/>
  <c r="Q59" i="12"/>
  <c r="Q200" i="12"/>
  <c r="O59" i="12"/>
  <c r="O217" i="12" s="1"/>
  <c r="P217" i="12" s="1"/>
  <c r="O200" i="12"/>
  <c r="K223" i="12"/>
  <c r="P200" i="12"/>
  <c r="T31" i="15"/>
  <c r="P60" i="12"/>
  <c r="P232" i="12"/>
  <c r="P233" i="12" s="1"/>
  <c r="P245" i="12" s="1"/>
  <c r="V29" i="15"/>
  <c r="V38" i="15" s="1"/>
  <c r="AA69" i="12"/>
  <c r="Z67" i="12"/>
  <c r="Z66" i="12" s="1"/>
  <c r="Z45" i="12" s="1"/>
  <c r="AD17" i="15" s="1"/>
  <c r="T230" i="12"/>
  <c r="T55" i="12"/>
  <c r="X27" i="15" s="1"/>
  <c r="X37" i="15" s="1"/>
  <c r="S57" i="12"/>
  <c r="R207" i="12"/>
  <c r="R208" i="12" s="1"/>
  <c r="Y214" i="12"/>
  <c r="V46" i="12"/>
  <c r="Z18" i="15" s="1"/>
  <c r="U44" i="12"/>
  <c r="U230" i="12" s="1"/>
  <c r="Z161" i="12"/>
  <c r="Z215" i="12" s="1"/>
  <c r="U64" i="12"/>
  <c r="V65" i="12"/>
  <c r="AA94" i="12"/>
  <c r="Z91" i="12"/>
  <c r="Z49" i="12" s="1"/>
  <c r="AD21" i="15" s="1"/>
  <c r="X79" i="12"/>
  <c r="W77" i="12"/>
  <c r="Q217" i="12" l="1"/>
  <c r="N244" i="12"/>
  <c r="N246" i="12" s="1"/>
  <c r="N218" i="12"/>
  <c r="M218" i="12"/>
  <c r="M248" i="12" s="1"/>
  <c r="W29" i="15"/>
  <c r="W38" i="15" s="1"/>
  <c r="U31" i="15"/>
  <c r="Q60" i="12"/>
  <c r="Q232" i="12"/>
  <c r="Q233" i="12" s="1"/>
  <c r="Q245" i="12" s="1"/>
  <c r="O232" i="12"/>
  <c r="O233" i="12" s="1"/>
  <c r="O245" i="12" s="1"/>
  <c r="O60" i="12"/>
  <c r="S31" i="15"/>
  <c r="C31" i="15" s="1"/>
  <c r="C83" i="15" s="1"/>
  <c r="T32" i="15"/>
  <c r="T39" i="15" s="1"/>
  <c r="R206" i="12"/>
  <c r="AB69" i="12"/>
  <c r="AA67" i="12"/>
  <c r="AA66" i="12" s="1"/>
  <c r="AA45" i="12" s="1"/>
  <c r="AE17" i="15" s="1"/>
  <c r="D17" i="15" s="1"/>
  <c r="D69" i="15" s="1"/>
  <c r="V44" i="12"/>
  <c r="V55" i="12" s="1"/>
  <c r="Z27" i="15" s="1"/>
  <c r="Z37" i="15" s="1"/>
  <c r="T57" i="12"/>
  <c r="S207" i="12"/>
  <c r="S208" i="12" s="1"/>
  <c r="Y16" i="15"/>
  <c r="U55" i="12"/>
  <c r="Y27" i="15" s="1"/>
  <c r="Y37" i="15" s="1"/>
  <c r="Z214" i="12"/>
  <c r="W46" i="12"/>
  <c r="W44" i="12" s="1"/>
  <c r="AA161" i="12"/>
  <c r="AA215" i="12" s="1"/>
  <c r="V64" i="12"/>
  <c r="W65" i="12"/>
  <c r="AB94" i="12"/>
  <c r="AA91" i="12"/>
  <c r="AA49" i="12" s="1"/>
  <c r="AE21" i="15" s="1"/>
  <c r="D21" i="15" s="1"/>
  <c r="D73" i="15" s="1"/>
  <c r="Y79" i="12"/>
  <c r="X77" i="12"/>
  <c r="O244" i="12" l="1"/>
  <c r="O246" i="12" s="1"/>
  <c r="N248" i="12"/>
  <c r="O221" i="12"/>
  <c r="O219" i="12" s="1"/>
  <c r="U32" i="15"/>
  <c r="U39" i="15" s="1"/>
  <c r="R200" i="12"/>
  <c r="R59" i="12"/>
  <c r="R217" i="12" s="1"/>
  <c r="S32" i="15"/>
  <c r="O62" i="12"/>
  <c r="P62" i="12" s="1"/>
  <c r="X29" i="15"/>
  <c r="X38" i="15" s="1"/>
  <c r="S206" i="12"/>
  <c r="AC69" i="12"/>
  <c r="AB67" i="12"/>
  <c r="AB66" i="12" s="1"/>
  <c r="AB45" i="12" s="1"/>
  <c r="AF17" i="15" s="1"/>
  <c r="V230" i="12"/>
  <c r="Z16" i="15"/>
  <c r="T207" i="12"/>
  <c r="T208" i="12" s="1"/>
  <c r="AA18" i="15"/>
  <c r="U57" i="12"/>
  <c r="X46" i="12"/>
  <c r="X44" i="12" s="1"/>
  <c r="AA214" i="12"/>
  <c r="AA16" i="15"/>
  <c r="W230" i="12"/>
  <c r="AB161" i="12"/>
  <c r="AB215" i="12" s="1"/>
  <c r="V57" i="12"/>
  <c r="W55" i="12"/>
  <c r="AA27" i="15" s="1"/>
  <c r="AA37" i="15" s="1"/>
  <c r="W64" i="12"/>
  <c r="X65" i="12"/>
  <c r="AC94" i="12"/>
  <c r="AB91" i="12"/>
  <c r="AB49" i="12" s="1"/>
  <c r="AF21" i="15" s="1"/>
  <c r="Z79" i="12"/>
  <c r="Y77" i="12"/>
  <c r="C32" i="15" l="1"/>
  <c r="S39" i="15"/>
  <c r="P244" i="12"/>
  <c r="P246" i="12" s="1"/>
  <c r="M216" i="12"/>
  <c r="M213" i="12" s="1"/>
  <c r="M223" i="12" s="1"/>
  <c r="N216" i="12"/>
  <c r="N213" i="12" s="1"/>
  <c r="N223" i="12" s="1"/>
  <c r="P221" i="12"/>
  <c r="P219" i="12" s="1"/>
  <c r="S59" i="12"/>
  <c r="S217" i="12" s="1"/>
  <c r="S200" i="12"/>
  <c r="R232" i="12"/>
  <c r="R233" i="12" s="1"/>
  <c r="R245" i="12" s="1"/>
  <c r="R60" i="12"/>
  <c r="V31" i="15"/>
  <c r="Y29" i="15"/>
  <c r="Y38" i="15" s="1"/>
  <c r="Z29" i="15"/>
  <c r="Z38" i="15" s="1"/>
  <c r="T206" i="12"/>
  <c r="AD69" i="12"/>
  <c r="AC67" i="12"/>
  <c r="AC66" i="12" s="1"/>
  <c r="AC45" i="12" s="1"/>
  <c r="AG17" i="15" s="1"/>
  <c r="AB18" i="15"/>
  <c r="U207" i="12"/>
  <c r="U208" i="12" s="1"/>
  <c r="Y46" i="12"/>
  <c r="AC18" i="15" s="1"/>
  <c r="AB214" i="12"/>
  <c r="AB16" i="15"/>
  <c r="X230" i="12"/>
  <c r="AC161" i="12"/>
  <c r="AC215" i="12" s="1"/>
  <c r="V207" i="12"/>
  <c r="W57" i="12"/>
  <c r="X55" i="12"/>
  <c r="AB27" i="15" s="1"/>
  <c r="AB37" i="15" s="1"/>
  <c r="X64" i="12"/>
  <c r="Y65" i="12"/>
  <c r="AD94" i="12"/>
  <c r="AC91" i="12"/>
  <c r="AC49" i="12" s="1"/>
  <c r="AG21" i="15" s="1"/>
  <c r="AA79" i="12"/>
  <c r="Z77" i="12"/>
  <c r="C39" i="15" l="1"/>
  <c r="C84" i="15"/>
  <c r="Q244" i="12"/>
  <c r="Q246" i="12" s="1"/>
  <c r="O218" i="12"/>
  <c r="O248" i="12" s="1"/>
  <c r="Q221" i="12"/>
  <c r="Q219" i="12" s="1"/>
  <c r="V208" i="12"/>
  <c r="T200" i="12"/>
  <c r="T59" i="12"/>
  <c r="X31" i="15" s="1"/>
  <c r="S232" i="12"/>
  <c r="S233" i="12" s="1"/>
  <c r="S245" i="12" s="1"/>
  <c r="W31" i="15"/>
  <c r="S60" i="12"/>
  <c r="V32" i="15"/>
  <c r="V39" i="15" s="1"/>
  <c r="AA29" i="15"/>
  <c r="AA38" i="15" s="1"/>
  <c r="AE69" i="12"/>
  <c r="AD67" i="12"/>
  <c r="AD66" i="12" s="1"/>
  <c r="AD45" i="12" s="1"/>
  <c r="AH17" i="15" s="1"/>
  <c r="Y44" i="12"/>
  <c r="AC16" i="15" s="1"/>
  <c r="AC214" i="12"/>
  <c r="Z46" i="12"/>
  <c r="Z44" i="12" s="1"/>
  <c r="AD161" i="12"/>
  <c r="AD215" i="12" s="1"/>
  <c r="W207" i="12"/>
  <c r="X57" i="12"/>
  <c r="Y64" i="12"/>
  <c r="Z65" i="12"/>
  <c r="AE94" i="12"/>
  <c r="AD91" i="12"/>
  <c r="AD49" i="12" s="1"/>
  <c r="AH21" i="15" s="1"/>
  <c r="AB79" i="12"/>
  <c r="AA77" i="12"/>
  <c r="T217" i="12" l="1"/>
  <c r="R244" i="12"/>
  <c r="R246" i="12" s="1"/>
  <c r="P218" i="12"/>
  <c r="P248" i="12" s="1"/>
  <c r="Q218" i="12"/>
  <c r="Q248" i="12" s="1"/>
  <c r="R221" i="12"/>
  <c r="W32" i="15"/>
  <c r="W39" i="15" s="1"/>
  <c r="W208" i="12"/>
  <c r="W206" i="12" s="1"/>
  <c r="V206" i="12"/>
  <c r="V59" i="12" s="1"/>
  <c r="U206" i="12"/>
  <c r="U59" i="12" s="1"/>
  <c r="Y31" i="15" s="1"/>
  <c r="T60" i="12"/>
  <c r="T232" i="12"/>
  <c r="T233" i="12" s="1"/>
  <c r="T245" i="12" s="1"/>
  <c r="AB29" i="15"/>
  <c r="AB38" i="15" s="1"/>
  <c r="AF69" i="12"/>
  <c r="AE67" i="12"/>
  <c r="AE66" i="12" s="1"/>
  <c r="AE45" i="12" s="1"/>
  <c r="AI17" i="15" s="1"/>
  <c r="Y55" i="12"/>
  <c r="AC27" i="15" s="1"/>
  <c r="AC37" i="15" s="1"/>
  <c r="Y230" i="12"/>
  <c r="AD18" i="15"/>
  <c r="AA46" i="12"/>
  <c r="AE18" i="15" s="1"/>
  <c r="AD214" i="12"/>
  <c r="AD16" i="15"/>
  <c r="Z230" i="12"/>
  <c r="AE161" i="12"/>
  <c r="AE215" i="12" s="1"/>
  <c r="X207" i="12"/>
  <c r="Z55" i="12"/>
  <c r="AD27" i="15" s="1"/>
  <c r="AD37" i="15" s="1"/>
  <c r="Z64" i="12"/>
  <c r="AA65" i="12"/>
  <c r="AF94" i="12"/>
  <c r="AE91" i="12"/>
  <c r="AE49" i="12" s="1"/>
  <c r="AI21" i="15" s="1"/>
  <c r="AC79" i="12"/>
  <c r="AB77" i="12"/>
  <c r="U217" i="12" l="1"/>
  <c r="V217" i="12" s="1"/>
  <c r="S244" i="12"/>
  <c r="S246" i="12" s="1"/>
  <c r="O216" i="12"/>
  <c r="O213" i="12" s="1"/>
  <c r="O223" i="12" s="1"/>
  <c r="R219" i="12"/>
  <c r="R218" i="12" s="1"/>
  <c r="R248" i="12" s="1"/>
  <c r="S221" i="12"/>
  <c r="S219" i="12" s="1"/>
  <c r="X32" i="15"/>
  <c r="X39" i="15" s="1"/>
  <c r="X208" i="12"/>
  <c r="U200" i="12"/>
  <c r="U232" i="12"/>
  <c r="U233" i="12" s="1"/>
  <c r="U245" i="12" s="1"/>
  <c r="U60" i="12"/>
  <c r="Z31" i="15"/>
  <c r="V232" i="12"/>
  <c r="V233" i="12" s="1"/>
  <c r="V245" i="12" s="1"/>
  <c r="V60" i="12"/>
  <c r="V200" i="12"/>
  <c r="W200" i="12"/>
  <c r="W59" i="12"/>
  <c r="AG69" i="12"/>
  <c r="AF67" i="12"/>
  <c r="AF66" i="12" s="1"/>
  <c r="AF45" i="12" s="1"/>
  <c r="AJ17" i="15" s="1"/>
  <c r="Y57" i="12"/>
  <c r="D18" i="15"/>
  <c r="D70" i="15" s="1"/>
  <c r="AA44" i="12"/>
  <c r="AE16" i="15" s="1"/>
  <c r="D16" i="15" s="1"/>
  <c r="D68" i="15" s="1"/>
  <c r="AE214" i="12"/>
  <c r="AB46" i="12"/>
  <c r="AF18" i="15" s="1"/>
  <c r="AF161" i="12"/>
  <c r="AF215" i="12" s="1"/>
  <c r="Z57" i="12"/>
  <c r="AA64" i="12"/>
  <c r="AB65" i="12"/>
  <c r="AG94" i="12"/>
  <c r="AF91" i="12"/>
  <c r="AF49" i="12" s="1"/>
  <c r="AJ21" i="15" s="1"/>
  <c r="AD79" i="12"/>
  <c r="AC77" i="12"/>
  <c r="W217" i="12" l="1"/>
  <c r="T244" i="12"/>
  <c r="T246" i="12" s="1"/>
  <c r="P216" i="12"/>
  <c r="P213" i="12" s="1"/>
  <c r="P223" i="12" s="1"/>
  <c r="Q216" i="12"/>
  <c r="Q213" i="12" s="1"/>
  <c r="Q223" i="12" s="1"/>
  <c r="R216" i="12"/>
  <c r="R213" i="12" s="1"/>
  <c r="R223" i="12" s="1"/>
  <c r="S218" i="12"/>
  <c r="S248" i="12" s="1"/>
  <c r="T221" i="12"/>
  <c r="T219" i="12" s="1"/>
  <c r="AC29" i="15"/>
  <c r="AC38" i="15" s="1"/>
  <c r="X206" i="12"/>
  <c r="X200" i="12" s="1"/>
  <c r="Y32" i="15"/>
  <c r="Y39" i="15" s="1"/>
  <c r="Z32" i="15"/>
  <c r="Z39" i="15" s="1"/>
  <c r="W232" i="12"/>
  <c r="W233" i="12" s="1"/>
  <c r="W245" i="12" s="1"/>
  <c r="AA31" i="15"/>
  <c r="W60" i="12"/>
  <c r="AD29" i="15"/>
  <c r="AD38" i="15" s="1"/>
  <c r="AH69" i="12"/>
  <c r="AG67" i="12"/>
  <c r="AG66" i="12" s="1"/>
  <c r="AG45" i="12" s="1"/>
  <c r="AK17" i="15" s="1"/>
  <c r="Y207" i="12"/>
  <c r="Y208" i="12" s="1"/>
  <c r="AA55" i="12"/>
  <c r="AE27" i="15" s="1"/>
  <c r="AE37" i="15" s="1"/>
  <c r="AA230" i="12"/>
  <c r="AB44" i="12"/>
  <c r="AF16" i="15" s="1"/>
  <c r="AC46" i="12"/>
  <c r="AC44" i="12" s="1"/>
  <c r="AF214" i="12"/>
  <c r="AG161" i="12"/>
  <c r="AG215" i="12" s="1"/>
  <c r="Z207" i="12"/>
  <c r="AB64" i="12"/>
  <c r="AC65" i="12"/>
  <c r="AH94" i="12"/>
  <c r="AG91" i="12"/>
  <c r="AG49" i="12" s="1"/>
  <c r="AK21" i="15" s="1"/>
  <c r="AE79" i="12"/>
  <c r="AD77" i="12"/>
  <c r="U244" i="12" l="1"/>
  <c r="U246" i="12" s="1"/>
  <c r="T218" i="12"/>
  <c r="T248" i="12" s="1"/>
  <c r="U221" i="12"/>
  <c r="U219" i="12" s="1"/>
  <c r="Z208" i="12"/>
  <c r="X59" i="12"/>
  <c r="AA32" i="15"/>
  <c r="AA39" i="15" s="1"/>
  <c r="AI69" i="12"/>
  <c r="AH67" i="12"/>
  <c r="AH66" i="12" s="1"/>
  <c r="AH45" i="12" s="1"/>
  <c r="AL17" i="15" s="1"/>
  <c r="AA57" i="12"/>
  <c r="AB55" i="12"/>
  <c r="AF27" i="15" s="1"/>
  <c r="AF37" i="15" s="1"/>
  <c r="AB230" i="12"/>
  <c r="AG18" i="15"/>
  <c r="AG214" i="12"/>
  <c r="AD46" i="12"/>
  <c r="AD44" i="12" s="1"/>
  <c r="AG16" i="15"/>
  <c r="AC230" i="12"/>
  <c r="AH161" i="12"/>
  <c r="AH215" i="12" s="1"/>
  <c r="AC55" i="12"/>
  <c r="AG27" i="15" s="1"/>
  <c r="AG37" i="15" s="1"/>
  <c r="D27" i="15"/>
  <c r="AC64" i="12"/>
  <c r="AD65" i="12"/>
  <c r="AI94" i="12"/>
  <c r="AH91" i="12"/>
  <c r="AH49" i="12" s="1"/>
  <c r="AL21" i="15" s="1"/>
  <c r="AF79" i="12"/>
  <c r="AE77" i="12"/>
  <c r="D37" i="15" l="1"/>
  <c r="D79" i="15"/>
  <c r="X60" i="12"/>
  <c r="AB32" i="15" s="1"/>
  <c r="AB39" i="15" s="1"/>
  <c r="X217" i="12"/>
  <c r="V244" i="12"/>
  <c r="V246" i="12" s="1"/>
  <c r="S216" i="12"/>
  <c r="S213" i="12" s="1"/>
  <c r="S223" i="12" s="1"/>
  <c r="V221" i="12"/>
  <c r="V219" i="12" s="1"/>
  <c r="X232" i="12"/>
  <c r="X233" i="12" s="1"/>
  <c r="X245" i="12" s="1"/>
  <c r="AB31" i="15"/>
  <c r="Z206" i="12"/>
  <c r="Z59" i="12" s="1"/>
  <c r="Y206" i="12"/>
  <c r="AE29" i="15"/>
  <c r="AJ69" i="12"/>
  <c r="AI67" i="12"/>
  <c r="AI66" i="12" s="1"/>
  <c r="AI45" i="12" s="1"/>
  <c r="AM17" i="15" s="1"/>
  <c r="AA207" i="12"/>
  <c r="AA208" i="12" s="1"/>
  <c r="AB57" i="12"/>
  <c r="AH18" i="15"/>
  <c r="AE46" i="12"/>
  <c r="AE44" i="12" s="1"/>
  <c r="AH214" i="12"/>
  <c r="AH16" i="15"/>
  <c r="AD230" i="12"/>
  <c r="AI161" i="12"/>
  <c r="AI215" i="12" s="1"/>
  <c r="AC57" i="12"/>
  <c r="AD55" i="12"/>
  <c r="AH27" i="15" s="1"/>
  <c r="AH37" i="15" s="1"/>
  <c r="AD64" i="12"/>
  <c r="AE65" i="12"/>
  <c r="AJ94" i="12"/>
  <c r="AI91" i="12"/>
  <c r="AI49" i="12" s="1"/>
  <c r="AM21" i="15" s="1"/>
  <c r="AG79" i="12"/>
  <c r="AF77" i="12"/>
  <c r="D29" i="15" l="1"/>
  <c r="AE38" i="15"/>
  <c r="W244" i="12"/>
  <c r="W246" i="12" s="1"/>
  <c r="T216" i="12"/>
  <c r="T213" i="12" s="1"/>
  <c r="T223" i="12" s="1"/>
  <c r="U218" i="12"/>
  <c r="U248" i="12" s="1"/>
  <c r="W221" i="12"/>
  <c r="W219" i="12" s="1"/>
  <c r="Z200" i="12"/>
  <c r="AD31" i="15"/>
  <c r="Z232" i="12"/>
  <c r="Z233" i="12" s="1"/>
  <c r="Z245" i="12" s="1"/>
  <c r="Z60" i="12"/>
  <c r="Y200" i="12"/>
  <c r="Y59" i="12"/>
  <c r="Y217" i="12" s="1"/>
  <c r="Z217" i="12" s="1"/>
  <c r="AG29" i="15"/>
  <c r="AG38" i="15" s="1"/>
  <c r="AF29" i="15"/>
  <c r="AF38" i="15" s="1"/>
  <c r="AA206" i="12"/>
  <c r="AK69" i="12"/>
  <c r="AJ67" i="12"/>
  <c r="AJ66" i="12" s="1"/>
  <c r="AJ45" i="12" s="1"/>
  <c r="AN17" i="15" s="1"/>
  <c r="AB207" i="12"/>
  <c r="AB208" i="12" s="1"/>
  <c r="AI18" i="15"/>
  <c r="AF46" i="12"/>
  <c r="AJ18" i="15" s="1"/>
  <c r="AI214" i="12"/>
  <c r="AI16" i="15"/>
  <c r="AE230" i="12"/>
  <c r="AJ161" i="12"/>
  <c r="AJ215" i="12" s="1"/>
  <c r="AD57" i="12"/>
  <c r="AC207" i="12"/>
  <c r="AE55" i="12"/>
  <c r="AI27" i="15" s="1"/>
  <c r="AI37" i="15" s="1"/>
  <c r="AE64" i="12"/>
  <c r="AF65" i="12"/>
  <c r="AK94" i="12"/>
  <c r="AJ91" i="12"/>
  <c r="AJ49" i="12" s="1"/>
  <c r="AN21" i="15" s="1"/>
  <c r="AH79" i="12"/>
  <c r="AG77" i="12"/>
  <c r="D38" i="15" l="1"/>
  <c r="D81" i="15"/>
  <c r="X244" i="12"/>
  <c r="X246" i="12" s="1"/>
  <c r="V218" i="12"/>
  <c r="V248" i="12" s="1"/>
  <c r="X221" i="12"/>
  <c r="X219" i="12" s="1"/>
  <c r="AD32" i="15"/>
  <c r="AD39" i="15" s="1"/>
  <c r="AC208" i="12"/>
  <c r="AC206" i="12" s="1"/>
  <c r="AA59" i="12"/>
  <c r="AE31" i="15" s="1"/>
  <c r="AA200" i="12"/>
  <c r="Y232" i="12"/>
  <c r="Y233" i="12" s="1"/>
  <c r="Y245" i="12" s="1"/>
  <c r="AC31" i="15"/>
  <c r="Y60" i="12"/>
  <c r="AH29" i="15"/>
  <c r="AH38" i="15" s="1"/>
  <c r="AL69" i="12"/>
  <c r="AK67" i="12"/>
  <c r="AK66" i="12" s="1"/>
  <c r="AK45" i="12" s="1"/>
  <c r="AO17" i="15" s="1"/>
  <c r="AJ214" i="12"/>
  <c r="AF44" i="12"/>
  <c r="AF55" i="12" s="1"/>
  <c r="AJ27" i="15" s="1"/>
  <c r="AJ37" i="15" s="1"/>
  <c r="AG46" i="12"/>
  <c r="AG44" i="12" s="1"/>
  <c r="AK161" i="12"/>
  <c r="AK215" i="12" s="1"/>
  <c r="AD207" i="12"/>
  <c r="AE57" i="12"/>
  <c r="AF64" i="12"/>
  <c r="AG65" i="12"/>
  <c r="AL94" i="12"/>
  <c r="AK91" i="12"/>
  <c r="AK49" i="12" s="1"/>
  <c r="AO21" i="15" s="1"/>
  <c r="AI79" i="12"/>
  <c r="AH77" i="12"/>
  <c r="AA217" i="12" l="1"/>
  <c r="Y244" i="12"/>
  <c r="Y246" i="12" s="1"/>
  <c r="U216" i="12"/>
  <c r="U213" i="12" s="1"/>
  <c r="U223" i="12" s="1"/>
  <c r="X218" i="12"/>
  <c r="X248" i="12" s="1"/>
  <c r="W218" i="12"/>
  <c r="W248" i="12" s="1"/>
  <c r="Y221" i="12"/>
  <c r="AC32" i="15"/>
  <c r="AC39" i="15" s="1"/>
  <c r="AI29" i="15"/>
  <c r="AI38" i="15" s="1"/>
  <c r="AD208" i="12"/>
  <c r="AD206" i="12" s="1"/>
  <c r="AB206" i="12"/>
  <c r="AB59" i="12" s="1"/>
  <c r="AC59" i="12"/>
  <c r="D31" i="15"/>
  <c r="D83" i="15" s="1"/>
  <c r="AA60" i="12"/>
  <c r="AA232" i="12"/>
  <c r="AA233" i="12" s="1"/>
  <c r="AA245" i="12" s="1"/>
  <c r="AK18" i="15"/>
  <c r="AM69" i="12"/>
  <c r="AL67" i="12"/>
  <c r="AL66" i="12" s="1"/>
  <c r="AL45" i="12" s="1"/>
  <c r="AP17" i="15" s="1"/>
  <c r="AF230" i="12"/>
  <c r="AJ16" i="15"/>
  <c r="AH46" i="12"/>
  <c r="AL18" i="15" s="1"/>
  <c r="AK214" i="12"/>
  <c r="AK16" i="15"/>
  <c r="AG230" i="12"/>
  <c r="AL161" i="12"/>
  <c r="AL215" i="12" s="1"/>
  <c r="AG55" i="12"/>
  <c r="AK27" i="15" s="1"/>
  <c r="AK37" i="15" s="1"/>
  <c r="AE207" i="12"/>
  <c r="AF57" i="12"/>
  <c r="AG64" i="12"/>
  <c r="AH65" i="12"/>
  <c r="AM94" i="12"/>
  <c r="AL91" i="12"/>
  <c r="AL49" i="12" s="1"/>
  <c r="AP21" i="15" s="1"/>
  <c r="AJ79" i="12"/>
  <c r="AI77" i="12"/>
  <c r="AB217" i="12" l="1"/>
  <c r="AC217" i="12" s="1"/>
  <c r="Z244" i="12"/>
  <c r="Z246" i="12" s="1"/>
  <c r="V216" i="12"/>
  <c r="V213" i="12" s="1"/>
  <c r="V223" i="12" s="1"/>
  <c r="Z221" i="12"/>
  <c r="Z219" i="12" s="1"/>
  <c r="Z218" i="12" s="1"/>
  <c r="Y219" i="12"/>
  <c r="AE208" i="12"/>
  <c r="AE206" i="12" s="1"/>
  <c r="AE32" i="15"/>
  <c r="AB60" i="12"/>
  <c r="AF31" i="15"/>
  <c r="AD59" i="12"/>
  <c r="AD232" i="12" s="1"/>
  <c r="AD233" i="12" s="1"/>
  <c r="AD245" i="12" s="1"/>
  <c r="AC232" i="12"/>
  <c r="AC233" i="12" s="1"/>
  <c r="AC245" i="12" s="1"/>
  <c r="AG31" i="15"/>
  <c r="AC60" i="12"/>
  <c r="AB232" i="12"/>
  <c r="AB233" i="12" s="1"/>
  <c r="AB245" i="12" s="1"/>
  <c r="AJ29" i="15"/>
  <c r="AJ38" i="15" s="1"/>
  <c r="AN69" i="12"/>
  <c r="AN67" i="12" s="1"/>
  <c r="AN66" i="12" s="1"/>
  <c r="AN45" i="12" s="1"/>
  <c r="AR17" i="15" s="1"/>
  <c r="AM67" i="12"/>
  <c r="AM66" i="12" s="1"/>
  <c r="AM45" i="12" s="1"/>
  <c r="AQ17" i="15" s="1"/>
  <c r="E17" i="15" s="1"/>
  <c r="E69" i="15" s="1"/>
  <c r="AH44" i="12"/>
  <c r="AL16" i="15" s="1"/>
  <c r="AI46" i="12"/>
  <c r="AI44" i="12" s="1"/>
  <c r="AL214" i="12"/>
  <c r="AM161" i="12"/>
  <c r="AM215" i="12" s="1"/>
  <c r="AG57" i="12"/>
  <c r="AF207" i="12"/>
  <c r="AH64" i="12"/>
  <c r="AI65" i="12"/>
  <c r="AN94" i="12"/>
  <c r="AN91" i="12" s="1"/>
  <c r="AN49" i="12" s="1"/>
  <c r="AR21" i="15" s="1"/>
  <c r="AM91" i="12"/>
  <c r="AM49" i="12" s="1"/>
  <c r="AQ21" i="15" s="1"/>
  <c r="E21" i="15" s="1"/>
  <c r="E73" i="15" s="1"/>
  <c r="AK79" i="12"/>
  <c r="AJ77" i="12"/>
  <c r="D32" i="15" l="1"/>
  <c r="AE39" i="15"/>
  <c r="AD217" i="12"/>
  <c r="AA244" i="12"/>
  <c r="AA246" i="12" s="1"/>
  <c r="Z248" i="12"/>
  <c r="X216" i="12"/>
  <c r="X213" i="12" s="1"/>
  <c r="X223" i="12" s="1"/>
  <c r="W216" i="12"/>
  <c r="W213" i="12" s="1"/>
  <c r="W223" i="12" s="1"/>
  <c r="AA221" i="12"/>
  <c r="AA219" i="12" s="1"/>
  <c r="AA218" i="12" s="1"/>
  <c r="Y218" i="12"/>
  <c r="Y248" i="12" s="1"/>
  <c r="AF32" i="15"/>
  <c r="AF39" i="15" s="1"/>
  <c r="AF208" i="12"/>
  <c r="AF206" i="12" s="1"/>
  <c r="AD60" i="12"/>
  <c r="AH31" i="15"/>
  <c r="AG32" i="15"/>
  <c r="AG39" i="15" s="1"/>
  <c r="AE59" i="12"/>
  <c r="AE232" i="12" s="1"/>
  <c r="AE233" i="12" s="1"/>
  <c r="AE245" i="12" s="1"/>
  <c r="AK29" i="15"/>
  <c r="AK38" i="15" s="1"/>
  <c r="AH55" i="12"/>
  <c r="AL27" i="15" s="1"/>
  <c r="AL37" i="15" s="1"/>
  <c r="AH230" i="12"/>
  <c r="AM18" i="15"/>
  <c r="AJ46" i="12"/>
  <c r="AN18" i="15" s="1"/>
  <c r="AM214" i="12"/>
  <c r="AM16" i="15"/>
  <c r="AI230" i="12"/>
  <c r="AN161" i="12"/>
  <c r="AN215" i="12" s="1"/>
  <c r="AG207" i="12"/>
  <c r="AI55" i="12"/>
  <c r="AM27" i="15" s="1"/>
  <c r="AM37" i="15" s="1"/>
  <c r="AI64" i="12"/>
  <c r="AJ65" i="12"/>
  <c r="AL79" i="12"/>
  <c r="AK77" i="12"/>
  <c r="D39" i="15" l="1"/>
  <c r="D84" i="15"/>
  <c r="AE217" i="12"/>
  <c r="AB244" i="12"/>
  <c r="AB246" i="12" s="1"/>
  <c r="AA248" i="12"/>
  <c r="Z216" i="12"/>
  <c r="Z213" i="12" s="1"/>
  <c r="Z223" i="12" s="1"/>
  <c r="AA216" i="12"/>
  <c r="AA213" i="12" s="1"/>
  <c r="AA223" i="12" s="1"/>
  <c r="AB221" i="12"/>
  <c r="AB219" i="12" s="1"/>
  <c r="AG208" i="12"/>
  <c r="AG206" i="12" s="1"/>
  <c r="AH32" i="15"/>
  <c r="AH39" i="15" s="1"/>
  <c r="AI31" i="15"/>
  <c r="AF59" i="12"/>
  <c r="AF60" i="12" s="1"/>
  <c r="AE60" i="12"/>
  <c r="AH57" i="12"/>
  <c r="AJ44" i="12"/>
  <c r="AJ55" i="12" s="1"/>
  <c r="AN27" i="15" s="1"/>
  <c r="AN37" i="15" s="1"/>
  <c r="AK46" i="12"/>
  <c r="AO18" i="15" s="1"/>
  <c r="AN214" i="12"/>
  <c r="AI57" i="12"/>
  <c r="AJ64" i="12"/>
  <c r="AK65" i="12"/>
  <c r="AM79" i="12"/>
  <c r="AL77" i="12"/>
  <c r="AF217" i="12" l="1"/>
  <c r="AC244" i="12"/>
  <c r="AC246" i="12" s="1"/>
  <c r="Y216" i="12"/>
  <c r="Y213" i="12" s="1"/>
  <c r="Y223" i="12" s="1"/>
  <c r="AB218" i="12"/>
  <c r="AB248" i="12" s="1"/>
  <c r="AB200" i="12"/>
  <c r="AC221" i="12"/>
  <c r="AC219" i="12" s="1"/>
  <c r="AC218" i="12" s="1"/>
  <c r="AJ32" i="15"/>
  <c r="AJ39" i="15" s="1"/>
  <c r="AI32" i="15"/>
  <c r="AI39" i="15" s="1"/>
  <c r="AJ31" i="15"/>
  <c r="AF232" i="12"/>
  <c r="AF233" i="12" s="1"/>
  <c r="AF245" i="12" s="1"/>
  <c r="AG59" i="12"/>
  <c r="AL29" i="15"/>
  <c r="AL38" i="15" s="1"/>
  <c r="AM29" i="15"/>
  <c r="AM38" i="15" s="1"/>
  <c r="AH207" i="12"/>
  <c r="AH208" i="12" s="1"/>
  <c r="AJ230" i="12"/>
  <c r="AN16" i="15"/>
  <c r="AK44" i="12"/>
  <c r="AO16" i="15" s="1"/>
  <c r="AL46" i="12"/>
  <c r="AP18" i="15" s="1"/>
  <c r="AI207" i="12"/>
  <c r="AJ57" i="12"/>
  <c r="AK64" i="12"/>
  <c r="AL65" i="12"/>
  <c r="AN79" i="12"/>
  <c r="AN77" i="12" s="1"/>
  <c r="AM77" i="12"/>
  <c r="AG217" i="12" l="1"/>
  <c r="AD244" i="12"/>
  <c r="AD246" i="12" s="1"/>
  <c r="AC248" i="12"/>
  <c r="AB216" i="12"/>
  <c r="AB213" i="12" s="1"/>
  <c r="AB223" i="12" s="1"/>
  <c r="AD221" i="12"/>
  <c r="AD219" i="12" s="1"/>
  <c r="AD218" i="12" s="1"/>
  <c r="AC200" i="12"/>
  <c r="AI208" i="12"/>
  <c r="AI206" i="12" s="1"/>
  <c r="AK31" i="15"/>
  <c r="AG232" i="12"/>
  <c r="AG233" i="12" s="1"/>
  <c r="AG245" i="12" s="1"/>
  <c r="AG60" i="12"/>
  <c r="AN29" i="15"/>
  <c r="AN38" i="15" s="1"/>
  <c r="AK55" i="12"/>
  <c r="AO27" i="15" s="1"/>
  <c r="AO37" i="15" s="1"/>
  <c r="AK230" i="12"/>
  <c r="AL44" i="12"/>
  <c r="AL55" i="12" s="1"/>
  <c r="AP27" i="15" s="1"/>
  <c r="AP37" i="15" s="1"/>
  <c r="AM46" i="12"/>
  <c r="AQ18" i="15" s="1"/>
  <c r="E18" i="15" s="1"/>
  <c r="E70" i="15" s="1"/>
  <c r="AN46" i="12"/>
  <c r="AN44" i="12" s="1"/>
  <c r="AJ207" i="12"/>
  <c r="AL64" i="12"/>
  <c r="AN65" i="12"/>
  <c r="AM65" i="12"/>
  <c r="AE244" i="12" l="1"/>
  <c r="AE246" i="12" s="1"/>
  <c r="AD248" i="12"/>
  <c r="AC216" i="12"/>
  <c r="AC213" i="12" s="1"/>
  <c r="AC223" i="12" s="1"/>
  <c r="AD216" i="12"/>
  <c r="AD213" i="12" s="1"/>
  <c r="AD223" i="12" s="1"/>
  <c r="AE221" i="12"/>
  <c r="AE219" i="12" s="1"/>
  <c r="AE200" i="12" s="1"/>
  <c r="AD200" i="12"/>
  <c r="AJ208" i="12"/>
  <c r="AH206" i="12"/>
  <c r="AH59" i="12" s="1"/>
  <c r="AH217" i="12" s="1"/>
  <c r="AK32" i="15"/>
  <c r="AK39" i="15" s="1"/>
  <c r="AI59" i="12"/>
  <c r="AI60" i="12" s="1"/>
  <c r="AR18" i="15"/>
  <c r="AL230" i="12"/>
  <c r="AP16" i="15"/>
  <c r="AK57" i="12"/>
  <c r="AM44" i="12"/>
  <c r="AM55" i="12" s="1"/>
  <c r="AQ27" i="15" s="1"/>
  <c r="AQ37" i="15" s="1"/>
  <c r="AR16" i="15"/>
  <c r="AN230" i="12"/>
  <c r="AL57" i="12"/>
  <c r="AN55" i="12"/>
  <c r="AR27" i="15" s="1"/>
  <c r="AR37" i="15" s="1"/>
  <c r="AM64" i="12"/>
  <c r="AN64" i="12"/>
  <c r="AI217" i="12" l="1"/>
  <c r="AF244" i="12"/>
  <c r="AF246" i="12" s="1"/>
  <c r="AF221" i="12"/>
  <c r="AF219" i="12" s="1"/>
  <c r="AF218" i="12" s="1"/>
  <c r="AE218" i="12"/>
  <c r="AE248" i="12" s="1"/>
  <c r="AO29" i="15"/>
  <c r="AO38" i="15" s="1"/>
  <c r="AH232" i="12"/>
  <c r="AH233" i="12" s="1"/>
  <c r="AH245" i="12" s="1"/>
  <c r="AH60" i="12"/>
  <c r="AL31" i="15"/>
  <c r="AM31" i="15"/>
  <c r="AJ206" i="12"/>
  <c r="AJ59" i="12" s="1"/>
  <c r="AI232" i="12"/>
  <c r="AI233" i="12" s="1"/>
  <c r="AI245" i="12" s="1"/>
  <c r="AM32" i="15"/>
  <c r="AM39" i="15" s="1"/>
  <c r="AP29" i="15"/>
  <c r="AP38" i="15" s="1"/>
  <c r="AK207" i="12"/>
  <c r="AK208" i="12" s="1"/>
  <c r="AQ16" i="15"/>
  <c r="E16" i="15" s="1"/>
  <c r="E68" i="15" s="1"/>
  <c r="B87" i="15" s="1"/>
  <c r="AM230" i="12"/>
  <c r="AL207" i="12"/>
  <c r="AN57" i="12"/>
  <c r="AM57" i="12"/>
  <c r="AJ217" i="12" l="1"/>
  <c r="AG244" i="12"/>
  <c r="AG246" i="12" s="1"/>
  <c r="AF248" i="12"/>
  <c r="AE216" i="12"/>
  <c r="AE213" i="12" s="1"/>
  <c r="AE223" i="12" s="1"/>
  <c r="AF200" i="12"/>
  <c r="AG221" i="12"/>
  <c r="AG219" i="12" s="1"/>
  <c r="AG218" i="12" s="1"/>
  <c r="AL208" i="12"/>
  <c r="AL206" i="12" s="1"/>
  <c r="AL32" i="15"/>
  <c r="AL39" i="15" s="1"/>
  <c r="AN31" i="15"/>
  <c r="AJ60" i="12"/>
  <c r="AJ232" i="12"/>
  <c r="AJ233" i="12" s="1"/>
  <c r="AJ245" i="12" s="1"/>
  <c r="AK206" i="12"/>
  <c r="AR29" i="15"/>
  <c r="AR38" i="15" s="1"/>
  <c r="AQ29" i="15"/>
  <c r="AQ38" i="15" s="1"/>
  <c r="AN207" i="12"/>
  <c r="E27" i="15"/>
  <c r="AM207" i="12"/>
  <c r="E37" i="15" l="1"/>
  <c r="E79" i="15"/>
  <c r="AH244" i="12"/>
  <c r="AH246" i="12" s="1"/>
  <c r="AG248" i="12"/>
  <c r="AG216" i="12"/>
  <c r="AG213" i="12" s="1"/>
  <c r="AG223" i="12" s="1"/>
  <c r="AF216" i="12"/>
  <c r="AF213" i="12" s="1"/>
  <c r="AF223" i="12" s="1"/>
  <c r="AH221" i="12"/>
  <c r="AI221" i="12" s="1"/>
  <c r="AG200" i="12"/>
  <c r="AM208" i="12"/>
  <c r="AN208" i="12" s="1"/>
  <c r="AN32" i="15"/>
  <c r="AN39" i="15" s="1"/>
  <c r="AL59" i="12"/>
  <c r="AK59" i="12"/>
  <c r="AK217" i="12" s="1"/>
  <c r="E29" i="15"/>
  <c r="E38" i="15" l="1"/>
  <c r="E81" i="15"/>
  <c r="AL217" i="12"/>
  <c r="AI244" i="12"/>
  <c r="AI246" i="12" s="1"/>
  <c r="AI219" i="12"/>
  <c r="AI200" i="12" s="1"/>
  <c r="AJ221" i="12"/>
  <c r="AJ219" i="12" s="1"/>
  <c r="AJ218" i="12" s="1"/>
  <c r="AH219" i="12"/>
  <c r="AH200" i="12" s="1"/>
  <c r="AM206" i="12"/>
  <c r="AM59" i="12" s="1"/>
  <c r="AL60" i="12"/>
  <c r="AP31" i="15"/>
  <c r="AL232" i="12"/>
  <c r="AL233" i="12" s="1"/>
  <c r="AL245" i="12" s="1"/>
  <c r="AK60" i="12"/>
  <c r="AO31" i="15"/>
  <c r="AK232" i="12"/>
  <c r="AK233" i="12" s="1"/>
  <c r="AK245" i="12" s="1"/>
  <c r="AN206" i="12"/>
  <c r="AM217" i="12" l="1"/>
  <c r="AJ244" i="12"/>
  <c r="AJ246" i="12" s="1"/>
  <c r="AJ216" i="12"/>
  <c r="AJ213" i="12" s="1"/>
  <c r="AJ223" i="12" s="1"/>
  <c r="AH218" i="12"/>
  <c r="AH248" i="12" s="1"/>
  <c r="AI218" i="12"/>
  <c r="AI248" i="12" s="1"/>
  <c r="AK221" i="12"/>
  <c r="AK219" i="12" s="1"/>
  <c r="AP32" i="15"/>
  <c r="AP39" i="15" s="1"/>
  <c r="AQ31" i="15"/>
  <c r="E31" i="15" s="1"/>
  <c r="E83" i="15" s="1"/>
  <c r="B91" i="15" s="1"/>
  <c r="AM60" i="12"/>
  <c r="AM232" i="12"/>
  <c r="AM233" i="12" s="1"/>
  <c r="AM245" i="12" s="1"/>
  <c r="AJ200" i="12"/>
  <c r="AN59" i="12"/>
  <c r="AO32" i="15"/>
  <c r="AO39" i="15" s="1"/>
  <c r="AN217" i="12" l="1"/>
  <c r="AK244" i="12"/>
  <c r="AK246" i="12" s="1"/>
  <c r="AJ248" i="12"/>
  <c r="AI216" i="12"/>
  <c r="AI213" i="12" s="1"/>
  <c r="AI223" i="12" s="1"/>
  <c r="AH216" i="12"/>
  <c r="AH213" i="12" s="1"/>
  <c r="AH223" i="12" s="1"/>
  <c r="AL221" i="12"/>
  <c r="AK218" i="12"/>
  <c r="AQ32" i="15"/>
  <c r="AN60" i="12"/>
  <c r="AN232" i="12"/>
  <c r="AN233" i="12" s="1"/>
  <c r="AN245" i="12" s="1"/>
  <c r="AR31" i="15"/>
  <c r="E32" i="15" l="1"/>
  <c r="AQ39" i="15"/>
  <c r="AL244" i="12"/>
  <c r="AL246" i="12" s="1"/>
  <c r="AK248" i="12"/>
  <c r="AK216" i="12"/>
  <c r="AK213" i="12" s="1"/>
  <c r="AK223" i="12" s="1"/>
  <c r="AL219" i="12"/>
  <c r="AL218" i="12" s="1"/>
  <c r="AM221" i="12"/>
  <c r="AM219" i="12" s="1"/>
  <c r="AK200" i="12"/>
  <c r="AR32" i="15"/>
  <c r="AR39" i="15" s="1"/>
  <c r="E39" i="15" l="1"/>
  <c r="E84" i="15"/>
  <c r="B92" i="15" s="1"/>
  <c r="AM244" i="12"/>
  <c r="AM246" i="12" s="1"/>
  <c r="AL248" i="12"/>
  <c r="AL216" i="12"/>
  <c r="AL213" i="12" s="1"/>
  <c r="AL223" i="12" s="1"/>
  <c r="AL200" i="12"/>
  <c r="AM218" i="12"/>
  <c r="AM200" i="12"/>
  <c r="AN221" i="12"/>
  <c r="AN219" i="12" s="1"/>
  <c r="AN244" i="12" l="1"/>
  <c r="AN246" i="12" s="1"/>
  <c r="AM248" i="12"/>
  <c r="AN218" i="12"/>
  <c r="AN200" i="12"/>
  <c r="AN248" i="12" l="1"/>
  <c r="AM216" i="12"/>
  <c r="AM213" i="12" s="1"/>
  <c r="AM223" i="12" s="1"/>
  <c r="AN216" i="12" l="1"/>
  <c r="AN213" i="12" s="1"/>
  <c r="AN223" i="12" s="1"/>
  <c r="G216" i="12"/>
  <c r="G213" i="12" s="1"/>
  <c r="G223" i="12" s="1"/>
  <c r="H216" i="12"/>
  <c r="H213" i="12" s="1"/>
  <c r="H223" i="12" s="1"/>
  <c r="I216" i="12" l="1"/>
  <c r="I213" i="12" s="1"/>
  <c r="I223" i="12" s="1"/>
</calcChain>
</file>

<file path=xl/sharedStrings.xml><?xml version="1.0" encoding="utf-8"?>
<sst xmlns="http://schemas.openxmlformats.org/spreadsheetml/2006/main" count="659" uniqueCount="206">
  <si>
    <t>Сайт</t>
  </si>
  <si>
    <t>Капитальные затраты</t>
  </si>
  <si>
    <t>Реклама</t>
  </si>
  <si>
    <t>ЗП водителям</t>
  </si>
  <si>
    <t>Видеорегистраторы</t>
  </si>
  <si>
    <t>GPS-трекеры</t>
  </si>
  <si>
    <t>ГСМ</t>
  </si>
  <si>
    <t>Аренда машиномест</t>
  </si>
  <si>
    <t>Техническое обслуживание</t>
  </si>
  <si>
    <t>ФОТ</t>
  </si>
  <si>
    <t>Показатель</t>
  </si>
  <si>
    <t>Стоимость услуг</t>
  </si>
  <si>
    <t>Выручка</t>
  </si>
  <si>
    <t>Mercedes-Benz Sprinter 3.5 MT, 2014</t>
  </si>
  <si>
    <t>Toyota Land Cruiser 200 4.5 AT, 2015</t>
  </si>
  <si>
    <t>Toyota Land Cruiser 100 4.7 AT, 2006</t>
  </si>
  <si>
    <t>Hyundai Grand Starex Urban Exclusive 2.5 AT, 2019</t>
  </si>
  <si>
    <t>Авито</t>
  </si>
  <si>
    <t>ВК</t>
  </si>
  <si>
    <t>Контекстная</t>
  </si>
  <si>
    <t>Таргетинговая реклама</t>
  </si>
  <si>
    <t>количество водителей</t>
  </si>
  <si>
    <t>Покрышки</t>
  </si>
  <si>
    <t>Количество авто</t>
  </si>
  <si>
    <t>ЗП Исполнительному директору</t>
  </si>
  <si>
    <t>ОСАГО</t>
  </si>
  <si>
    <t>КАСКО</t>
  </si>
  <si>
    <t>ЗП SMM-специалисту</t>
  </si>
  <si>
    <t>общий пробег, км/мес</t>
  </si>
  <si>
    <t>цена на бензин АИ-92, руб/л</t>
  </si>
  <si>
    <t>расходы на бензин, руб/мес</t>
  </si>
  <si>
    <t>средний расход бензина, л/100 км</t>
  </si>
  <si>
    <t>расходы на масла: моторное и кпп, руб/мес</t>
  </si>
  <si>
    <t>Транспортный налог</t>
  </si>
  <si>
    <t>ЗП Маркетологу, менеджеру по продажам</t>
  </si>
  <si>
    <t>средний пробег, км/день</t>
  </si>
  <si>
    <t>зп 1 Водителю</t>
  </si>
  <si>
    <t>Дней в месяце</t>
  </si>
  <si>
    <t>ОТЧЕТ О ФИНАНСОВЫХ РЕЗУЛЬТАТАХ</t>
  </si>
  <si>
    <t>Базовый</t>
  </si>
  <si>
    <t>Оптимистичный</t>
  </si>
  <si>
    <t>Пессимистичный</t>
  </si>
  <si>
    <t>Прицеп легковой Тундра 1300 х 2500</t>
  </si>
  <si>
    <t>Страховки (ОСАГО, КАСКО)</t>
  </si>
  <si>
    <t>EBITDA</t>
  </si>
  <si>
    <t>Сигнализация</t>
  </si>
  <si>
    <t>Химчистка</t>
  </si>
  <si>
    <t>Рентабельность</t>
  </si>
  <si>
    <t>Рентабельность EBITDA</t>
  </si>
  <si>
    <t>Аутсорс бухгалтерия</t>
  </si>
  <si>
    <t>Рентабельность чистой прибыли</t>
  </si>
  <si>
    <t>Lexus LX570, 2013</t>
  </si>
  <si>
    <t>ФАКТОРИНГ, КРЕДИТОВАНИЕ</t>
  </si>
  <si>
    <t>Эффективность предприятия</t>
  </si>
  <si>
    <t>Деловая активность</t>
  </si>
  <si>
    <t>Финансовая эффективность</t>
  </si>
  <si>
    <t>Нефинансовая эффективность</t>
  </si>
  <si>
    <t>рентабельность активов, ROA</t>
  </si>
  <si>
    <t>рентабельность собственного капитала, ROE</t>
  </si>
  <si>
    <t>прибыль на инвестированный капитал, ROIC</t>
  </si>
  <si>
    <t>рентабельность продаж (маржинальность), ROS</t>
  </si>
  <si>
    <t>оборачиваемость дебиторской задолженности</t>
  </si>
  <si>
    <t>Точка безубыточности</t>
  </si>
  <si>
    <t>Стратегические цели компании</t>
  </si>
  <si>
    <t>Чистая приведенная стоимость, NPV</t>
  </si>
  <si>
    <t>Внутренняя норма доходности, IRR</t>
  </si>
  <si>
    <t>Ставка дисконтирования</t>
  </si>
  <si>
    <t>Индекс доходности, PI</t>
  </si>
  <si>
    <t>Срок окупаемости, мес</t>
  </si>
  <si>
    <t>Срок окупаемости дисконтированный, мес</t>
  </si>
  <si>
    <t>шт.</t>
  </si>
  <si>
    <t>Нагрузка на автомобили без учета сезонности</t>
  </si>
  <si>
    <t>Микроавтобусы</t>
  </si>
  <si>
    <t>Легковые автомобили</t>
  </si>
  <si>
    <t>руб.</t>
  </si>
  <si>
    <t>%</t>
  </si>
  <si>
    <t>Дни простоя/ТО</t>
  </si>
  <si>
    <t>дни</t>
  </si>
  <si>
    <t>Дни продаж с учетом сезонности (1 авто)</t>
  </si>
  <si>
    <t>Дни простоя/ТО (1 авто)</t>
  </si>
  <si>
    <t>Нагрузка с учетом сезонности</t>
  </si>
  <si>
    <t>Расходы</t>
  </si>
  <si>
    <t>Авто Toyota Land Cruiser 100 4.7 AT, 2006</t>
  </si>
  <si>
    <t>Микроавтобус Mercedes-Benz Sprinter 3.5 MT, 2014</t>
  </si>
  <si>
    <t>Микроавтобус Hyundai Grand Starex Urban Exclusive 2.5 AT, 2019</t>
  </si>
  <si>
    <t>Оборудование для обслуживания</t>
  </si>
  <si>
    <t>Горюче-смазочные материалы</t>
  </si>
  <si>
    <t>Стоимость 1 машиноместа</t>
  </si>
  <si>
    <t>Автомойка</t>
  </si>
  <si>
    <t>Переменные расходы</t>
  </si>
  <si>
    <t>Постоянные расходы</t>
  </si>
  <si>
    <t>Текущие затраты</t>
  </si>
  <si>
    <t>амортизация</t>
  </si>
  <si>
    <t>остаточная стоимость</t>
  </si>
  <si>
    <t>Амортизация</t>
  </si>
  <si>
    <t>Чистая прибыль</t>
  </si>
  <si>
    <t>Параметр</t>
  </si>
  <si>
    <t>Значение</t>
  </si>
  <si>
    <t>Начальная стоимость продажи 1 день</t>
  </si>
  <si>
    <t>Прирост стоимости за период</t>
  </si>
  <si>
    <t xml:space="preserve">Период прироста </t>
  </si>
  <si>
    <t>мес.</t>
  </si>
  <si>
    <t>Сдвиг месяца прироста (1=январь)</t>
  </si>
  <si>
    <t>Сценарий 1</t>
  </si>
  <si>
    <t>Сценарий 2</t>
  </si>
  <si>
    <t>Сценарий 3</t>
  </si>
  <si>
    <t>Выбранный сценарий</t>
  </si>
  <si>
    <t>Сценарий 4</t>
  </si>
  <si>
    <t>Сценарий 5</t>
  </si>
  <si>
    <t>Сценарий 6</t>
  </si>
  <si>
    <t>пользовательский</t>
  </si>
  <si>
    <t>Авто Lexus LX570, 2013</t>
  </si>
  <si>
    <t>Нагрузка с учетом сезонности по месяцам</t>
  </si>
  <si>
    <t>Показатели выручки</t>
  </si>
  <si>
    <t>Стоимость услуг (1 день)</t>
  </si>
  <si>
    <t>Ед. изм.</t>
  </si>
  <si>
    <t>Машиноместа</t>
  </si>
  <si>
    <t>чел.</t>
  </si>
  <si>
    <t>ЗП 1 водителю</t>
  </si>
  <si>
    <t xml:space="preserve">Стоимость 1 химчистки </t>
  </si>
  <si>
    <t>Стоимость 1 мойки</t>
  </si>
  <si>
    <t>Прирост зп стоимости за период</t>
  </si>
  <si>
    <t>размер оплаты помесячный</t>
  </si>
  <si>
    <t>Количество моек в месяц</t>
  </si>
  <si>
    <t>Количество моек в месяц (1 авто)</t>
  </si>
  <si>
    <t>ТО-1</t>
  </si>
  <si>
    <t>ТО-2</t>
  </si>
  <si>
    <t>продажи с учетом сезонности (1 авто)</t>
  </si>
  <si>
    <t>км.</t>
  </si>
  <si>
    <t>прирост зп стоимости за период</t>
  </si>
  <si>
    <t xml:space="preserve">период прироста </t>
  </si>
  <si>
    <t>сдвиг месяца прироста (1=январь)</t>
  </si>
  <si>
    <t>пройдено 100 км/мес</t>
  </si>
  <si>
    <t>расход топлива, литров</t>
  </si>
  <si>
    <t>пробег 100 км/мес</t>
  </si>
  <si>
    <t>расход топлива в мес, л</t>
  </si>
  <si>
    <t>км/день</t>
  </si>
  <si>
    <t>км/мес</t>
  </si>
  <si>
    <t>л/100 км</t>
  </si>
  <si>
    <t>руб/л</t>
  </si>
  <si>
    <t>руб/мес</t>
  </si>
  <si>
    <t>100км/мес</t>
  </si>
  <si>
    <t>л/мес</t>
  </si>
  <si>
    <t>Прицепы легкове Тундра 1300 х 2500</t>
  </si>
  <si>
    <t>стоимость одного</t>
  </si>
  <si>
    <t>количество</t>
  </si>
  <si>
    <t>амортизация всех прицепов</t>
  </si>
  <si>
    <t>остаточная стоимость всех прицепов</t>
  </si>
  <si>
    <t>стоимость 1 шт</t>
  </si>
  <si>
    <t>амортизация всех единиц</t>
  </si>
  <si>
    <t>Стоимость 1 комплекта для 1 авто</t>
  </si>
  <si>
    <t>Стоимость ОСАГО</t>
  </si>
  <si>
    <t>Стоимость КАСКО</t>
  </si>
  <si>
    <t>Налоги</t>
  </si>
  <si>
    <t>Налог на прибыль (УСН)</t>
  </si>
  <si>
    <t>Прибыль до налогов</t>
  </si>
  <si>
    <t>Налоговая ставка</t>
  </si>
  <si>
    <t>срок полезного использования</t>
  </si>
  <si>
    <t>Режим налогообложения - УСН 15% (Доходы-расходы)</t>
  </si>
  <si>
    <t>УСН 15% (доходы-расходы)</t>
  </si>
  <si>
    <t>EBIT / прибыль до налогооблажения</t>
  </si>
  <si>
    <t xml:space="preserve">Налог на прибыль </t>
  </si>
  <si>
    <t>Продажи без учета сезонности (1 стандартное авто)</t>
  </si>
  <si>
    <t>Количество продаж с учетом сезонности (1 авто)</t>
  </si>
  <si>
    <t>Выручка в разрезе 1 авто</t>
  </si>
  <si>
    <t>Отчет о финансовых результатах</t>
  </si>
  <si>
    <t>тыс. руб</t>
  </si>
  <si>
    <t>Итого</t>
  </si>
  <si>
    <t>Активы</t>
  </si>
  <si>
    <t>Внеоборотные активы</t>
  </si>
  <si>
    <t>Оборотные активы</t>
  </si>
  <si>
    <t>Капитал и резервы</t>
  </si>
  <si>
    <t>Нераспределенная прибыль</t>
  </si>
  <si>
    <t>Пассивы</t>
  </si>
  <si>
    <t>Основные средства</t>
  </si>
  <si>
    <t>Денежные средства</t>
  </si>
  <si>
    <t>Бухгалтерский баланс</t>
  </si>
  <si>
    <t>Проверка</t>
  </si>
  <si>
    <t>Отчет о движении денежных средств</t>
  </si>
  <si>
    <t>Операционная деятельность</t>
  </si>
  <si>
    <t>Денежные средства от покупателей</t>
  </si>
  <si>
    <t>Денежные средства на переменные расходы</t>
  </si>
  <si>
    <t>Денежные средства на постоянные расходы</t>
  </si>
  <si>
    <t>Уплаченный транспортный налог</t>
  </si>
  <si>
    <t>Уплаченный налог на прибыль</t>
  </si>
  <si>
    <t>Чистое движение средств от операционной деятельности</t>
  </si>
  <si>
    <t>Инвестиционная деятельность</t>
  </si>
  <si>
    <t>Покупка основных средств</t>
  </si>
  <si>
    <t>Чистое движение средств от инвестиционной деятельности</t>
  </si>
  <si>
    <t>Финансовая деятельность</t>
  </si>
  <si>
    <t>Чистое движение средств от финансовой деятельности</t>
  </si>
  <si>
    <t>Средства на счетах на начало периода</t>
  </si>
  <si>
    <t>Средства на счетах на конец периода</t>
  </si>
  <si>
    <t>Итого движение денежных средств за период</t>
  </si>
  <si>
    <t>Привлечение капитала</t>
  </si>
  <si>
    <t>Прибыль до налогов накопленным итогом</t>
  </si>
  <si>
    <t>Добавочный капитал</t>
  </si>
  <si>
    <t>Проверка (расхождение несущественное)</t>
  </si>
  <si>
    <t>Показатели эффективности</t>
  </si>
  <si>
    <t>Рентабельность операционной прибыли (EBIT)</t>
  </si>
  <si>
    <t>Маржа от выручки</t>
  </si>
  <si>
    <t>Налог на прибыль</t>
  </si>
  <si>
    <t>*данные за 2027 г.</t>
  </si>
  <si>
    <t>Оценка инвестиционной привлекательности проекта</t>
  </si>
  <si>
    <t>Потоки по инвестиционному проекту</t>
  </si>
  <si>
    <t>Дисконтированные потоки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</si>
</sst>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color theme="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theme="9" tint="-0.2499465926084170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8"/>
      <color theme="9" tint="-0.24994659260841701"/>
      <name val="Arial"/>
      <family val="2"/>
      <charset val="204"/>
    </font>
    <font>
      <i/>
      <sz val="8"/>
      <color theme="1" tint="0.34998626667073579"/>
      <name val="Arial"/>
      <family val="2"/>
      <charset val="204"/>
    </font>
    <font>
      <b/>
      <sz val="8"/>
      <color theme="8"/>
      <name val="Arial"/>
      <family val="2"/>
      <charset val="204"/>
    </font>
    <font>
      <b/>
      <sz val="8"/>
      <color theme="1" tint="0.499984740745262"/>
      <name val="Arial"/>
      <family val="2"/>
      <charset val="204"/>
    </font>
    <font>
      <b/>
      <sz val="8"/>
      <color rgb="FF0070C0"/>
      <name val="Arial"/>
      <family val="2"/>
      <charset val="204"/>
    </font>
    <font>
      <b/>
      <i/>
      <sz val="8"/>
      <color theme="9" tint="-0.24994659260841701"/>
      <name val="Arial"/>
      <family val="2"/>
      <charset val="204"/>
    </font>
    <font>
      <b/>
      <i/>
      <sz val="8"/>
      <color theme="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4" fillId="0" borderId="0"/>
  </cellStyleXfs>
  <cellXfs count="129">
    <xf numFmtId="0" fontId="0" fillId="0" borderId="0" xfId="0"/>
    <xf numFmtId="0" fontId="2" fillId="0" borderId="0" xfId="0" applyFont="1"/>
    <xf numFmtId="9" fontId="2" fillId="0" borderId="0" xfId="2" applyFont="1"/>
    <xf numFmtId="9" fontId="5" fillId="0" borderId="0" xfId="2" applyFont="1"/>
    <xf numFmtId="164" fontId="2" fillId="0" borderId="0" xfId="1" applyNumberFormat="1" applyFont="1" applyBorder="1"/>
    <xf numFmtId="164" fontId="2" fillId="0" borderId="0" xfId="1" applyNumberFormat="1" applyFont="1"/>
    <xf numFmtId="164" fontId="2" fillId="0" borderId="0" xfId="1" applyNumberFormat="1" applyFont="1" applyAlignment="1">
      <alignment horizontal="left"/>
    </xf>
    <xf numFmtId="164" fontId="2" fillId="0" borderId="1" xfId="1" applyNumberFormat="1" applyFont="1" applyBorder="1"/>
    <xf numFmtId="164" fontId="4" fillId="0" borderId="0" xfId="1" applyNumberFormat="1" applyFont="1"/>
    <xf numFmtId="164" fontId="2" fillId="0" borderId="0" xfId="1" applyNumberFormat="1" applyFont="1" applyAlignment="1">
      <alignment horizontal="center"/>
    </xf>
    <xf numFmtId="164" fontId="4" fillId="0" borderId="0" xfId="1" applyNumberFormat="1" applyFont="1" applyBorder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64" fontId="4" fillId="0" borderId="0" xfId="1" applyNumberFormat="1" applyFont="1" applyFill="1"/>
    <xf numFmtId="164" fontId="2" fillId="0" borderId="0" xfId="1" applyNumberFormat="1" applyFont="1" applyFill="1" applyAlignment="1">
      <alignment horizontal="left" vertical="center"/>
    </xf>
    <xf numFmtId="164" fontId="4" fillId="2" borderId="0" xfId="1" applyNumberFormat="1" applyFont="1" applyFill="1"/>
    <xf numFmtId="0" fontId="4" fillId="2" borderId="0" xfId="0" applyFont="1" applyFill="1"/>
    <xf numFmtId="164" fontId="2" fillId="2" borderId="0" xfId="1" applyNumberFormat="1" applyFont="1" applyFill="1"/>
    <xf numFmtId="164" fontId="4" fillId="0" borderId="0" xfId="1" applyNumberFormat="1" applyFont="1" applyFill="1" applyBorder="1"/>
    <xf numFmtId="164" fontId="2" fillId="0" borderId="0" xfId="1" applyNumberFormat="1" applyFont="1" applyFill="1" applyBorder="1"/>
    <xf numFmtId="0" fontId="6" fillId="0" borderId="0" xfId="0" applyFont="1"/>
    <xf numFmtId="164" fontId="6" fillId="0" borderId="0" xfId="1" applyNumberFormat="1" applyFont="1"/>
    <xf numFmtId="164" fontId="6" fillId="0" borderId="0" xfId="1" applyNumberFormat="1" applyFont="1" applyBorder="1"/>
    <xf numFmtId="17" fontId="7" fillId="4" borderId="0" xfId="1" applyNumberFormat="1" applyFont="1" applyFill="1" applyBorder="1" applyAlignment="1">
      <alignment horizontal="center"/>
    </xf>
    <xf numFmtId="164" fontId="7" fillId="4" borderId="0" xfId="1" applyNumberFormat="1" applyFont="1" applyFill="1"/>
    <xf numFmtId="164" fontId="3" fillId="4" borderId="0" xfId="1" applyNumberFormat="1" applyFont="1" applyFill="1" applyAlignment="1">
      <alignment horizontal="center"/>
    </xf>
    <xf numFmtId="164" fontId="3" fillId="4" borderId="0" xfId="1" applyNumberFormat="1" applyFont="1" applyFill="1"/>
    <xf numFmtId="164" fontId="4" fillId="5" borderId="0" xfId="1" applyNumberFormat="1" applyFont="1" applyFill="1"/>
    <xf numFmtId="164" fontId="2" fillId="5" borderId="0" xfId="1" applyNumberFormat="1" applyFont="1" applyFill="1"/>
    <xf numFmtId="164" fontId="6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 applyAlignment="1">
      <alignment horizontal="center"/>
    </xf>
    <xf numFmtId="164" fontId="8" fillId="5" borderId="0" xfId="1" applyNumberFormat="1" applyFont="1" applyFill="1"/>
    <xf numFmtId="164" fontId="3" fillId="5" borderId="0" xfId="1" applyNumberFormat="1" applyFont="1" applyFill="1" applyAlignment="1">
      <alignment horizontal="center"/>
    </xf>
    <xf numFmtId="164" fontId="3" fillId="5" borderId="0" xfId="1" applyNumberFormat="1" applyFont="1" applyFill="1"/>
    <xf numFmtId="164" fontId="7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6" fillId="0" borderId="0" xfId="1" applyNumberFormat="1" applyFont="1" applyFill="1"/>
    <xf numFmtId="9" fontId="5" fillId="0" borderId="0" xfId="2" applyFont="1" applyFill="1"/>
    <xf numFmtId="9" fontId="2" fillId="0" borderId="0" xfId="2" applyFont="1" applyFill="1"/>
    <xf numFmtId="164" fontId="5" fillId="0" borderId="0" xfId="1" applyNumberFormat="1" applyFont="1" applyBorder="1"/>
    <xf numFmtId="164" fontId="4" fillId="6" borderId="0" xfId="1" applyNumberFormat="1" applyFont="1" applyFill="1"/>
    <xf numFmtId="164" fontId="2" fillId="6" borderId="0" xfId="1" applyNumberFormat="1" applyFont="1" applyFill="1"/>
    <xf numFmtId="164" fontId="4" fillId="7" borderId="0" xfId="1" applyNumberFormat="1" applyFont="1" applyFill="1"/>
    <xf numFmtId="164" fontId="2" fillId="7" borderId="0" xfId="1" applyNumberFormat="1" applyFont="1" applyFill="1"/>
    <xf numFmtId="164" fontId="2" fillId="0" borderId="0" xfId="1" applyNumberFormat="1" applyFont="1" applyFill="1" applyAlignment="1">
      <alignment horizontal="left" indent="2"/>
    </xf>
    <xf numFmtId="164" fontId="6" fillId="2" borderId="0" xfId="1" applyNumberFormat="1" applyFont="1" applyFill="1"/>
    <xf numFmtId="164" fontId="2" fillId="2" borderId="0" xfId="1" applyNumberFormat="1" applyFont="1" applyFill="1" applyAlignment="1">
      <alignment horizontal="center"/>
    </xf>
    <xf numFmtId="164" fontId="5" fillId="2" borderId="0" xfId="1" applyNumberFormat="1" applyFont="1" applyFill="1"/>
    <xf numFmtId="164" fontId="2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center"/>
    </xf>
    <xf numFmtId="164" fontId="2" fillId="2" borderId="0" xfId="1" applyNumberFormat="1" applyFont="1" applyFill="1" applyBorder="1"/>
    <xf numFmtId="164" fontId="4" fillId="8" borderId="0" xfId="1" applyNumberFormat="1" applyFont="1" applyFill="1" applyAlignment="1">
      <alignment horizontal="center"/>
    </xf>
    <xf numFmtId="164" fontId="5" fillId="0" borderId="0" xfId="1" applyNumberFormat="1" applyFont="1" applyFill="1" applyAlignment="1">
      <alignment horizontal="left"/>
    </xf>
    <xf numFmtId="164" fontId="2" fillId="0" borderId="0" xfId="1" applyNumberFormat="1" applyFont="1" applyAlignment="1">
      <alignment horizontal="left" indent="2"/>
    </xf>
    <xf numFmtId="164" fontId="6" fillId="0" borderId="0" xfId="1" applyNumberFormat="1" applyFont="1" applyAlignment="1">
      <alignment horizontal="left" indent="2"/>
    </xf>
    <xf numFmtId="0" fontId="2" fillId="0" borderId="0" xfId="0" applyFont="1" applyAlignment="1">
      <alignment horizontal="left" indent="2"/>
    </xf>
    <xf numFmtId="164" fontId="9" fillId="0" borderId="0" xfId="1" applyNumberFormat="1" applyFont="1" applyFill="1" applyAlignment="1">
      <alignment horizontal="right"/>
    </xf>
    <xf numFmtId="0" fontId="9" fillId="0" borderId="0" xfId="0" applyFont="1" applyAlignment="1">
      <alignment horizontal="right"/>
    </xf>
    <xf numFmtId="164" fontId="10" fillId="0" borderId="0" xfId="1" applyNumberFormat="1" applyFont="1"/>
    <xf numFmtId="164" fontId="6" fillId="0" borderId="0" xfId="1" applyNumberFormat="1" applyFont="1" applyBorder="1" applyAlignment="1">
      <alignment horizontal="left" indent="2"/>
    </xf>
    <xf numFmtId="0" fontId="2" fillId="2" borderId="0" xfId="0" applyFont="1" applyFill="1"/>
    <xf numFmtId="164" fontId="7" fillId="9" borderId="0" xfId="1" applyNumberFormat="1" applyFont="1" applyFill="1"/>
    <xf numFmtId="164" fontId="2" fillId="10" borderId="0" xfId="1" applyNumberFormat="1" applyFont="1" applyFill="1"/>
    <xf numFmtId="164" fontId="11" fillId="10" borderId="0" xfId="1" applyNumberFormat="1" applyFont="1" applyFill="1"/>
    <xf numFmtId="9" fontId="12" fillId="0" borderId="0" xfId="2" applyFont="1" applyFill="1"/>
    <xf numFmtId="9" fontId="13" fillId="0" borderId="0" xfId="2" applyFont="1"/>
    <xf numFmtId="164" fontId="2" fillId="0" borderId="0" xfId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0" xfId="1" applyNumberFormat="1" applyFont="1" applyFill="1" applyBorder="1"/>
    <xf numFmtId="164" fontId="7" fillId="9" borderId="0" xfId="1" applyNumberFormat="1" applyFont="1" applyFill="1" applyAlignment="1">
      <alignment horizontal="center"/>
    </xf>
    <xf numFmtId="164" fontId="2" fillId="10" borderId="0" xfId="1" applyNumberFormat="1" applyFont="1" applyFill="1" applyAlignment="1">
      <alignment horizontal="center"/>
    </xf>
    <xf numFmtId="164" fontId="9" fillId="0" borderId="0" xfId="1" applyNumberFormat="1" applyFont="1" applyAlignment="1">
      <alignment horizontal="right"/>
    </xf>
    <xf numFmtId="164" fontId="12" fillId="0" borderId="0" xfId="1" applyNumberFormat="1" applyFont="1" applyFill="1" applyBorder="1"/>
    <xf numFmtId="164" fontId="12" fillId="0" borderId="0" xfId="1" applyNumberFormat="1" applyFont="1" applyFill="1" applyAlignment="1">
      <alignment horizontal="left"/>
    </xf>
    <xf numFmtId="164" fontId="5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left"/>
    </xf>
    <xf numFmtId="164" fontId="12" fillId="0" borderId="0" xfId="1" applyNumberFormat="1" applyFont="1"/>
    <xf numFmtId="164" fontId="2" fillId="0" borderId="0" xfId="1" applyNumberFormat="1" applyFont="1" applyFill="1" applyAlignment="1">
      <alignment horizontal="left" indent="1"/>
    </xf>
    <xf numFmtId="164" fontId="12" fillId="0" borderId="0" xfId="1" applyNumberFormat="1" applyFont="1" applyFill="1"/>
    <xf numFmtId="164" fontId="2" fillId="5" borderId="0" xfId="1" applyNumberFormat="1" applyFont="1" applyFill="1" applyAlignment="1">
      <alignment horizontal="center"/>
    </xf>
    <xf numFmtId="164" fontId="2" fillId="7" borderId="0" xfId="1" applyNumberFormat="1" applyFont="1" applyFill="1" applyAlignment="1">
      <alignment horizontal="center"/>
    </xf>
    <xf numFmtId="164" fontId="2" fillId="6" borderId="0" xfId="1" applyNumberFormat="1" applyFont="1" applyFill="1" applyAlignment="1">
      <alignment horizontal="center"/>
    </xf>
    <xf numFmtId="164" fontId="4" fillId="8" borderId="0" xfId="1" applyNumberFormat="1" applyFont="1" applyFill="1" applyAlignment="1">
      <alignment horizontal="left"/>
    </xf>
    <xf numFmtId="164" fontId="4" fillId="8" borderId="0" xfId="1" applyNumberFormat="1" applyFont="1" applyFill="1"/>
    <xf numFmtId="164" fontId="12" fillId="0" borderId="0" xfId="1" applyNumberFormat="1" applyFont="1" applyBorder="1"/>
    <xf numFmtId="164" fontId="14" fillId="0" borderId="0" xfId="4"/>
    <xf numFmtId="164" fontId="12" fillId="2" borderId="0" xfId="1" applyNumberFormat="1" applyFont="1" applyFill="1"/>
    <xf numFmtId="164" fontId="4" fillId="2" borderId="0" xfId="1" applyNumberFormat="1" applyFont="1" applyFill="1" applyBorder="1"/>
    <xf numFmtId="164" fontId="12" fillId="2" borderId="0" xfId="1" applyNumberFormat="1" applyFont="1" applyFill="1" applyBorder="1"/>
    <xf numFmtId="164" fontId="6" fillId="0" borderId="0" xfId="1" applyNumberFormat="1" applyFont="1" applyBorder="1" applyAlignment="1">
      <alignment horizontal="left"/>
    </xf>
    <xf numFmtId="164" fontId="2" fillId="0" borderId="0" xfId="1" applyNumberFormat="1" applyFont="1" applyFill="1" applyBorder="1" applyAlignment="1">
      <alignment horizontal="left" indent="2"/>
    </xf>
    <xf numFmtId="164" fontId="2" fillId="0" borderId="0" xfId="1" applyNumberFormat="1" applyFont="1" applyAlignment="1">
      <alignment horizontal="left" vertical="center" indent="2"/>
    </xf>
    <xf numFmtId="164" fontId="15" fillId="0" borderId="0" xfId="1" applyNumberFormat="1" applyFont="1"/>
    <xf numFmtId="164" fontId="6" fillId="0" borderId="0" xfId="1" applyNumberFormat="1" applyFont="1" applyFill="1" applyBorder="1"/>
    <xf numFmtId="9" fontId="5" fillId="3" borderId="0" xfId="2" applyFont="1" applyFill="1"/>
    <xf numFmtId="164" fontId="5" fillId="3" borderId="0" xfId="1" applyNumberFormat="1" applyFont="1" applyFill="1"/>
    <xf numFmtId="0" fontId="5" fillId="3" borderId="0" xfId="3" applyFill="1"/>
    <xf numFmtId="9" fontId="5" fillId="11" borderId="0" xfId="2" applyFont="1" applyFill="1"/>
    <xf numFmtId="164" fontId="5" fillId="11" borderId="0" xfId="1" applyNumberFormat="1" applyFont="1" applyFill="1"/>
    <xf numFmtId="0" fontId="5" fillId="11" borderId="0" xfId="3" applyFill="1"/>
    <xf numFmtId="9" fontId="5" fillId="2" borderId="0" xfId="2" applyFont="1" applyFill="1"/>
    <xf numFmtId="0" fontId="5" fillId="2" borderId="0" xfId="3" applyFill="1"/>
    <xf numFmtId="0" fontId="5" fillId="0" borderId="0" xfId="3"/>
    <xf numFmtId="164" fontId="7" fillId="12" borderId="0" xfId="1" applyNumberFormat="1" applyFont="1" applyFill="1"/>
    <xf numFmtId="164" fontId="16" fillId="12" borderId="0" xfId="1" applyNumberFormat="1" applyFont="1" applyFill="1"/>
    <xf numFmtId="164" fontId="2" fillId="12" borderId="0" xfId="1" applyNumberFormat="1" applyFont="1" applyFill="1" applyAlignment="1">
      <alignment horizontal="center"/>
    </xf>
    <xf numFmtId="0" fontId="2" fillId="0" borderId="0" xfId="3" applyFont="1"/>
    <xf numFmtId="164" fontId="3" fillId="0" borderId="0" xfId="1" applyNumberFormat="1" applyFont="1" applyFill="1" applyAlignment="1">
      <alignment horizontal="center"/>
    </xf>
    <xf numFmtId="17" fontId="7" fillId="0" borderId="0" xfId="1" applyNumberFormat="1" applyFont="1" applyFill="1" applyBorder="1" applyAlignment="1">
      <alignment horizontal="center"/>
    </xf>
    <xf numFmtId="0" fontId="7" fillId="4" borderId="0" xfId="1" applyNumberFormat="1" applyFont="1" applyFill="1" applyBorder="1" applyAlignment="1">
      <alignment horizontal="center"/>
    </xf>
    <xf numFmtId="164" fontId="4" fillId="0" borderId="1" xfId="1" applyNumberFormat="1" applyFont="1" applyBorder="1"/>
    <xf numFmtId="164" fontId="2" fillId="0" borderId="1" xfId="1" applyNumberFormat="1" applyFont="1" applyBorder="1" applyAlignment="1">
      <alignment horizontal="left" indent="2"/>
    </xf>
    <xf numFmtId="164" fontId="2" fillId="11" borderId="0" xfId="1" applyNumberFormat="1" applyFont="1" applyFill="1"/>
    <xf numFmtId="164" fontId="2" fillId="3" borderId="0" xfId="1" applyNumberFormat="1" applyFont="1" applyFill="1"/>
    <xf numFmtId="0" fontId="2" fillId="13" borderId="0" xfId="0" applyFont="1" applyFill="1"/>
    <xf numFmtId="0" fontId="4" fillId="13" borderId="0" xfId="0" applyFont="1" applyFill="1"/>
    <xf numFmtId="0" fontId="2" fillId="13" borderId="0" xfId="0" applyFont="1" applyFill="1" applyAlignment="1">
      <alignment horizontal="left" indent="1"/>
    </xf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center"/>
    </xf>
    <xf numFmtId="164" fontId="15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9" fontId="4" fillId="0" borderId="1" xfId="2" applyFont="1" applyBorder="1"/>
    <xf numFmtId="9" fontId="2" fillId="0" borderId="1" xfId="2" applyFont="1" applyBorder="1"/>
  </cellXfs>
  <cellStyles count="5">
    <cellStyle name="Вводные данные" xfId="3" xr:uid="{1AE53012-AF87-48A6-9DDB-31E64DAED4DC}"/>
    <cellStyle name="Обычный" xfId="0" builtinId="0"/>
    <cellStyle name="Процентный" xfId="2" builtinId="5"/>
    <cellStyle name="Стиль 1" xfId="4" xr:uid="{59217C9A-C444-4CE5-A320-01FBFE6F3794}"/>
    <cellStyle name="Финансовый" xfId="1" builtin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Количество продаж с учетом сезонности в 2026</a:t>
            </a:r>
            <a:r>
              <a:rPr lang="ru-RU" baseline="0"/>
              <a:t> г.</a:t>
            </a:r>
            <a:r>
              <a:rPr lang="ru-RU"/>
              <a:t> (1 авто)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'Итоговые данные'!$A$3</c:f>
              <c:strCache>
                <c:ptCount val="1"/>
                <c:pt idx="0">
                  <c:v> Микроавтобус Mercedes-Benz Sprinter 3.5 MT, 2014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'Итоговые данные'!$T$1:$AE$1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'Итоговые данные'!$T$3:$AE$3</c:f>
              <c:numCache>
                <c:formatCode>_-* #\ ##0_-;\-* #\ ##0_-;_-* "-"??_-;_-@_-</c:formatCode>
                <c:ptCount val="12"/>
                <c:pt idx="0">
                  <c:v>13.950000000000001</c:v>
                </c:pt>
                <c:pt idx="1">
                  <c:v>11.160000000000002</c:v>
                </c:pt>
                <c:pt idx="2">
                  <c:v>11.160000000000002</c:v>
                </c:pt>
                <c:pt idx="3">
                  <c:v>5.580000000000001</c:v>
                </c:pt>
                <c:pt idx="4">
                  <c:v>19.53</c:v>
                </c:pt>
                <c:pt idx="5">
                  <c:v>22.320000000000004</c:v>
                </c:pt>
                <c:pt idx="6">
                  <c:v>25.110000000000003</c:v>
                </c:pt>
                <c:pt idx="7">
                  <c:v>22.320000000000004</c:v>
                </c:pt>
                <c:pt idx="8">
                  <c:v>11.160000000000002</c:v>
                </c:pt>
                <c:pt idx="9">
                  <c:v>5.580000000000001</c:v>
                </c:pt>
                <c:pt idx="10">
                  <c:v>5.580000000000001</c:v>
                </c:pt>
                <c:pt idx="11">
                  <c:v>8.370000000000001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0-458C-9EB6-8F74C0775A4F}"/>
            </c:ext>
          </c:extLst>
        </c:ser>
        <c:ser>
          <c:idx val="1"/>
          <c:order val="1"/>
          <c:tx>
            <c:strRef>
              <c:f>'Итоговые данные'!$A$4</c:f>
              <c:strCache>
                <c:ptCount val="1"/>
                <c:pt idx="0">
                  <c:v> Микроавтобус Hyundai Grand Starex Urban Exclusive 2.5 AT, 2019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'Итоговые данные'!$T$1:$AE$1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'Итоговые данные'!$T$4:$AE$4</c:f>
              <c:numCache>
                <c:formatCode>_-* #\ ##0_-;\-* #\ ##0_-;_-* "-"??_-;_-@_-</c:formatCode>
                <c:ptCount val="12"/>
                <c:pt idx="0">
                  <c:v>16.740000000000002</c:v>
                </c:pt>
                <c:pt idx="1">
                  <c:v>13.950000000000001</c:v>
                </c:pt>
                <c:pt idx="2">
                  <c:v>13.950000000000001</c:v>
                </c:pt>
                <c:pt idx="3">
                  <c:v>5.580000000000001</c:v>
                </c:pt>
                <c:pt idx="4">
                  <c:v>19.53</c:v>
                </c:pt>
                <c:pt idx="5">
                  <c:v>22.320000000000004</c:v>
                </c:pt>
                <c:pt idx="6">
                  <c:v>25.110000000000003</c:v>
                </c:pt>
                <c:pt idx="7">
                  <c:v>22.320000000000004</c:v>
                </c:pt>
                <c:pt idx="8">
                  <c:v>13.950000000000001</c:v>
                </c:pt>
                <c:pt idx="9">
                  <c:v>11.160000000000002</c:v>
                </c:pt>
                <c:pt idx="10">
                  <c:v>11.160000000000002</c:v>
                </c:pt>
                <c:pt idx="11">
                  <c:v>8.370000000000001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50-458C-9EB6-8F74C0775A4F}"/>
            </c:ext>
          </c:extLst>
        </c:ser>
        <c:ser>
          <c:idx val="2"/>
          <c:order val="2"/>
          <c:tx>
            <c:strRef>
              <c:f>'Итоговые данные'!$A$5</c:f>
              <c:strCache>
                <c:ptCount val="1"/>
                <c:pt idx="0">
                  <c:v> Авто Lexus LX570, 2013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'Итоговые данные'!$T$1:$AE$1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'Итоговые данные'!$T$5:$AE$5</c:f>
              <c:numCache>
                <c:formatCode>_-* #\ ##0_-;\-* #\ ##0_-;_-* "-"??_-;_-@_-</c:formatCode>
                <c:ptCount val="12"/>
                <c:pt idx="0">
                  <c:v>16.740000000000002</c:v>
                </c:pt>
                <c:pt idx="1">
                  <c:v>13.950000000000001</c:v>
                </c:pt>
                <c:pt idx="2">
                  <c:v>13.950000000000001</c:v>
                </c:pt>
                <c:pt idx="3">
                  <c:v>5.580000000000001</c:v>
                </c:pt>
                <c:pt idx="4">
                  <c:v>19.53</c:v>
                </c:pt>
                <c:pt idx="5">
                  <c:v>25.110000000000003</c:v>
                </c:pt>
                <c:pt idx="6">
                  <c:v>25.110000000000003</c:v>
                </c:pt>
                <c:pt idx="7">
                  <c:v>22.320000000000004</c:v>
                </c:pt>
                <c:pt idx="8">
                  <c:v>13.950000000000001</c:v>
                </c:pt>
                <c:pt idx="9">
                  <c:v>11.160000000000002</c:v>
                </c:pt>
                <c:pt idx="10">
                  <c:v>11.160000000000002</c:v>
                </c:pt>
                <c:pt idx="11">
                  <c:v>8.370000000000001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50-458C-9EB6-8F74C0775A4F}"/>
            </c:ext>
          </c:extLst>
        </c:ser>
        <c:ser>
          <c:idx val="3"/>
          <c:order val="3"/>
          <c:tx>
            <c:strRef>
              <c:f>'Итоговые данные'!$A$6</c:f>
              <c:strCache>
                <c:ptCount val="1"/>
                <c:pt idx="0">
                  <c:v> Авто Toyota Land Cruiser 100 4.7 AT, 2006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'Итоговые данные'!$T$1:$AE$1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'Итоговые данные'!$T$6:$AE$6</c:f>
              <c:numCache>
                <c:formatCode>_-* #\ ##0_-;\-* #\ ##0_-;_-* "-"??_-;_-@_-</c:formatCode>
                <c:ptCount val="12"/>
                <c:pt idx="0">
                  <c:v>11.160000000000002</c:v>
                </c:pt>
                <c:pt idx="1">
                  <c:v>11.160000000000002</c:v>
                </c:pt>
                <c:pt idx="2">
                  <c:v>11.160000000000002</c:v>
                </c:pt>
                <c:pt idx="3">
                  <c:v>5.580000000000001</c:v>
                </c:pt>
                <c:pt idx="4">
                  <c:v>16.740000000000002</c:v>
                </c:pt>
                <c:pt idx="5">
                  <c:v>19.53</c:v>
                </c:pt>
                <c:pt idx="6">
                  <c:v>22.320000000000004</c:v>
                </c:pt>
                <c:pt idx="7">
                  <c:v>19.53</c:v>
                </c:pt>
                <c:pt idx="8">
                  <c:v>11.160000000000002</c:v>
                </c:pt>
                <c:pt idx="9">
                  <c:v>8.370000000000001</c:v>
                </c:pt>
                <c:pt idx="10">
                  <c:v>8.370000000000001</c:v>
                </c:pt>
                <c:pt idx="11">
                  <c:v>5.580000000000001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50-458C-9EB6-8F74C077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002319"/>
        <c:axId val="175999919"/>
      </c:barChart>
      <c:dateAx>
        <c:axId val="1760023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999919"/>
        <c:crosses val="autoZero"/>
        <c:auto val="1"/>
        <c:lblOffset val="100"/>
        <c:baseTimeUnit val="months"/>
      </c:dateAx>
      <c:valAx>
        <c:axId val="175999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00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txData>
          <cx:v>Экономика бизнеса, 2027 г.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ru-RU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Экономика бизнеса, 2027 г.</a:t>
          </a:r>
        </a:p>
      </cx:txPr>
    </cx:title>
    <cx:plotArea>
      <cx:plotAreaRegion>
        <cx:series layoutId="waterfall" uniqueId="{8809D47A-7A5B-427A-B606-28AD917CA71F}">
          <cx:dataLabels pos="outEnd">
            <cx:visibility seriesName="0" categoryName="0" value="1"/>
          </cx:dataLabels>
          <cx:dataId val="0"/>
          <cx:layoutPr>
            <cx:subtotals>
              <cx:idx val="6"/>
            </cx:subtotals>
          </cx:layoutPr>
        </cx:series>
      </cx:plotAreaRegion>
      <cx:axis id="0">
        <cx:catScaling gapWidth="0.5"/>
        <cx:tickLabels/>
      </cx:axis>
      <cx:axis id="1" hidden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32267</xdr:colOff>
      <xdr:row>25</xdr:row>
      <xdr:rowOff>40829</xdr:rowOff>
    </xdr:from>
    <xdr:to>
      <xdr:col>54</xdr:col>
      <xdr:colOff>481697</xdr:colOff>
      <xdr:row>58</xdr:row>
      <xdr:rowOff>103752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BC4F741D-C98B-A245-8C94-68374F653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133065</xdr:colOff>
      <xdr:row>67</xdr:row>
      <xdr:rowOff>68238</xdr:rowOff>
    </xdr:from>
    <xdr:to>
      <xdr:col>17</xdr:col>
      <xdr:colOff>156950</xdr:colOff>
      <xdr:row>87</xdr:row>
      <xdr:rowOff>88710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Диаграмма 1">
              <a:extLst>
                <a:ext uri="{FF2B5EF4-FFF2-40B4-BE49-F238E27FC236}">
                  <a16:creationId xmlns:a16="http://schemas.microsoft.com/office/drawing/2014/main" id="{AC36634D-D658-3593-0D43-25D97F3041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08677" y="9178119"/>
              <a:ext cx="636327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диаграмма недоступна в вашей версии Excel.
Изменение этой фигуры или сохранение книги в другом формате приведет к остаточному повреждению диаграммы.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FCAF-AAF1-490D-9720-A32EE5B0E18D}">
  <dimension ref="A1:CB92"/>
  <sheetViews>
    <sheetView tabSelected="1" topLeftCell="A52" zoomScale="88" workbookViewId="0">
      <selection activeCell="A64" sqref="A64"/>
    </sheetView>
  </sheetViews>
  <sheetFormatPr defaultRowHeight="10.25" outlineLevelRow="1" x14ac:dyDescent="0.2"/>
  <cols>
    <col min="1" max="1" width="46.8984375" style="5" customWidth="1"/>
    <col min="2" max="2" width="8.3984375" style="5" customWidth="1"/>
    <col min="3" max="6" width="8.796875" style="5"/>
    <col min="7" max="7" width="4.8984375" style="5" customWidth="1"/>
    <col min="8" max="16384" width="8.796875" style="5"/>
  </cols>
  <sheetData>
    <row r="1" spans="1:80" s="38" customFormat="1" ht="10.75" x14ac:dyDescent="0.25">
      <c r="A1" s="25" t="s">
        <v>10</v>
      </c>
      <c r="B1" s="26"/>
      <c r="C1" s="112">
        <v>2025</v>
      </c>
      <c r="D1" s="112">
        <v>2026</v>
      </c>
      <c r="E1" s="112">
        <v>2027</v>
      </c>
      <c r="F1" s="112" t="s">
        <v>167</v>
      </c>
      <c r="G1" s="112"/>
      <c r="H1" s="24">
        <v>45658</v>
      </c>
      <c r="I1" s="24">
        <v>45689</v>
      </c>
      <c r="J1" s="24">
        <v>45717</v>
      </c>
      <c r="K1" s="24">
        <v>45748</v>
      </c>
      <c r="L1" s="24">
        <v>45778</v>
      </c>
      <c r="M1" s="24">
        <v>45809</v>
      </c>
      <c r="N1" s="24">
        <v>45839</v>
      </c>
      <c r="O1" s="24">
        <v>45870</v>
      </c>
      <c r="P1" s="24">
        <v>45901</v>
      </c>
      <c r="Q1" s="24">
        <v>45931</v>
      </c>
      <c r="R1" s="24">
        <v>45962</v>
      </c>
      <c r="S1" s="24">
        <v>45992</v>
      </c>
      <c r="T1" s="24">
        <v>46023</v>
      </c>
      <c r="U1" s="24">
        <v>46054</v>
      </c>
      <c r="V1" s="24">
        <v>46082</v>
      </c>
      <c r="W1" s="24">
        <v>46113</v>
      </c>
      <c r="X1" s="24">
        <v>46143</v>
      </c>
      <c r="Y1" s="24">
        <v>46174</v>
      </c>
      <c r="Z1" s="24">
        <v>46204</v>
      </c>
      <c r="AA1" s="24">
        <v>46235</v>
      </c>
      <c r="AB1" s="24">
        <v>46266</v>
      </c>
      <c r="AC1" s="24">
        <v>46296</v>
      </c>
      <c r="AD1" s="24">
        <v>46327</v>
      </c>
      <c r="AE1" s="24">
        <v>46357</v>
      </c>
      <c r="AF1" s="24">
        <v>46388</v>
      </c>
      <c r="AG1" s="24">
        <v>46419</v>
      </c>
      <c r="AH1" s="24">
        <v>46447</v>
      </c>
      <c r="AI1" s="24">
        <v>46478</v>
      </c>
      <c r="AJ1" s="24">
        <v>46508</v>
      </c>
      <c r="AK1" s="24">
        <v>46539</v>
      </c>
      <c r="AL1" s="24">
        <v>46569</v>
      </c>
      <c r="AM1" s="24">
        <v>46600</v>
      </c>
      <c r="AN1" s="24">
        <v>46631</v>
      </c>
      <c r="AO1" s="24">
        <v>46661</v>
      </c>
      <c r="AP1" s="24">
        <v>46692</v>
      </c>
      <c r="AQ1" s="24">
        <v>46722</v>
      </c>
      <c r="AR1" s="24">
        <v>46753</v>
      </c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</row>
    <row r="2" spans="1:80" s="38" customFormat="1" ht="10.75" x14ac:dyDescent="0.25">
      <c r="A2" s="8" t="s">
        <v>163</v>
      </c>
      <c r="B2" s="110"/>
      <c r="C2" s="110"/>
      <c r="D2" s="110"/>
      <c r="E2" s="110"/>
      <c r="F2" s="110"/>
      <c r="G2" s="110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</row>
    <row r="3" spans="1:80" ht="10.75" x14ac:dyDescent="0.25">
      <c r="A3" s="7" t="s">
        <v>83</v>
      </c>
      <c r="B3" s="7" t="s">
        <v>70</v>
      </c>
      <c r="C3" s="7">
        <f ca="1">SUM(K3:S3)</f>
        <v>125.55000000000001</v>
      </c>
      <c r="D3" s="7">
        <f ca="1">SUM(T3:AE3)</f>
        <v>161.82000000000002</v>
      </c>
      <c r="E3" s="7">
        <f ca="1">SUM(AE3:AQ3)</f>
        <v>170.19000000000003</v>
      </c>
      <c r="F3" s="8">
        <f ca="1">SUM(C3:E3)</f>
        <v>457.56000000000006</v>
      </c>
      <c r="G3" s="8"/>
      <c r="H3" s="7">
        <v>0</v>
      </c>
      <c r="I3" s="7">
        <v>0</v>
      </c>
      <c r="J3" s="7">
        <v>0</v>
      </c>
      <c r="K3" s="7">
        <f ca="1">Расчеты!G15</f>
        <v>5.580000000000001</v>
      </c>
      <c r="L3" s="7">
        <f ca="1">Расчеты!H15</f>
        <v>19.53</v>
      </c>
      <c r="M3" s="7">
        <f ca="1">Расчеты!I15</f>
        <v>22.320000000000004</v>
      </c>
      <c r="N3" s="7">
        <f ca="1">Расчеты!J15</f>
        <v>25.110000000000003</v>
      </c>
      <c r="O3" s="7">
        <f ca="1">Расчеты!K15</f>
        <v>22.320000000000004</v>
      </c>
      <c r="P3" s="7">
        <f ca="1">Расчеты!L15</f>
        <v>11.160000000000002</v>
      </c>
      <c r="Q3" s="7">
        <f ca="1">Расчеты!M15</f>
        <v>5.580000000000001</v>
      </c>
      <c r="R3" s="7">
        <f ca="1">Расчеты!N15</f>
        <v>5.580000000000001</v>
      </c>
      <c r="S3" s="7">
        <f ca="1">Расчеты!O15</f>
        <v>8.370000000000001</v>
      </c>
      <c r="T3" s="7">
        <f ca="1">Расчеты!P15</f>
        <v>13.950000000000001</v>
      </c>
      <c r="U3" s="7">
        <f ca="1">Расчеты!Q15</f>
        <v>11.160000000000002</v>
      </c>
      <c r="V3" s="7">
        <f ca="1">Расчеты!R15</f>
        <v>11.160000000000002</v>
      </c>
      <c r="W3" s="7">
        <f ca="1">Расчеты!S15</f>
        <v>5.580000000000001</v>
      </c>
      <c r="X3" s="7">
        <f ca="1">Расчеты!T15</f>
        <v>19.53</v>
      </c>
      <c r="Y3" s="7">
        <f ca="1">Расчеты!U15</f>
        <v>22.320000000000004</v>
      </c>
      <c r="Z3" s="7">
        <f ca="1">Расчеты!V15</f>
        <v>25.110000000000003</v>
      </c>
      <c r="AA3" s="7">
        <f ca="1">Расчеты!W15</f>
        <v>22.320000000000004</v>
      </c>
      <c r="AB3" s="7">
        <f ca="1">Расчеты!X15</f>
        <v>11.160000000000002</v>
      </c>
      <c r="AC3" s="7">
        <f ca="1">Расчеты!Y15</f>
        <v>5.580000000000001</v>
      </c>
      <c r="AD3" s="7">
        <f ca="1">Расчеты!Z15</f>
        <v>5.580000000000001</v>
      </c>
      <c r="AE3" s="7">
        <f ca="1">Расчеты!AA15</f>
        <v>8.370000000000001</v>
      </c>
      <c r="AF3" s="7">
        <f ca="1">Расчеты!AB15</f>
        <v>13.950000000000001</v>
      </c>
      <c r="AG3" s="7">
        <f ca="1">Расчеты!AC15</f>
        <v>11.160000000000002</v>
      </c>
      <c r="AH3" s="7">
        <f ca="1">Расчеты!AD15</f>
        <v>11.160000000000002</v>
      </c>
      <c r="AI3" s="7">
        <f ca="1">Расчеты!AE15</f>
        <v>5.580000000000001</v>
      </c>
      <c r="AJ3" s="7">
        <f ca="1">Расчеты!AF15</f>
        <v>19.53</v>
      </c>
      <c r="AK3" s="7">
        <f ca="1">Расчеты!AG15</f>
        <v>22.320000000000004</v>
      </c>
      <c r="AL3" s="7">
        <f ca="1">Расчеты!AH15</f>
        <v>25.110000000000003</v>
      </c>
      <c r="AM3" s="7">
        <f ca="1">Расчеты!AI15</f>
        <v>22.320000000000004</v>
      </c>
      <c r="AN3" s="7">
        <f ca="1">Расчеты!AJ15</f>
        <v>11.160000000000002</v>
      </c>
      <c r="AO3" s="7">
        <f ca="1">Расчеты!AK15</f>
        <v>5.580000000000001</v>
      </c>
      <c r="AP3" s="7">
        <f ca="1">Расчеты!AL15</f>
        <v>5.580000000000001</v>
      </c>
      <c r="AQ3" s="7">
        <f ca="1">Расчеты!AM15</f>
        <v>8.370000000000001</v>
      </c>
      <c r="AR3" s="7">
        <f ca="1">Расчеты!AN15</f>
        <v>13.950000000000001</v>
      </c>
    </row>
    <row r="4" spans="1:80" ht="10.75" x14ac:dyDescent="0.25">
      <c r="A4" s="7" t="s">
        <v>84</v>
      </c>
      <c r="B4" s="7" t="s">
        <v>70</v>
      </c>
      <c r="C4" s="7">
        <f t="shared" ref="C4:C6" ca="1" si="0">SUM(K4:S4)</f>
        <v>139.50000000000003</v>
      </c>
      <c r="D4" s="7">
        <f t="shared" ref="D4:D6" ca="1" si="1">SUM(T4:AE4)</f>
        <v>184.14</v>
      </c>
      <c r="E4" s="7">
        <f ca="1">SUM(AE4:AQ4)</f>
        <v>192.51</v>
      </c>
      <c r="F4" s="8">
        <f ca="1">SUM(C4:E4)</f>
        <v>516.15</v>
      </c>
      <c r="G4" s="8"/>
      <c r="H4" s="7">
        <v>0</v>
      </c>
      <c r="I4" s="7">
        <v>0</v>
      </c>
      <c r="J4" s="7">
        <v>0</v>
      </c>
      <c r="K4" s="7">
        <f ca="1">Расчеты!G22</f>
        <v>5.580000000000001</v>
      </c>
      <c r="L4" s="7">
        <f ca="1">Расчеты!H22</f>
        <v>19.53</v>
      </c>
      <c r="M4" s="7">
        <f ca="1">Расчеты!I22</f>
        <v>22.320000000000004</v>
      </c>
      <c r="N4" s="7">
        <f ca="1">Расчеты!J22</f>
        <v>25.110000000000003</v>
      </c>
      <c r="O4" s="7">
        <f ca="1">Расчеты!K22</f>
        <v>22.320000000000004</v>
      </c>
      <c r="P4" s="7">
        <f ca="1">Расчеты!L22</f>
        <v>13.950000000000001</v>
      </c>
      <c r="Q4" s="7">
        <f ca="1">Расчеты!M22</f>
        <v>11.160000000000002</v>
      </c>
      <c r="R4" s="7">
        <f ca="1">Расчеты!N22</f>
        <v>11.160000000000002</v>
      </c>
      <c r="S4" s="7">
        <f ca="1">Расчеты!O22</f>
        <v>8.370000000000001</v>
      </c>
      <c r="T4" s="7">
        <f ca="1">Расчеты!P22</f>
        <v>16.740000000000002</v>
      </c>
      <c r="U4" s="7">
        <f ca="1">Расчеты!Q22</f>
        <v>13.950000000000001</v>
      </c>
      <c r="V4" s="7">
        <f ca="1">Расчеты!R22</f>
        <v>13.950000000000001</v>
      </c>
      <c r="W4" s="7">
        <f ca="1">Расчеты!S22</f>
        <v>5.580000000000001</v>
      </c>
      <c r="X4" s="7">
        <f ca="1">Расчеты!T22</f>
        <v>19.53</v>
      </c>
      <c r="Y4" s="7">
        <f ca="1">Расчеты!U22</f>
        <v>22.320000000000004</v>
      </c>
      <c r="Z4" s="7">
        <f ca="1">Расчеты!V22</f>
        <v>25.110000000000003</v>
      </c>
      <c r="AA4" s="7">
        <f ca="1">Расчеты!W22</f>
        <v>22.320000000000004</v>
      </c>
      <c r="AB4" s="7">
        <f ca="1">Расчеты!X22</f>
        <v>13.950000000000001</v>
      </c>
      <c r="AC4" s="7">
        <f ca="1">Расчеты!Y22</f>
        <v>11.160000000000002</v>
      </c>
      <c r="AD4" s="7">
        <f ca="1">Расчеты!Z22</f>
        <v>11.160000000000002</v>
      </c>
      <c r="AE4" s="7">
        <f ca="1">Расчеты!AA22</f>
        <v>8.370000000000001</v>
      </c>
      <c r="AF4" s="7">
        <f ca="1">Расчеты!AB22</f>
        <v>16.740000000000002</v>
      </c>
      <c r="AG4" s="7">
        <f ca="1">Расчеты!AC22</f>
        <v>13.950000000000001</v>
      </c>
      <c r="AH4" s="7">
        <f ca="1">Расчеты!AD22</f>
        <v>13.950000000000001</v>
      </c>
      <c r="AI4" s="7">
        <f ca="1">Расчеты!AE22</f>
        <v>5.580000000000001</v>
      </c>
      <c r="AJ4" s="7">
        <f ca="1">Расчеты!AF22</f>
        <v>19.53</v>
      </c>
      <c r="AK4" s="7">
        <f ca="1">Расчеты!AG22</f>
        <v>22.320000000000004</v>
      </c>
      <c r="AL4" s="7">
        <f ca="1">Расчеты!AH22</f>
        <v>25.110000000000003</v>
      </c>
      <c r="AM4" s="7">
        <f ca="1">Расчеты!AI22</f>
        <v>22.320000000000004</v>
      </c>
      <c r="AN4" s="7">
        <f ca="1">Расчеты!AJ22</f>
        <v>13.950000000000001</v>
      </c>
      <c r="AO4" s="7">
        <f ca="1">Расчеты!AK22</f>
        <v>11.160000000000002</v>
      </c>
      <c r="AP4" s="7">
        <f ca="1">Расчеты!AL22</f>
        <v>11.160000000000002</v>
      </c>
      <c r="AQ4" s="7">
        <f ca="1">Расчеты!AM22</f>
        <v>8.370000000000001</v>
      </c>
      <c r="AR4" s="7">
        <f ca="1">Расчеты!AN22</f>
        <v>16.740000000000002</v>
      </c>
    </row>
    <row r="5" spans="1:80" ht="10.75" x14ac:dyDescent="0.25">
      <c r="A5" s="7" t="s">
        <v>111</v>
      </c>
      <c r="B5" s="7" t="s">
        <v>70</v>
      </c>
      <c r="C5" s="7">
        <f t="shared" ca="1" si="0"/>
        <v>142.29000000000002</v>
      </c>
      <c r="D5" s="7">
        <f t="shared" ca="1" si="1"/>
        <v>186.92999999999998</v>
      </c>
      <c r="E5" s="7">
        <f ca="1">SUM(AE5:AQ5)</f>
        <v>195.29999999999998</v>
      </c>
      <c r="F5" s="8">
        <f ca="1">SUM(C5:E5)</f>
        <v>524.52</v>
      </c>
      <c r="G5" s="8"/>
      <c r="H5" s="7">
        <v>0</v>
      </c>
      <c r="I5" s="7">
        <v>0</v>
      </c>
      <c r="J5" s="7">
        <v>0</v>
      </c>
      <c r="K5" s="7">
        <f ca="1">Расчеты!G31</f>
        <v>5.580000000000001</v>
      </c>
      <c r="L5" s="7">
        <f ca="1">Расчеты!H31</f>
        <v>19.53</v>
      </c>
      <c r="M5" s="7">
        <f ca="1">Расчеты!I31</f>
        <v>25.110000000000003</v>
      </c>
      <c r="N5" s="7">
        <f ca="1">Расчеты!J31</f>
        <v>25.110000000000003</v>
      </c>
      <c r="O5" s="7">
        <f ca="1">Расчеты!K31</f>
        <v>22.320000000000004</v>
      </c>
      <c r="P5" s="7">
        <f ca="1">Расчеты!L31</f>
        <v>13.950000000000001</v>
      </c>
      <c r="Q5" s="7">
        <f ca="1">Расчеты!M31</f>
        <v>11.160000000000002</v>
      </c>
      <c r="R5" s="7">
        <f ca="1">Расчеты!N31</f>
        <v>11.160000000000002</v>
      </c>
      <c r="S5" s="7">
        <f ca="1">Расчеты!O31</f>
        <v>8.370000000000001</v>
      </c>
      <c r="T5" s="7">
        <f ca="1">Расчеты!P31</f>
        <v>16.740000000000002</v>
      </c>
      <c r="U5" s="7">
        <f ca="1">Расчеты!Q31</f>
        <v>13.950000000000001</v>
      </c>
      <c r="V5" s="7">
        <f ca="1">Расчеты!R31</f>
        <v>13.950000000000001</v>
      </c>
      <c r="W5" s="7">
        <f ca="1">Расчеты!S31</f>
        <v>5.580000000000001</v>
      </c>
      <c r="X5" s="7">
        <f ca="1">Расчеты!T31</f>
        <v>19.53</v>
      </c>
      <c r="Y5" s="7">
        <f ca="1">Расчеты!U31</f>
        <v>25.110000000000003</v>
      </c>
      <c r="Z5" s="7">
        <f ca="1">Расчеты!V31</f>
        <v>25.110000000000003</v>
      </c>
      <c r="AA5" s="7">
        <f ca="1">Расчеты!W31</f>
        <v>22.320000000000004</v>
      </c>
      <c r="AB5" s="7">
        <f ca="1">Расчеты!X31</f>
        <v>13.950000000000001</v>
      </c>
      <c r="AC5" s="7">
        <f ca="1">Расчеты!Y31</f>
        <v>11.160000000000002</v>
      </c>
      <c r="AD5" s="7">
        <f ca="1">Расчеты!Z31</f>
        <v>11.160000000000002</v>
      </c>
      <c r="AE5" s="7">
        <f ca="1">Расчеты!AA31</f>
        <v>8.370000000000001</v>
      </c>
      <c r="AF5" s="7">
        <f ca="1">Расчеты!AB31</f>
        <v>16.740000000000002</v>
      </c>
      <c r="AG5" s="7">
        <f ca="1">Расчеты!AC31</f>
        <v>13.950000000000001</v>
      </c>
      <c r="AH5" s="7">
        <f ca="1">Расчеты!AD31</f>
        <v>13.950000000000001</v>
      </c>
      <c r="AI5" s="7">
        <f ca="1">Расчеты!AE31</f>
        <v>5.580000000000001</v>
      </c>
      <c r="AJ5" s="7">
        <f ca="1">Расчеты!AF31</f>
        <v>19.53</v>
      </c>
      <c r="AK5" s="7">
        <f ca="1">Расчеты!AG31</f>
        <v>25.110000000000003</v>
      </c>
      <c r="AL5" s="7">
        <f ca="1">Расчеты!AH31</f>
        <v>25.110000000000003</v>
      </c>
      <c r="AM5" s="7">
        <f ca="1">Расчеты!AI31</f>
        <v>22.320000000000004</v>
      </c>
      <c r="AN5" s="7">
        <f ca="1">Расчеты!AJ31</f>
        <v>13.950000000000001</v>
      </c>
      <c r="AO5" s="7">
        <f ca="1">Расчеты!AK31</f>
        <v>11.160000000000002</v>
      </c>
      <c r="AP5" s="7">
        <f ca="1">Расчеты!AL31</f>
        <v>11.160000000000002</v>
      </c>
      <c r="AQ5" s="7">
        <f ca="1">Расчеты!AM31</f>
        <v>8.370000000000001</v>
      </c>
      <c r="AR5" s="7">
        <f ca="1">Расчеты!AN31</f>
        <v>16.740000000000002</v>
      </c>
    </row>
    <row r="6" spans="1:80" ht="10.75" x14ac:dyDescent="0.25">
      <c r="A6" s="7" t="s">
        <v>82</v>
      </c>
      <c r="B6" s="7" t="s">
        <v>70</v>
      </c>
      <c r="C6" s="7">
        <f t="shared" ca="1" si="0"/>
        <v>117.18000000000002</v>
      </c>
      <c r="D6" s="7">
        <f t="shared" ca="1" si="1"/>
        <v>150.66000000000005</v>
      </c>
      <c r="E6" s="7">
        <f ca="1">SUM(AE6:AQ6)</f>
        <v>156.24000000000004</v>
      </c>
      <c r="F6" s="8">
        <f ca="1">SUM(C6:E6)</f>
        <v>424.08000000000015</v>
      </c>
      <c r="G6" s="8"/>
      <c r="H6" s="7">
        <v>0</v>
      </c>
      <c r="I6" s="7">
        <v>0</v>
      </c>
      <c r="J6" s="7">
        <v>0</v>
      </c>
      <c r="K6" s="7">
        <f ca="1">Расчеты!G38</f>
        <v>5.580000000000001</v>
      </c>
      <c r="L6" s="7">
        <f ca="1">Расчеты!H38</f>
        <v>16.740000000000002</v>
      </c>
      <c r="M6" s="7">
        <f ca="1">Расчеты!I38</f>
        <v>19.53</v>
      </c>
      <c r="N6" s="7">
        <f ca="1">Расчеты!J38</f>
        <v>22.320000000000004</v>
      </c>
      <c r="O6" s="7">
        <f ca="1">Расчеты!K38</f>
        <v>19.53</v>
      </c>
      <c r="P6" s="7">
        <f ca="1">Расчеты!L38</f>
        <v>11.160000000000002</v>
      </c>
      <c r="Q6" s="7">
        <f ca="1">Расчеты!M38</f>
        <v>8.370000000000001</v>
      </c>
      <c r="R6" s="7">
        <f ca="1">Расчеты!N38</f>
        <v>8.370000000000001</v>
      </c>
      <c r="S6" s="7">
        <f ca="1">Расчеты!O38</f>
        <v>5.580000000000001</v>
      </c>
      <c r="T6" s="7">
        <f ca="1">Расчеты!P38</f>
        <v>11.160000000000002</v>
      </c>
      <c r="U6" s="7">
        <f ca="1">Расчеты!Q38</f>
        <v>11.160000000000002</v>
      </c>
      <c r="V6" s="7">
        <f ca="1">Расчеты!R38</f>
        <v>11.160000000000002</v>
      </c>
      <c r="W6" s="7">
        <f ca="1">Расчеты!S38</f>
        <v>5.580000000000001</v>
      </c>
      <c r="X6" s="7">
        <f ca="1">Расчеты!T38</f>
        <v>16.740000000000002</v>
      </c>
      <c r="Y6" s="7">
        <f ca="1">Расчеты!U38</f>
        <v>19.53</v>
      </c>
      <c r="Z6" s="7">
        <f ca="1">Расчеты!V38</f>
        <v>22.320000000000004</v>
      </c>
      <c r="AA6" s="7">
        <f ca="1">Расчеты!W38</f>
        <v>19.53</v>
      </c>
      <c r="AB6" s="7">
        <f ca="1">Расчеты!X38</f>
        <v>11.160000000000002</v>
      </c>
      <c r="AC6" s="7">
        <f ca="1">Расчеты!Y38</f>
        <v>8.370000000000001</v>
      </c>
      <c r="AD6" s="7">
        <f ca="1">Расчеты!Z38</f>
        <v>8.370000000000001</v>
      </c>
      <c r="AE6" s="7">
        <f ca="1">Расчеты!AA38</f>
        <v>5.580000000000001</v>
      </c>
      <c r="AF6" s="7">
        <f ca="1">Расчеты!AB38</f>
        <v>11.160000000000002</v>
      </c>
      <c r="AG6" s="7">
        <f ca="1">Расчеты!AC38</f>
        <v>11.160000000000002</v>
      </c>
      <c r="AH6" s="7">
        <f ca="1">Расчеты!AD38</f>
        <v>11.160000000000002</v>
      </c>
      <c r="AI6" s="7">
        <f ca="1">Расчеты!AE38</f>
        <v>5.580000000000001</v>
      </c>
      <c r="AJ6" s="7">
        <f ca="1">Расчеты!AF38</f>
        <v>16.740000000000002</v>
      </c>
      <c r="AK6" s="7">
        <f ca="1">Расчеты!AG38</f>
        <v>19.53</v>
      </c>
      <c r="AL6" s="7">
        <f ca="1">Расчеты!AH38</f>
        <v>22.320000000000004</v>
      </c>
      <c r="AM6" s="7">
        <f ca="1">Расчеты!AI38</f>
        <v>19.53</v>
      </c>
      <c r="AN6" s="7">
        <f ca="1">Расчеты!AJ38</f>
        <v>11.160000000000002</v>
      </c>
      <c r="AO6" s="7">
        <f ca="1">Расчеты!AK38</f>
        <v>8.370000000000001</v>
      </c>
      <c r="AP6" s="7">
        <f ca="1">Расчеты!AL38</f>
        <v>8.370000000000001</v>
      </c>
      <c r="AQ6" s="7">
        <f ca="1">Расчеты!AM38</f>
        <v>5.580000000000001</v>
      </c>
      <c r="AR6" s="7">
        <f ca="1">Расчеты!AN38</f>
        <v>11.160000000000002</v>
      </c>
    </row>
    <row r="8" spans="1:80" ht="10.75" x14ac:dyDescent="0.25">
      <c r="A8" s="8" t="s">
        <v>164</v>
      </c>
    </row>
    <row r="9" spans="1:80" ht="10.75" x14ac:dyDescent="0.25">
      <c r="A9" s="7" t="s">
        <v>83</v>
      </c>
      <c r="B9" s="7" t="s">
        <v>166</v>
      </c>
      <c r="C9" s="7">
        <f ca="1">(SUM(K9:S9))/1000</f>
        <v>3138.75</v>
      </c>
      <c r="D9" s="7">
        <f ca="1">(SUM(T9:AE9))/1000</f>
        <v>4369.1400000000003</v>
      </c>
      <c r="E9" s="7">
        <f ca="1">(SUM(AF9:AQ9))/1000</f>
        <v>4692.7800000000007</v>
      </c>
      <c r="F9" s="8">
        <f ca="1">SUM(C9:E9)</f>
        <v>12200.670000000002</v>
      </c>
      <c r="G9" s="8"/>
      <c r="H9" s="7">
        <v>0</v>
      </c>
      <c r="I9" s="7">
        <v>0</v>
      </c>
      <c r="J9" s="7">
        <v>0</v>
      </c>
      <c r="K9" s="7">
        <f ca="1">Расчеты!G17</f>
        <v>139500.00000000003</v>
      </c>
      <c r="L9" s="7">
        <f ca="1">Расчеты!H17</f>
        <v>488250</v>
      </c>
      <c r="M9" s="7">
        <f ca="1">Расчеты!I17</f>
        <v>558000.00000000012</v>
      </c>
      <c r="N9" s="7">
        <f ca="1">Расчеты!J17</f>
        <v>627750.00000000012</v>
      </c>
      <c r="O9" s="7">
        <f ca="1">Расчеты!K17</f>
        <v>558000.00000000012</v>
      </c>
      <c r="P9" s="7">
        <f ca="1">Расчеты!L17</f>
        <v>279000.00000000006</v>
      </c>
      <c r="Q9" s="7">
        <f ca="1">Расчеты!M17</f>
        <v>139500.00000000003</v>
      </c>
      <c r="R9" s="7">
        <f ca="1">Расчеты!N17</f>
        <v>139500.00000000003</v>
      </c>
      <c r="S9" s="7">
        <f ca="1">Расчеты!O17</f>
        <v>209250.00000000003</v>
      </c>
      <c r="T9" s="7">
        <f ca="1">Расчеты!P17</f>
        <v>376650</v>
      </c>
      <c r="U9" s="7">
        <f ca="1">Расчеты!Q17</f>
        <v>301320.00000000006</v>
      </c>
      <c r="V9" s="7">
        <f ca="1">Расчеты!R17</f>
        <v>301320.00000000006</v>
      </c>
      <c r="W9" s="7">
        <f ca="1">Расчеты!S17</f>
        <v>150660.00000000003</v>
      </c>
      <c r="X9" s="7">
        <f ca="1">Расчеты!T17</f>
        <v>527310</v>
      </c>
      <c r="Y9" s="7">
        <f ca="1">Расчеты!U17</f>
        <v>602640.00000000012</v>
      </c>
      <c r="Z9" s="7">
        <f ca="1">Расчеты!V17</f>
        <v>677970.00000000012</v>
      </c>
      <c r="AA9" s="7">
        <f ca="1">Расчеты!W17</f>
        <v>602640.00000000012</v>
      </c>
      <c r="AB9" s="7">
        <f ca="1">Расчеты!X17</f>
        <v>301320.00000000006</v>
      </c>
      <c r="AC9" s="7">
        <f ca="1">Расчеты!Y17</f>
        <v>150660.00000000003</v>
      </c>
      <c r="AD9" s="7">
        <f ca="1">Расчеты!Z17</f>
        <v>150660.00000000003</v>
      </c>
      <c r="AE9" s="7">
        <f ca="1">Расчеты!AA17</f>
        <v>225990.00000000003</v>
      </c>
      <c r="AF9" s="7">
        <f ca="1">Расчеты!AB17</f>
        <v>404550.00000000006</v>
      </c>
      <c r="AG9" s="7">
        <f ca="1">Расчеты!AC17</f>
        <v>323640.00000000006</v>
      </c>
      <c r="AH9" s="7">
        <f ca="1">Расчеты!AD17</f>
        <v>323640.00000000006</v>
      </c>
      <c r="AI9" s="7">
        <f ca="1">Расчеты!AE17</f>
        <v>161820.00000000003</v>
      </c>
      <c r="AJ9" s="7">
        <f ca="1">Расчеты!AF17</f>
        <v>566370</v>
      </c>
      <c r="AK9" s="7">
        <f ca="1">Расчеты!AG17</f>
        <v>647280.00000000012</v>
      </c>
      <c r="AL9" s="7">
        <f ca="1">Расчеты!AH17</f>
        <v>728190.00000000012</v>
      </c>
      <c r="AM9" s="7">
        <f ca="1">Расчеты!AI17</f>
        <v>647280.00000000012</v>
      </c>
      <c r="AN9" s="7">
        <f ca="1">Расчеты!AJ17</f>
        <v>323640.00000000006</v>
      </c>
      <c r="AO9" s="7">
        <f ca="1">Расчеты!AK17</f>
        <v>161820.00000000003</v>
      </c>
      <c r="AP9" s="7">
        <f ca="1">Расчеты!AL17</f>
        <v>161820.00000000003</v>
      </c>
      <c r="AQ9" s="7">
        <f ca="1">Расчеты!AM17</f>
        <v>242730.00000000003</v>
      </c>
      <c r="AR9" s="7">
        <f ca="1">Расчеты!AN17</f>
        <v>432450.00000000006</v>
      </c>
    </row>
    <row r="10" spans="1:80" ht="10.75" x14ac:dyDescent="0.25">
      <c r="A10" s="7" t="s">
        <v>84</v>
      </c>
      <c r="B10" s="7" t="s">
        <v>166</v>
      </c>
      <c r="C10" s="7">
        <f ca="1">(SUM(K10:S10))/1000</f>
        <v>2790</v>
      </c>
      <c r="D10" s="7">
        <f ca="1">(SUM(T10:AE10))/1000</f>
        <v>4051.08</v>
      </c>
      <c r="E10" s="7">
        <f ca="1">(SUM(AF10:AQ10))/1000</f>
        <v>4419.3599999999997</v>
      </c>
      <c r="F10" s="8">
        <f ca="1">SUM(C10:E10)</f>
        <v>11260.439999999999</v>
      </c>
      <c r="G10" s="8"/>
      <c r="H10" s="7">
        <v>0</v>
      </c>
      <c r="I10" s="7">
        <v>0</v>
      </c>
      <c r="J10" s="7">
        <v>0</v>
      </c>
      <c r="K10" s="7">
        <f ca="1">Расчеты!G24</f>
        <v>111600.00000000001</v>
      </c>
      <c r="L10" s="7">
        <f ca="1">Расчеты!H24</f>
        <v>390600</v>
      </c>
      <c r="M10" s="7">
        <f ca="1">Расчеты!I24</f>
        <v>446400.00000000006</v>
      </c>
      <c r="N10" s="7">
        <f ca="1">Расчеты!J24</f>
        <v>502200.00000000006</v>
      </c>
      <c r="O10" s="7">
        <f ca="1">Расчеты!K24</f>
        <v>446400.00000000006</v>
      </c>
      <c r="P10" s="7">
        <f ca="1">Расчеты!L24</f>
        <v>279000</v>
      </c>
      <c r="Q10" s="7">
        <f ca="1">Расчеты!M24</f>
        <v>223200.00000000003</v>
      </c>
      <c r="R10" s="7">
        <f ca="1">Расчеты!N24</f>
        <v>223200.00000000003</v>
      </c>
      <c r="S10" s="7">
        <f ca="1">Расчеты!O24</f>
        <v>167400.00000000003</v>
      </c>
      <c r="T10" s="7">
        <f ca="1">Расчеты!P24</f>
        <v>368280.00000000006</v>
      </c>
      <c r="U10" s="7">
        <f ca="1">Расчеты!Q24</f>
        <v>306900</v>
      </c>
      <c r="V10" s="7">
        <f ca="1">Расчеты!R24</f>
        <v>306900</v>
      </c>
      <c r="W10" s="7">
        <f ca="1">Расчеты!S24</f>
        <v>122760.00000000001</v>
      </c>
      <c r="X10" s="7">
        <f ca="1">Расчеты!T24</f>
        <v>429660</v>
      </c>
      <c r="Y10" s="7">
        <f ca="1">Расчеты!U24</f>
        <v>491040.00000000006</v>
      </c>
      <c r="Z10" s="7">
        <f ca="1">Расчеты!V24</f>
        <v>552420.00000000012</v>
      </c>
      <c r="AA10" s="7">
        <f ca="1">Расчеты!W24</f>
        <v>491040.00000000006</v>
      </c>
      <c r="AB10" s="7">
        <f ca="1">Расчеты!X24</f>
        <v>306900</v>
      </c>
      <c r="AC10" s="7">
        <f ca="1">Расчеты!Y24</f>
        <v>245520.00000000003</v>
      </c>
      <c r="AD10" s="7">
        <f ca="1">Расчеты!Z24</f>
        <v>245520.00000000003</v>
      </c>
      <c r="AE10" s="7">
        <f ca="1">Расчеты!AA24</f>
        <v>184140.00000000003</v>
      </c>
      <c r="AF10" s="7">
        <f ca="1">Расчеты!AB24</f>
        <v>401760.00000000006</v>
      </c>
      <c r="AG10" s="7">
        <f ca="1">Расчеты!AC24</f>
        <v>334800</v>
      </c>
      <c r="AH10" s="7">
        <f ca="1">Расчеты!AD24</f>
        <v>334800</v>
      </c>
      <c r="AI10" s="7">
        <f ca="1">Расчеты!AE24</f>
        <v>133920.00000000003</v>
      </c>
      <c r="AJ10" s="7">
        <f ca="1">Расчеты!AF24</f>
        <v>468720</v>
      </c>
      <c r="AK10" s="7">
        <f ca="1">Расчеты!AG24</f>
        <v>535680.00000000012</v>
      </c>
      <c r="AL10" s="7">
        <f ca="1">Расчеты!AH24</f>
        <v>602640.00000000012</v>
      </c>
      <c r="AM10" s="7">
        <f ca="1">Расчеты!AI24</f>
        <v>535680.00000000012</v>
      </c>
      <c r="AN10" s="7">
        <f ca="1">Расчеты!AJ24</f>
        <v>334800</v>
      </c>
      <c r="AO10" s="7">
        <f ca="1">Расчеты!AK24</f>
        <v>267840.00000000006</v>
      </c>
      <c r="AP10" s="7">
        <f ca="1">Расчеты!AL24</f>
        <v>267840.00000000006</v>
      </c>
      <c r="AQ10" s="7">
        <f ca="1">Расчеты!AM24</f>
        <v>200880.00000000003</v>
      </c>
      <c r="AR10" s="7">
        <f ca="1">Расчеты!AN24</f>
        <v>435240.00000000006</v>
      </c>
    </row>
    <row r="11" spans="1:80" ht="10.75" x14ac:dyDescent="0.25">
      <c r="A11" s="7" t="s">
        <v>111</v>
      </c>
      <c r="B11" s="7" t="s">
        <v>166</v>
      </c>
      <c r="C11" s="7">
        <f ca="1">(SUM(K11:S11))/1000</f>
        <v>3557.25</v>
      </c>
      <c r="D11" s="7">
        <f ca="1">(SUM(T11:AE11))/1000</f>
        <v>5234.0400000000009</v>
      </c>
      <c r="E11" s="7">
        <f ca="1">(SUM(AF11:AQ11))/1000</f>
        <v>5794.83</v>
      </c>
      <c r="F11" s="8">
        <f ca="1">SUM(C11:E11)</f>
        <v>14586.12</v>
      </c>
      <c r="G11" s="8"/>
      <c r="H11" s="7">
        <v>0</v>
      </c>
      <c r="I11" s="7">
        <v>0</v>
      </c>
      <c r="J11" s="7">
        <v>0</v>
      </c>
      <c r="K11" s="7">
        <f ca="1">Расчеты!G33</f>
        <v>139500.00000000003</v>
      </c>
      <c r="L11" s="7">
        <f ca="1">Расчеты!H33</f>
        <v>488250</v>
      </c>
      <c r="M11" s="7">
        <f ca="1">Расчеты!I33</f>
        <v>627750.00000000012</v>
      </c>
      <c r="N11" s="7">
        <f ca="1">Расчеты!J33</f>
        <v>627750.00000000012</v>
      </c>
      <c r="O11" s="7">
        <f ca="1">Расчеты!K33</f>
        <v>558000.00000000012</v>
      </c>
      <c r="P11" s="7">
        <f ca="1">Расчеты!L33</f>
        <v>348750</v>
      </c>
      <c r="Q11" s="7">
        <f ca="1">Расчеты!M33</f>
        <v>279000.00000000006</v>
      </c>
      <c r="R11" s="7">
        <f ca="1">Расчеты!N33</f>
        <v>279000.00000000006</v>
      </c>
      <c r="S11" s="7">
        <f ca="1">Расчеты!O33</f>
        <v>209250.00000000003</v>
      </c>
      <c r="T11" s="7">
        <f ca="1">Расчеты!P33</f>
        <v>468720.00000000006</v>
      </c>
      <c r="U11" s="7">
        <f ca="1">Расчеты!Q33</f>
        <v>390600.00000000006</v>
      </c>
      <c r="V11" s="7">
        <f ca="1">Расчеты!R33</f>
        <v>390600.00000000006</v>
      </c>
      <c r="W11" s="7">
        <f ca="1">Расчеты!S33</f>
        <v>156240.00000000003</v>
      </c>
      <c r="X11" s="7">
        <f ca="1">Расчеты!T33</f>
        <v>546840</v>
      </c>
      <c r="Y11" s="7">
        <f ca="1">Расчеты!U33</f>
        <v>703080.00000000012</v>
      </c>
      <c r="Z11" s="7">
        <f ca="1">Расчеты!V33</f>
        <v>703080.00000000012</v>
      </c>
      <c r="AA11" s="7">
        <f ca="1">Расчеты!W33</f>
        <v>624960.00000000012</v>
      </c>
      <c r="AB11" s="7">
        <f ca="1">Расчеты!X33</f>
        <v>390600.00000000006</v>
      </c>
      <c r="AC11" s="7">
        <f ca="1">Расчеты!Y33</f>
        <v>312480.00000000006</v>
      </c>
      <c r="AD11" s="7">
        <f ca="1">Расчеты!Z33</f>
        <v>312480.00000000006</v>
      </c>
      <c r="AE11" s="7">
        <f ca="1">Расчеты!AA33</f>
        <v>234360.00000000003</v>
      </c>
      <c r="AF11" s="7">
        <f ca="1">Расчеты!AB33</f>
        <v>518940.00000000006</v>
      </c>
      <c r="AG11" s="7">
        <f ca="1">Расчеты!AC33</f>
        <v>432450.00000000006</v>
      </c>
      <c r="AH11" s="7">
        <f ca="1">Расчеты!AD33</f>
        <v>432450.00000000006</v>
      </c>
      <c r="AI11" s="7">
        <f ca="1">Расчеты!AE33</f>
        <v>172980.00000000003</v>
      </c>
      <c r="AJ11" s="7">
        <f ca="1">Расчеты!AF33</f>
        <v>605430</v>
      </c>
      <c r="AK11" s="7">
        <f ca="1">Расчеты!AG33</f>
        <v>778410.00000000012</v>
      </c>
      <c r="AL11" s="7">
        <f ca="1">Расчеты!AH33</f>
        <v>778410.00000000012</v>
      </c>
      <c r="AM11" s="7">
        <f ca="1">Расчеты!AI33</f>
        <v>691920.00000000012</v>
      </c>
      <c r="AN11" s="7">
        <f ca="1">Расчеты!AJ33</f>
        <v>432450.00000000006</v>
      </c>
      <c r="AO11" s="7">
        <f ca="1">Расчеты!AK33</f>
        <v>345960.00000000006</v>
      </c>
      <c r="AP11" s="7">
        <f ca="1">Расчеты!AL33</f>
        <v>345960.00000000006</v>
      </c>
      <c r="AQ11" s="7">
        <f ca="1">Расчеты!AM33</f>
        <v>259470.00000000003</v>
      </c>
      <c r="AR11" s="7">
        <f ca="1">Расчеты!AN33</f>
        <v>569160.00000000012</v>
      </c>
    </row>
    <row r="12" spans="1:80" ht="10.75" x14ac:dyDescent="0.25">
      <c r="A12" s="7" t="s">
        <v>82</v>
      </c>
      <c r="B12" s="7" t="s">
        <v>166</v>
      </c>
      <c r="C12" s="7">
        <f ca="1">(SUM(K12:S12))/1000</f>
        <v>2343.6</v>
      </c>
      <c r="D12" s="7">
        <f ca="1">(SUM(T12:AE12))/1000</f>
        <v>3314.5200000000004</v>
      </c>
      <c r="E12" s="7">
        <f ca="1">(SUM(AF12:AQ12))/1000</f>
        <v>3615.8400000000006</v>
      </c>
      <c r="F12" s="8">
        <f ca="1">SUM(C12:E12)</f>
        <v>9273.9600000000009</v>
      </c>
      <c r="G12" s="8"/>
      <c r="H12" s="7">
        <v>0</v>
      </c>
      <c r="I12" s="7">
        <v>0</v>
      </c>
      <c r="J12" s="7">
        <v>0</v>
      </c>
      <c r="K12" s="7">
        <f ca="1">Расчеты!G40</f>
        <v>111600.00000000001</v>
      </c>
      <c r="L12" s="7">
        <f ca="1">Расчеты!H40</f>
        <v>334800.00000000006</v>
      </c>
      <c r="M12" s="7">
        <f ca="1">Расчеты!I40</f>
        <v>390600</v>
      </c>
      <c r="N12" s="7">
        <f ca="1">Расчеты!J40</f>
        <v>446400.00000000006</v>
      </c>
      <c r="O12" s="7">
        <f ca="1">Расчеты!K40</f>
        <v>390600</v>
      </c>
      <c r="P12" s="7">
        <f ca="1">Расчеты!L40</f>
        <v>223200.00000000003</v>
      </c>
      <c r="Q12" s="7">
        <f ca="1">Расчеты!M40</f>
        <v>167400.00000000003</v>
      </c>
      <c r="R12" s="7">
        <f ca="1">Расчеты!N40</f>
        <v>167400.00000000003</v>
      </c>
      <c r="S12" s="7">
        <f ca="1">Расчеты!O40</f>
        <v>111600.00000000001</v>
      </c>
      <c r="T12" s="7">
        <f ca="1">Расчеты!P40</f>
        <v>245520.00000000003</v>
      </c>
      <c r="U12" s="7">
        <f ca="1">Расчеты!Q40</f>
        <v>245520.00000000003</v>
      </c>
      <c r="V12" s="7">
        <f ca="1">Расчеты!R40</f>
        <v>245520.00000000003</v>
      </c>
      <c r="W12" s="7">
        <f ca="1">Расчеты!S40</f>
        <v>122760.00000000001</v>
      </c>
      <c r="X12" s="7">
        <f ca="1">Расчеты!T40</f>
        <v>368280.00000000006</v>
      </c>
      <c r="Y12" s="7">
        <f ca="1">Расчеты!U40</f>
        <v>429660</v>
      </c>
      <c r="Z12" s="7">
        <f ca="1">Расчеты!V40</f>
        <v>491040.00000000006</v>
      </c>
      <c r="AA12" s="7">
        <f ca="1">Расчеты!W40</f>
        <v>429660</v>
      </c>
      <c r="AB12" s="7">
        <f ca="1">Расчеты!X40</f>
        <v>245520.00000000003</v>
      </c>
      <c r="AC12" s="7">
        <f ca="1">Расчеты!Y40</f>
        <v>184140.00000000003</v>
      </c>
      <c r="AD12" s="7">
        <f ca="1">Расчеты!Z40</f>
        <v>184140.00000000003</v>
      </c>
      <c r="AE12" s="7">
        <f ca="1">Расчеты!AA40</f>
        <v>122760.00000000001</v>
      </c>
      <c r="AF12" s="7">
        <f ca="1">Расчеты!AB40</f>
        <v>267840.00000000006</v>
      </c>
      <c r="AG12" s="7">
        <f ca="1">Расчеты!AC40</f>
        <v>267840.00000000006</v>
      </c>
      <c r="AH12" s="7">
        <f ca="1">Расчеты!AD40</f>
        <v>267840.00000000006</v>
      </c>
      <c r="AI12" s="7">
        <f ca="1">Расчеты!AE40</f>
        <v>133920.00000000003</v>
      </c>
      <c r="AJ12" s="7">
        <f ca="1">Расчеты!AF40</f>
        <v>401760.00000000006</v>
      </c>
      <c r="AK12" s="7">
        <f ca="1">Расчеты!AG40</f>
        <v>468720</v>
      </c>
      <c r="AL12" s="7">
        <f ca="1">Расчеты!AH40</f>
        <v>535680.00000000012</v>
      </c>
      <c r="AM12" s="7">
        <f ca="1">Расчеты!AI40</f>
        <v>468720</v>
      </c>
      <c r="AN12" s="7">
        <f ca="1">Расчеты!AJ40</f>
        <v>267840.00000000006</v>
      </c>
      <c r="AO12" s="7">
        <f ca="1">Расчеты!AK40</f>
        <v>200880.00000000003</v>
      </c>
      <c r="AP12" s="7">
        <f ca="1">Расчеты!AL40</f>
        <v>200880.00000000003</v>
      </c>
      <c r="AQ12" s="7">
        <f ca="1">Расчеты!AM40</f>
        <v>133920.00000000003</v>
      </c>
      <c r="AR12" s="7">
        <f ca="1">Расчеты!AN40</f>
        <v>290160.00000000006</v>
      </c>
    </row>
    <row r="14" spans="1:80" ht="10.75" x14ac:dyDescent="0.25">
      <c r="A14" s="106" t="s">
        <v>165</v>
      </c>
    </row>
    <row r="15" spans="1:80" ht="10.75" x14ac:dyDescent="0.25">
      <c r="A15" s="113" t="s">
        <v>12</v>
      </c>
      <c r="B15" s="7" t="s">
        <v>166</v>
      </c>
      <c r="C15" s="113">
        <f ca="1">(SUM(K15:S15))/1000</f>
        <v>11829.6</v>
      </c>
      <c r="D15" s="113">
        <f ca="1">(SUM(T15:AE15))/1000</f>
        <v>16968.78</v>
      </c>
      <c r="E15" s="113">
        <f ca="1">(SUM(AF15:AQ15))/1000</f>
        <v>18522.810000000001</v>
      </c>
      <c r="H15" s="7">
        <v>0</v>
      </c>
      <c r="I15" s="7">
        <v>0</v>
      </c>
      <c r="J15" s="7">
        <v>0</v>
      </c>
      <c r="K15" s="7">
        <f ca="1">Расчеты!G43</f>
        <v>502200.00000000012</v>
      </c>
      <c r="L15" s="7">
        <f ca="1">Расчеты!H43</f>
        <v>1701900</v>
      </c>
      <c r="M15" s="7">
        <f ca="1">Расчеты!I43</f>
        <v>2022750.0000000005</v>
      </c>
      <c r="N15" s="7">
        <f ca="1">Расчеты!J43</f>
        <v>2204100.0000000005</v>
      </c>
      <c r="O15" s="7">
        <f ca="1">Расчеты!K43</f>
        <v>1953000.0000000005</v>
      </c>
      <c r="P15" s="7">
        <f ca="1">Расчеты!L43</f>
        <v>1129950</v>
      </c>
      <c r="Q15" s="7">
        <f ca="1">Расчеты!M43</f>
        <v>809100.00000000012</v>
      </c>
      <c r="R15" s="7">
        <f ca="1">Расчеты!N43</f>
        <v>809100.00000000012</v>
      </c>
      <c r="S15" s="7">
        <f ca="1">Расчеты!O43</f>
        <v>697500.00000000012</v>
      </c>
      <c r="T15" s="7">
        <f ca="1">Расчеты!P43</f>
        <v>1459170</v>
      </c>
      <c r="U15" s="7">
        <f ca="1">Расчеты!Q43</f>
        <v>1244340</v>
      </c>
      <c r="V15" s="7">
        <f ca="1">Расчеты!R43</f>
        <v>1244340</v>
      </c>
      <c r="W15" s="7">
        <f ca="1">Расчеты!S43</f>
        <v>552420.00000000012</v>
      </c>
      <c r="X15" s="7">
        <f ca="1">Расчеты!T43</f>
        <v>1872090</v>
      </c>
      <c r="Y15" s="7">
        <f ca="1">Расчеты!U43</f>
        <v>2226420.0000000005</v>
      </c>
      <c r="Z15" s="7">
        <f ca="1">Расчеты!V43</f>
        <v>2424510.0000000005</v>
      </c>
      <c r="AA15" s="7">
        <f ca="1">Расчеты!W43</f>
        <v>2148300.0000000005</v>
      </c>
      <c r="AB15" s="7">
        <f ca="1">Расчеты!X43</f>
        <v>1244340</v>
      </c>
      <c r="AC15" s="7">
        <f ca="1">Расчеты!Y43</f>
        <v>892800.00000000012</v>
      </c>
      <c r="AD15" s="7">
        <f ca="1">Расчеты!Z43</f>
        <v>892800.00000000012</v>
      </c>
      <c r="AE15" s="7">
        <f ca="1">Расчеты!AA43</f>
        <v>767250.00000000012</v>
      </c>
      <c r="AF15" s="7">
        <f ca="1">Расчеты!AB43</f>
        <v>1593090.0000000002</v>
      </c>
      <c r="AG15" s="7">
        <f ca="1">Расчеты!AC43</f>
        <v>1358730</v>
      </c>
      <c r="AH15" s="7">
        <f ca="1">Расчеты!AD43</f>
        <v>1358730</v>
      </c>
      <c r="AI15" s="7">
        <f ca="1">Расчеты!AE43</f>
        <v>602640.00000000012</v>
      </c>
      <c r="AJ15" s="7">
        <f ca="1">Расчеты!AF43</f>
        <v>2042280</v>
      </c>
      <c r="AK15" s="7">
        <f ca="1">Расчеты!AG43</f>
        <v>2430090.0000000005</v>
      </c>
      <c r="AL15" s="7">
        <f ca="1">Расчеты!AH43</f>
        <v>2644920.0000000005</v>
      </c>
      <c r="AM15" s="7">
        <f ca="1">Расчеты!AI43</f>
        <v>2343600.0000000005</v>
      </c>
      <c r="AN15" s="7">
        <f ca="1">Расчеты!AJ43</f>
        <v>1358730</v>
      </c>
      <c r="AO15" s="7">
        <f ca="1">Расчеты!AK43</f>
        <v>976500.00000000023</v>
      </c>
      <c r="AP15" s="7">
        <f ca="1">Расчеты!AL43</f>
        <v>976500.00000000023</v>
      </c>
      <c r="AQ15" s="7">
        <f ca="1">Расчеты!AM43</f>
        <v>837000.00000000012</v>
      </c>
      <c r="AR15" s="7">
        <f ca="1">Расчеты!AN43</f>
        <v>1727010.0000000002</v>
      </c>
    </row>
    <row r="16" spans="1:80" ht="10.75" x14ac:dyDescent="0.25">
      <c r="A16" s="113" t="s">
        <v>90</v>
      </c>
      <c r="B16" s="7" t="s">
        <v>166</v>
      </c>
      <c r="C16" s="113">
        <f t="shared" ref="C16:C32" ca="1" si="2">(SUM(K16:S16))/1000</f>
        <v>-5724</v>
      </c>
      <c r="D16" s="113">
        <f t="shared" ref="D16:D32" ca="1" si="3">(SUM(T16:AE16))/1000</f>
        <v>-7337.2</v>
      </c>
      <c r="E16" s="113">
        <f t="shared" ref="E16:E32" ca="1" si="4">(SUM(AF16:AQ16))/1000</f>
        <v>-7792.4</v>
      </c>
      <c r="H16" s="7">
        <v>0</v>
      </c>
      <c r="I16" s="7">
        <v>0</v>
      </c>
      <c r="J16" s="7">
        <v>0</v>
      </c>
      <c r="K16" s="7">
        <f ca="1">Расчеты!G44</f>
        <v>-1722000</v>
      </c>
      <c r="L16" s="7">
        <f ca="1">Расчеты!H44</f>
        <v>-493000</v>
      </c>
      <c r="M16" s="7">
        <f ca="1">Расчеты!I44</f>
        <v>-568000</v>
      </c>
      <c r="N16" s="7">
        <f ca="1">Расчеты!J44</f>
        <v>-493000</v>
      </c>
      <c r="O16" s="7">
        <f ca="1">Расчеты!K44</f>
        <v>-568000</v>
      </c>
      <c r="P16" s="7">
        <f ca="1">Расчеты!L44</f>
        <v>-437000</v>
      </c>
      <c r="Q16" s="7">
        <f ca="1">Расчеты!M44</f>
        <v>-662000</v>
      </c>
      <c r="R16" s="7">
        <f ca="1">Расчеты!N44</f>
        <v>-413000</v>
      </c>
      <c r="S16" s="7">
        <f ca="1">Расчеты!O44</f>
        <v>-368000</v>
      </c>
      <c r="T16" s="7">
        <f ca="1">Расчеты!P44</f>
        <v>-476600</v>
      </c>
      <c r="U16" s="7">
        <f ca="1">Расчеты!Q44</f>
        <v>-401600</v>
      </c>
      <c r="V16" s="7">
        <f ca="1">Расчеты!R44</f>
        <v>-386600</v>
      </c>
      <c r="W16" s="7">
        <f ca="1">Расчеты!S44</f>
        <v>-1755600</v>
      </c>
      <c r="X16" s="7">
        <f ca="1">Расчеты!T44</f>
        <v>-536600</v>
      </c>
      <c r="Y16" s="7">
        <f ca="1">Расчеты!U44</f>
        <v>-611600</v>
      </c>
      <c r="Z16" s="7">
        <f ca="1">Расчеты!V44</f>
        <v>-536600</v>
      </c>
      <c r="AA16" s="7">
        <f ca="1">Расчеты!W44</f>
        <v>-611600</v>
      </c>
      <c r="AB16" s="7">
        <f ca="1">Расчеты!X44</f>
        <v>-476600</v>
      </c>
      <c r="AC16" s="7">
        <f ca="1">Расчеты!Y44</f>
        <v>-695600</v>
      </c>
      <c r="AD16" s="7">
        <f ca="1">Расчеты!Z44</f>
        <v>-446600</v>
      </c>
      <c r="AE16" s="7">
        <f ca="1">Расчеты!AA44</f>
        <v>-401600</v>
      </c>
      <c r="AF16" s="7">
        <f ca="1">Расчеты!AB44</f>
        <v>-516200</v>
      </c>
      <c r="AG16" s="7">
        <f ca="1">Расчеты!AC44</f>
        <v>-435200</v>
      </c>
      <c r="AH16" s="7">
        <f ca="1">Расчеты!AD44</f>
        <v>-420200</v>
      </c>
      <c r="AI16" s="7">
        <f ca="1">Расчеты!AE44</f>
        <v>-1789200</v>
      </c>
      <c r="AJ16" s="7">
        <f ca="1">Расчеты!AF44</f>
        <v>-580200</v>
      </c>
      <c r="AK16" s="7">
        <f ca="1">Расчеты!AG44</f>
        <v>-655200</v>
      </c>
      <c r="AL16" s="7">
        <f ca="1">Расчеты!AH44</f>
        <v>-580200</v>
      </c>
      <c r="AM16" s="7">
        <f ca="1">Расчеты!AI44</f>
        <v>-655200</v>
      </c>
      <c r="AN16" s="7">
        <f ca="1">Расчеты!AJ44</f>
        <v>-516200</v>
      </c>
      <c r="AO16" s="7">
        <f ca="1">Расчеты!AK44</f>
        <v>-729200</v>
      </c>
      <c r="AP16" s="7">
        <f ca="1">Расчеты!AL44</f>
        <v>-480200</v>
      </c>
      <c r="AQ16" s="7">
        <f ca="1">Расчеты!AM44</f>
        <v>-435200</v>
      </c>
      <c r="AR16" s="7">
        <f ca="1">Расчеты!AN44</f>
        <v>-555800</v>
      </c>
    </row>
    <row r="17" spans="1:44" outlineLevel="1" x14ac:dyDescent="0.2">
      <c r="A17" s="114" t="s">
        <v>9</v>
      </c>
      <c r="B17" s="7" t="s">
        <v>166</v>
      </c>
      <c r="C17" s="7">
        <f t="shared" ca="1" si="2"/>
        <v>-3209</v>
      </c>
      <c r="D17" s="7">
        <f t="shared" ca="1" si="3"/>
        <v>-4536</v>
      </c>
      <c r="E17" s="7">
        <f t="shared" ca="1" si="4"/>
        <v>-4924</v>
      </c>
      <c r="H17" s="7">
        <v>0</v>
      </c>
      <c r="I17" s="7">
        <v>0</v>
      </c>
      <c r="J17" s="7">
        <v>0</v>
      </c>
      <c r="K17" s="7">
        <f ca="1">Расчеты!G45</f>
        <v>-285000</v>
      </c>
      <c r="L17" s="7">
        <f ca="1">Расчеты!H45</f>
        <v>-425000</v>
      </c>
      <c r="M17" s="7">
        <f ca="1">Расчеты!I45</f>
        <v>-425000</v>
      </c>
      <c r="N17" s="7">
        <f ca="1">Расчеты!J45</f>
        <v>-425000</v>
      </c>
      <c r="O17" s="7">
        <f ca="1">Расчеты!K45</f>
        <v>-425000</v>
      </c>
      <c r="P17" s="7">
        <f ca="1">Расчеты!L45</f>
        <v>-369000</v>
      </c>
      <c r="Q17" s="7">
        <f ca="1">Расчеты!M45</f>
        <v>-285000</v>
      </c>
      <c r="R17" s="7">
        <f ca="1">Расчеты!N45</f>
        <v>-285000</v>
      </c>
      <c r="S17" s="7">
        <f ca="1">Расчеты!O45</f>
        <v>-285000</v>
      </c>
      <c r="T17" s="7">
        <f ca="1">Расчеты!P45</f>
        <v>-403000</v>
      </c>
      <c r="U17" s="7">
        <f ca="1">Расчеты!Q45</f>
        <v>-313000</v>
      </c>
      <c r="V17" s="7">
        <f ca="1">Расчеты!R45</f>
        <v>-313000</v>
      </c>
      <c r="W17" s="7">
        <f ca="1">Расчеты!S45</f>
        <v>-313000</v>
      </c>
      <c r="X17" s="7">
        <f ca="1">Расчеты!T45</f>
        <v>-463000</v>
      </c>
      <c r="Y17" s="7">
        <f ca="1">Расчеты!U45</f>
        <v>-463000</v>
      </c>
      <c r="Z17" s="7">
        <f ca="1">Расчеты!V45</f>
        <v>-463000</v>
      </c>
      <c r="AA17" s="7">
        <f ca="1">Расчеты!W45</f>
        <v>-463000</v>
      </c>
      <c r="AB17" s="7">
        <f ca="1">Расчеты!X45</f>
        <v>-403000</v>
      </c>
      <c r="AC17" s="7">
        <f ca="1">Расчеты!Y45</f>
        <v>-313000</v>
      </c>
      <c r="AD17" s="7">
        <f ca="1">Расчеты!Z45</f>
        <v>-313000</v>
      </c>
      <c r="AE17" s="7">
        <f ca="1">Расчеты!AA45</f>
        <v>-313000</v>
      </c>
      <c r="AF17" s="7">
        <f ca="1">Расчеты!AB45</f>
        <v>-437000</v>
      </c>
      <c r="AG17" s="7">
        <f ca="1">Расчеты!AC45</f>
        <v>-341000</v>
      </c>
      <c r="AH17" s="7">
        <f ca="1">Расчеты!AD45</f>
        <v>-341000</v>
      </c>
      <c r="AI17" s="7">
        <f ca="1">Расчеты!AE45</f>
        <v>-341000</v>
      </c>
      <c r="AJ17" s="7">
        <f ca="1">Расчеты!AF45</f>
        <v>-501000</v>
      </c>
      <c r="AK17" s="7">
        <f ca="1">Расчеты!AG45</f>
        <v>-501000</v>
      </c>
      <c r="AL17" s="7">
        <f ca="1">Расчеты!AH45</f>
        <v>-501000</v>
      </c>
      <c r="AM17" s="7">
        <f ca="1">Расчеты!AI45</f>
        <v>-501000</v>
      </c>
      <c r="AN17" s="7">
        <f ca="1">Расчеты!AJ45</f>
        <v>-437000</v>
      </c>
      <c r="AO17" s="7">
        <f ca="1">Расчеты!AK45</f>
        <v>-341000</v>
      </c>
      <c r="AP17" s="7">
        <f ca="1">Расчеты!AL45</f>
        <v>-341000</v>
      </c>
      <c r="AQ17" s="7">
        <f ca="1">Расчеты!AM45</f>
        <v>-341000</v>
      </c>
      <c r="AR17" s="7">
        <f ca="1">Расчеты!AN45</f>
        <v>-471000</v>
      </c>
    </row>
    <row r="18" spans="1:44" outlineLevel="1" x14ac:dyDescent="0.2">
      <c r="A18" s="114" t="s">
        <v>7</v>
      </c>
      <c r="B18" s="7" t="s">
        <v>166</v>
      </c>
      <c r="C18" s="7">
        <f t="shared" si="2"/>
        <v>-288</v>
      </c>
      <c r="D18" s="7">
        <f t="shared" si="3"/>
        <v>-432</v>
      </c>
      <c r="E18" s="7">
        <f t="shared" si="4"/>
        <v>-480</v>
      </c>
      <c r="H18" s="7">
        <v>0</v>
      </c>
      <c r="I18" s="7">
        <v>0</v>
      </c>
      <c r="J18" s="7">
        <v>0</v>
      </c>
      <c r="K18" s="7">
        <f>Расчеты!G46</f>
        <v>-32000</v>
      </c>
      <c r="L18" s="7">
        <f>Расчеты!H46</f>
        <v>-32000</v>
      </c>
      <c r="M18" s="7">
        <f>Расчеты!I46</f>
        <v>-32000</v>
      </c>
      <c r="N18" s="7">
        <f>Расчеты!J46</f>
        <v>-32000</v>
      </c>
      <c r="O18" s="7">
        <f>Расчеты!K46</f>
        <v>-32000</v>
      </c>
      <c r="P18" s="7">
        <f>Расчеты!L46</f>
        <v>-32000</v>
      </c>
      <c r="Q18" s="7">
        <f>Расчеты!M46</f>
        <v>-32000</v>
      </c>
      <c r="R18" s="7">
        <f>Расчеты!N46</f>
        <v>-32000</v>
      </c>
      <c r="S18" s="7">
        <f>Расчеты!O46</f>
        <v>-32000</v>
      </c>
      <c r="T18" s="7">
        <f>Расчеты!P46</f>
        <v>-36000</v>
      </c>
      <c r="U18" s="7">
        <f>Расчеты!Q46</f>
        <v>-36000</v>
      </c>
      <c r="V18" s="7">
        <f>Расчеты!R46</f>
        <v>-36000</v>
      </c>
      <c r="W18" s="7">
        <f>Расчеты!S46</f>
        <v>-36000</v>
      </c>
      <c r="X18" s="7">
        <f>Расчеты!T46</f>
        <v>-36000</v>
      </c>
      <c r="Y18" s="7">
        <f>Расчеты!U46</f>
        <v>-36000</v>
      </c>
      <c r="Z18" s="7">
        <f>Расчеты!V46</f>
        <v>-36000</v>
      </c>
      <c r="AA18" s="7">
        <f>Расчеты!W46</f>
        <v>-36000</v>
      </c>
      <c r="AB18" s="7">
        <f>Расчеты!X46</f>
        <v>-36000</v>
      </c>
      <c r="AC18" s="7">
        <f>Расчеты!Y46</f>
        <v>-36000</v>
      </c>
      <c r="AD18" s="7">
        <f>Расчеты!Z46</f>
        <v>-36000</v>
      </c>
      <c r="AE18" s="7">
        <f>Расчеты!AA46</f>
        <v>-36000</v>
      </c>
      <c r="AF18" s="7">
        <f>Расчеты!AB46</f>
        <v>-40000</v>
      </c>
      <c r="AG18" s="7">
        <f>Расчеты!AC46</f>
        <v>-40000</v>
      </c>
      <c r="AH18" s="7">
        <f>Расчеты!AD46</f>
        <v>-40000</v>
      </c>
      <c r="AI18" s="7">
        <f>Расчеты!AE46</f>
        <v>-40000</v>
      </c>
      <c r="AJ18" s="7">
        <f>Расчеты!AF46</f>
        <v>-40000</v>
      </c>
      <c r="AK18" s="7">
        <f>Расчеты!AG46</f>
        <v>-40000</v>
      </c>
      <c r="AL18" s="7">
        <f>Расчеты!AH46</f>
        <v>-40000</v>
      </c>
      <c r="AM18" s="7">
        <f>Расчеты!AI46</f>
        <v>-40000</v>
      </c>
      <c r="AN18" s="7">
        <f>Расчеты!AJ46</f>
        <v>-40000</v>
      </c>
      <c r="AO18" s="7">
        <f>Расчеты!AK46</f>
        <v>-40000</v>
      </c>
      <c r="AP18" s="7">
        <f>Расчеты!AL46</f>
        <v>-40000</v>
      </c>
      <c r="AQ18" s="7">
        <f>Расчеты!AM46</f>
        <v>-40000</v>
      </c>
      <c r="AR18" s="7">
        <f>Расчеты!AN46</f>
        <v>-44000</v>
      </c>
    </row>
    <row r="19" spans="1:44" outlineLevel="1" x14ac:dyDescent="0.2">
      <c r="A19" s="114" t="s">
        <v>2</v>
      </c>
      <c r="B19" s="7" t="s">
        <v>166</v>
      </c>
      <c r="C19" s="7">
        <f t="shared" si="2"/>
        <v>-252</v>
      </c>
      <c r="D19" s="7">
        <f t="shared" si="3"/>
        <v>-336</v>
      </c>
      <c r="E19" s="7">
        <f t="shared" si="4"/>
        <v>-336</v>
      </c>
      <c r="H19" s="7">
        <v>0</v>
      </c>
      <c r="I19" s="7">
        <v>0</v>
      </c>
      <c r="J19" s="7">
        <v>0</v>
      </c>
      <c r="K19" s="7">
        <f>Расчеты!G47</f>
        <v>-28000</v>
      </c>
      <c r="L19" s="7">
        <f>Расчеты!H47</f>
        <v>-28000</v>
      </c>
      <c r="M19" s="7">
        <f>Расчеты!I47</f>
        <v>-28000</v>
      </c>
      <c r="N19" s="7">
        <f>Расчеты!J47</f>
        <v>-28000</v>
      </c>
      <c r="O19" s="7">
        <f>Расчеты!K47</f>
        <v>-28000</v>
      </c>
      <c r="P19" s="7">
        <f>Расчеты!L47</f>
        <v>-28000</v>
      </c>
      <c r="Q19" s="7">
        <f>Расчеты!M47</f>
        <v>-28000</v>
      </c>
      <c r="R19" s="7">
        <f>Расчеты!N47</f>
        <v>-28000</v>
      </c>
      <c r="S19" s="7">
        <f>Расчеты!O47</f>
        <v>-28000</v>
      </c>
      <c r="T19" s="7">
        <f>Расчеты!P47</f>
        <v>-28000</v>
      </c>
      <c r="U19" s="7">
        <f>Расчеты!Q47</f>
        <v>-28000</v>
      </c>
      <c r="V19" s="7">
        <f>Расчеты!R47</f>
        <v>-28000</v>
      </c>
      <c r="W19" s="7">
        <f>Расчеты!S47</f>
        <v>-28000</v>
      </c>
      <c r="X19" s="7">
        <f>Расчеты!T47</f>
        <v>-28000</v>
      </c>
      <c r="Y19" s="7">
        <f>Расчеты!U47</f>
        <v>-28000</v>
      </c>
      <c r="Z19" s="7">
        <f>Расчеты!V47</f>
        <v>-28000</v>
      </c>
      <c r="AA19" s="7">
        <f>Расчеты!W47</f>
        <v>-28000</v>
      </c>
      <c r="AB19" s="7">
        <f>Расчеты!X47</f>
        <v>-28000</v>
      </c>
      <c r="AC19" s="7">
        <f>Расчеты!Y47</f>
        <v>-28000</v>
      </c>
      <c r="AD19" s="7">
        <f>Расчеты!Z47</f>
        <v>-28000</v>
      </c>
      <c r="AE19" s="7">
        <f>Расчеты!AA47</f>
        <v>-28000</v>
      </c>
      <c r="AF19" s="7">
        <f>Расчеты!AB47</f>
        <v>-28000</v>
      </c>
      <c r="AG19" s="7">
        <f>Расчеты!AC47</f>
        <v>-28000</v>
      </c>
      <c r="AH19" s="7">
        <f>Расчеты!AD47</f>
        <v>-28000</v>
      </c>
      <c r="AI19" s="7">
        <f>Расчеты!AE47</f>
        <v>-28000</v>
      </c>
      <c r="AJ19" s="7">
        <f>Расчеты!AF47</f>
        <v>-28000</v>
      </c>
      <c r="AK19" s="7">
        <f>Расчеты!AG47</f>
        <v>-28000</v>
      </c>
      <c r="AL19" s="7">
        <f>Расчеты!AH47</f>
        <v>-28000</v>
      </c>
      <c r="AM19" s="7">
        <f>Расчеты!AI47</f>
        <v>-28000</v>
      </c>
      <c r="AN19" s="7">
        <f>Расчеты!AJ47</f>
        <v>-28000</v>
      </c>
      <c r="AO19" s="7">
        <f>Расчеты!AK47</f>
        <v>-28000</v>
      </c>
      <c r="AP19" s="7">
        <f>Расчеты!AL47</f>
        <v>-28000</v>
      </c>
      <c r="AQ19" s="7">
        <f>Расчеты!AM47</f>
        <v>-28000</v>
      </c>
      <c r="AR19" s="7">
        <f>Расчеты!AN47</f>
        <v>-28000</v>
      </c>
    </row>
    <row r="20" spans="1:44" outlineLevel="1" x14ac:dyDescent="0.2">
      <c r="A20" s="114" t="s">
        <v>46</v>
      </c>
      <c r="B20" s="7" t="s">
        <v>166</v>
      </c>
      <c r="C20" s="7">
        <f t="shared" si="2"/>
        <v>-240</v>
      </c>
      <c r="D20" s="7">
        <f t="shared" si="3"/>
        <v>-240</v>
      </c>
      <c r="E20" s="7">
        <f t="shared" si="4"/>
        <v>-240</v>
      </c>
      <c r="H20" s="7">
        <v>0</v>
      </c>
      <c r="I20" s="7">
        <v>0</v>
      </c>
      <c r="J20" s="7">
        <v>0</v>
      </c>
      <c r="K20" s="7">
        <f>Расчеты!G48</f>
        <v>-60000</v>
      </c>
      <c r="L20" s="7">
        <f>Расчеты!H48</f>
        <v>0</v>
      </c>
      <c r="M20" s="7">
        <f>Расчеты!I48</f>
        <v>-60000</v>
      </c>
      <c r="N20" s="7">
        <f>Расчеты!J48</f>
        <v>0</v>
      </c>
      <c r="O20" s="7">
        <f>Расчеты!K48</f>
        <v>-60000</v>
      </c>
      <c r="P20" s="7">
        <f>Расчеты!L48</f>
        <v>0</v>
      </c>
      <c r="Q20" s="7">
        <f>Расчеты!M48</f>
        <v>0</v>
      </c>
      <c r="R20" s="7">
        <f>Расчеты!N48</f>
        <v>-60000</v>
      </c>
      <c r="S20" s="7">
        <f>Расчеты!O48</f>
        <v>0</v>
      </c>
      <c r="T20" s="7">
        <f>Расчеты!P48</f>
        <v>0</v>
      </c>
      <c r="U20" s="7">
        <f>Расчеты!Q48</f>
        <v>0</v>
      </c>
      <c r="V20" s="7">
        <f>Расчеты!R48</f>
        <v>0</v>
      </c>
      <c r="W20" s="7">
        <f>Расчеты!S48</f>
        <v>-60000</v>
      </c>
      <c r="X20" s="7">
        <f>Расчеты!T48</f>
        <v>0</v>
      </c>
      <c r="Y20" s="7">
        <f>Расчеты!U48</f>
        <v>-60000</v>
      </c>
      <c r="Z20" s="7">
        <f>Расчеты!V48</f>
        <v>0</v>
      </c>
      <c r="AA20" s="7">
        <f>Расчеты!W48</f>
        <v>-60000</v>
      </c>
      <c r="AB20" s="7">
        <f>Расчеты!X48</f>
        <v>0</v>
      </c>
      <c r="AC20" s="7">
        <f>Расчеты!Y48</f>
        <v>0</v>
      </c>
      <c r="AD20" s="7">
        <f>Расчеты!Z48</f>
        <v>-60000</v>
      </c>
      <c r="AE20" s="7">
        <f>Расчеты!AA48</f>
        <v>0</v>
      </c>
      <c r="AF20" s="7">
        <f>Расчеты!AB48</f>
        <v>0</v>
      </c>
      <c r="AG20" s="7">
        <f>Расчеты!AC48</f>
        <v>0</v>
      </c>
      <c r="AH20" s="7">
        <f>Расчеты!AD48</f>
        <v>0</v>
      </c>
      <c r="AI20" s="7">
        <f>Расчеты!AE48</f>
        <v>-60000</v>
      </c>
      <c r="AJ20" s="7">
        <f>Расчеты!AF48</f>
        <v>0</v>
      </c>
      <c r="AK20" s="7">
        <f>Расчеты!AG48</f>
        <v>-60000</v>
      </c>
      <c r="AL20" s="7">
        <f>Расчеты!AH48</f>
        <v>0</v>
      </c>
      <c r="AM20" s="7">
        <f>Расчеты!AI48</f>
        <v>-60000</v>
      </c>
      <c r="AN20" s="7">
        <f>Расчеты!AJ48</f>
        <v>0</v>
      </c>
      <c r="AO20" s="7">
        <f>Расчеты!AK48</f>
        <v>0</v>
      </c>
      <c r="AP20" s="7">
        <f>Расчеты!AL48</f>
        <v>-60000</v>
      </c>
      <c r="AQ20" s="7">
        <f>Расчеты!AM48</f>
        <v>0</v>
      </c>
      <c r="AR20" s="7">
        <f>Расчеты!AN48</f>
        <v>0</v>
      </c>
    </row>
    <row r="21" spans="1:44" outlineLevel="1" x14ac:dyDescent="0.2">
      <c r="A21" s="114" t="s">
        <v>88</v>
      </c>
      <c r="B21" s="7" t="s">
        <v>166</v>
      </c>
      <c r="C21" s="7">
        <f t="shared" si="2"/>
        <v>-72</v>
      </c>
      <c r="D21" s="7">
        <f t="shared" si="3"/>
        <v>-115.2</v>
      </c>
      <c r="E21" s="7">
        <f t="shared" si="4"/>
        <v>-134.4</v>
      </c>
      <c r="H21" s="7">
        <v>0</v>
      </c>
      <c r="I21" s="7">
        <v>0</v>
      </c>
      <c r="J21" s="7">
        <v>0</v>
      </c>
      <c r="K21" s="7">
        <f>Расчеты!G49</f>
        <v>-8000</v>
      </c>
      <c r="L21" s="7">
        <f>Расчеты!H49</f>
        <v>-8000</v>
      </c>
      <c r="M21" s="7">
        <f>Расчеты!I49</f>
        <v>-8000</v>
      </c>
      <c r="N21" s="7">
        <f>Расчеты!J49</f>
        <v>-8000</v>
      </c>
      <c r="O21" s="7">
        <f>Расчеты!K49</f>
        <v>-8000</v>
      </c>
      <c r="P21" s="7">
        <f>Расчеты!L49</f>
        <v>-8000</v>
      </c>
      <c r="Q21" s="7">
        <f>Расчеты!M49</f>
        <v>-8000</v>
      </c>
      <c r="R21" s="7">
        <f>Расчеты!N49</f>
        <v>-8000</v>
      </c>
      <c r="S21" s="7">
        <f>Расчеты!O49</f>
        <v>-8000</v>
      </c>
      <c r="T21" s="7">
        <f>Расчеты!P49</f>
        <v>-9600</v>
      </c>
      <c r="U21" s="7">
        <f>Расчеты!Q49</f>
        <v>-9600</v>
      </c>
      <c r="V21" s="7">
        <f>Расчеты!R49</f>
        <v>-9600</v>
      </c>
      <c r="W21" s="7">
        <f>Расчеты!S49</f>
        <v>-9600</v>
      </c>
      <c r="X21" s="7">
        <f>Расчеты!T49</f>
        <v>-9600</v>
      </c>
      <c r="Y21" s="7">
        <f>Расчеты!U49</f>
        <v>-9600</v>
      </c>
      <c r="Z21" s="7">
        <f>Расчеты!V49</f>
        <v>-9600</v>
      </c>
      <c r="AA21" s="7">
        <f>Расчеты!W49</f>
        <v>-9600</v>
      </c>
      <c r="AB21" s="7">
        <f>Расчеты!X49</f>
        <v>-9600</v>
      </c>
      <c r="AC21" s="7">
        <f>Расчеты!Y49</f>
        <v>-9600</v>
      </c>
      <c r="AD21" s="7">
        <f>Расчеты!Z49</f>
        <v>-9600</v>
      </c>
      <c r="AE21" s="7">
        <f>Расчеты!AA49</f>
        <v>-9600</v>
      </c>
      <c r="AF21" s="7">
        <f>Расчеты!AB49</f>
        <v>-11200</v>
      </c>
      <c r="AG21" s="7">
        <f>Расчеты!AC49</f>
        <v>-11200</v>
      </c>
      <c r="AH21" s="7">
        <f>Расчеты!AD49</f>
        <v>-11200</v>
      </c>
      <c r="AI21" s="7">
        <f>Расчеты!AE49</f>
        <v>-11200</v>
      </c>
      <c r="AJ21" s="7">
        <f>Расчеты!AF49</f>
        <v>-11200</v>
      </c>
      <c r="AK21" s="7">
        <f>Расчеты!AG49</f>
        <v>-11200</v>
      </c>
      <c r="AL21" s="7">
        <f>Расчеты!AH49</f>
        <v>-11200</v>
      </c>
      <c r="AM21" s="7">
        <f>Расчеты!AI49</f>
        <v>-11200</v>
      </c>
      <c r="AN21" s="7">
        <f>Расчеты!AJ49</f>
        <v>-11200</v>
      </c>
      <c r="AO21" s="7">
        <f>Расчеты!AK49</f>
        <v>-11200</v>
      </c>
      <c r="AP21" s="7">
        <f>Расчеты!AL49</f>
        <v>-11200</v>
      </c>
      <c r="AQ21" s="7">
        <f>Расчеты!AM49</f>
        <v>-11200</v>
      </c>
      <c r="AR21" s="7">
        <f>Расчеты!AN49</f>
        <v>-12800</v>
      </c>
    </row>
    <row r="22" spans="1:44" outlineLevel="1" x14ac:dyDescent="0.2">
      <c r="A22" s="114" t="s">
        <v>8</v>
      </c>
      <c r="B22" s="7" t="s">
        <v>166</v>
      </c>
      <c r="C22" s="7">
        <f t="shared" si="2"/>
        <v>-135</v>
      </c>
      <c r="D22" s="7">
        <f t="shared" si="3"/>
        <v>-150</v>
      </c>
      <c r="E22" s="7">
        <f t="shared" si="4"/>
        <v>-150</v>
      </c>
      <c r="H22" s="7">
        <v>0</v>
      </c>
      <c r="I22" s="7">
        <v>0</v>
      </c>
      <c r="J22" s="7">
        <v>0</v>
      </c>
      <c r="K22" s="7">
        <f>Расчеты!G50</f>
        <v>-45000</v>
      </c>
      <c r="L22" s="7">
        <f>Расчеты!H50</f>
        <v>0</v>
      </c>
      <c r="M22" s="7">
        <f>Расчеты!I50</f>
        <v>-15000</v>
      </c>
      <c r="N22" s="7">
        <f>Расчеты!J50</f>
        <v>0</v>
      </c>
      <c r="O22" s="7">
        <f>Расчеты!K50</f>
        <v>-15000</v>
      </c>
      <c r="P22" s="7">
        <f>Расчеты!L50</f>
        <v>0</v>
      </c>
      <c r="Q22" s="7">
        <f>Расчеты!M50</f>
        <v>-45000</v>
      </c>
      <c r="R22" s="7">
        <f>Расчеты!N50</f>
        <v>0</v>
      </c>
      <c r="S22" s="7">
        <f>Расчеты!O50</f>
        <v>-15000</v>
      </c>
      <c r="T22" s="7">
        <f>Расчеты!P50</f>
        <v>0</v>
      </c>
      <c r="U22" s="7">
        <f>Расчеты!Q50</f>
        <v>-15000</v>
      </c>
      <c r="V22" s="7">
        <f>Расчеты!R50</f>
        <v>0</v>
      </c>
      <c r="W22" s="7">
        <f>Расчеты!S50</f>
        <v>-45000</v>
      </c>
      <c r="X22" s="7">
        <f>Расчеты!T50</f>
        <v>0</v>
      </c>
      <c r="Y22" s="7">
        <f>Расчеты!U50</f>
        <v>-15000</v>
      </c>
      <c r="Z22" s="7">
        <f>Расчеты!V50</f>
        <v>0</v>
      </c>
      <c r="AA22" s="7">
        <f>Расчеты!W50</f>
        <v>-15000</v>
      </c>
      <c r="AB22" s="7">
        <f>Расчеты!X50</f>
        <v>0</v>
      </c>
      <c r="AC22" s="7">
        <f>Расчеты!Y50</f>
        <v>-45000</v>
      </c>
      <c r="AD22" s="7">
        <f>Расчеты!Z50</f>
        <v>0</v>
      </c>
      <c r="AE22" s="7">
        <f>Расчеты!AA50</f>
        <v>-15000</v>
      </c>
      <c r="AF22" s="7">
        <f>Расчеты!AB50</f>
        <v>0</v>
      </c>
      <c r="AG22" s="7">
        <f>Расчеты!AC50</f>
        <v>-15000</v>
      </c>
      <c r="AH22" s="7">
        <f>Расчеты!AD50</f>
        <v>0</v>
      </c>
      <c r="AI22" s="7">
        <f>Расчеты!AE50</f>
        <v>-45000</v>
      </c>
      <c r="AJ22" s="7">
        <f>Расчеты!AF50</f>
        <v>0</v>
      </c>
      <c r="AK22" s="7">
        <f>Расчеты!AG50</f>
        <v>-15000</v>
      </c>
      <c r="AL22" s="7">
        <f>Расчеты!AH50</f>
        <v>0</v>
      </c>
      <c r="AM22" s="7">
        <f>Расчеты!AI50</f>
        <v>-15000</v>
      </c>
      <c r="AN22" s="7">
        <f>Расчеты!AJ50</f>
        <v>0</v>
      </c>
      <c r="AO22" s="7">
        <f>Расчеты!AK50</f>
        <v>-45000</v>
      </c>
      <c r="AP22" s="7">
        <f>Расчеты!AL50</f>
        <v>0</v>
      </c>
      <c r="AQ22" s="7">
        <f>Расчеты!AM50</f>
        <v>-15000</v>
      </c>
      <c r="AR22" s="7">
        <f>Расчеты!AN50</f>
        <v>0</v>
      </c>
    </row>
    <row r="23" spans="1:44" outlineLevel="1" x14ac:dyDescent="0.2">
      <c r="A23" s="114" t="s">
        <v>43</v>
      </c>
      <c r="B23" s="7" t="s">
        <v>166</v>
      </c>
      <c r="C23" s="7">
        <f t="shared" si="2"/>
        <v>-1000</v>
      </c>
      <c r="D23" s="7">
        <f t="shared" si="3"/>
        <v>-1000</v>
      </c>
      <c r="E23" s="7">
        <f t="shared" si="4"/>
        <v>-1000</v>
      </c>
      <c r="H23" s="7">
        <v>0</v>
      </c>
      <c r="I23" s="7">
        <v>0</v>
      </c>
      <c r="J23" s="7">
        <v>0</v>
      </c>
      <c r="K23" s="7">
        <f>Расчеты!G51</f>
        <v>-1000000</v>
      </c>
      <c r="L23" s="7">
        <f>Расчеты!H51</f>
        <v>0</v>
      </c>
      <c r="M23" s="7">
        <f>Расчеты!I51</f>
        <v>0</v>
      </c>
      <c r="N23" s="7">
        <f>Расчеты!J51</f>
        <v>0</v>
      </c>
      <c r="O23" s="7">
        <f>Расчеты!K51</f>
        <v>0</v>
      </c>
      <c r="P23" s="7">
        <f>Расчеты!L51</f>
        <v>0</v>
      </c>
      <c r="Q23" s="7">
        <f>Расчеты!M51</f>
        <v>0</v>
      </c>
      <c r="R23" s="7">
        <f>Расчеты!N51</f>
        <v>0</v>
      </c>
      <c r="S23" s="7">
        <f>Расчеты!O51</f>
        <v>0</v>
      </c>
      <c r="T23" s="7">
        <f>Расчеты!P51</f>
        <v>0</v>
      </c>
      <c r="U23" s="7">
        <f>Расчеты!Q51</f>
        <v>0</v>
      </c>
      <c r="V23" s="7">
        <f>Расчеты!R51</f>
        <v>0</v>
      </c>
      <c r="W23" s="7">
        <f>Расчеты!S51</f>
        <v>-1000000</v>
      </c>
      <c r="X23" s="7">
        <f>Расчеты!T51</f>
        <v>0</v>
      </c>
      <c r="Y23" s="7">
        <f>Расчеты!U51</f>
        <v>0</v>
      </c>
      <c r="Z23" s="7">
        <f>Расчеты!V51</f>
        <v>0</v>
      </c>
      <c r="AA23" s="7">
        <f>Расчеты!W51</f>
        <v>0</v>
      </c>
      <c r="AB23" s="7">
        <f>Расчеты!X51</f>
        <v>0</v>
      </c>
      <c r="AC23" s="7">
        <f>Расчеты!Y51</f>
        <v>0</v>
      </c>
      <c r="AD23" s="7">
        <f>Расчеты!Z51</f>
        <v>0</v>
      </c>
      <c r="AE23" s="7">
        <f>Расчеты!AA51</f>
        <v>0</v>
      </c>
      <c r="AF23" s="7">
        <f>Расчеты!AB51</f>
        <v>0</v>
      </c>
      <c r="AG23" s="7">
        <f>Расчеты!AC51</f>
        <v>0</v>
      </c>
      <c r="AH23" s="7">
        <f>Расчеты!AD51</f>
        <v>0</v>
      </c>
      <c r="AI23" s="7">
        <f>Расчеты!AE51</f>
        <v>-1000000</v>
      </c>
      <c r="AJ23" s="7">
        <f>Расчеты!AF51</f>
        <v>0</v>
      </c>
      <c r="AK23" s="7">
        <f>Расчеты!AG51</f>
        <v>0</v>
      </c>
      <c r="AL23" s="7">
        <f>Расчеты!AH51</f>
        <v>0</v>
      </c>
      <c r="AM23" s="7">
        <f>Расчеты!AI51</f>
        <v>0</v>
      </c>
      <c r="AN23" s="7">
        <f>Расчеты!AJ51</f>
        <v>0</v>
      </c>
      <c r="AO23" s="7">
        <f>Расчеты!AK51</f>
        <v>0</v>
      </c>
      <c r="AP23" s="7">
        <f>Расчеты!AL51</f>
        <v>0</v>
      </c>
      <c r="AQ23" s="7">
        <f>Расчеты!AM51</f>
        <v>0</v>
      </c>
      <c r="AR23" s="7">
        <f>Расчеты!AN51</f>
        <v>0</v>
      </c>
    </row>
    <row r="24" spans="1:44" outlineLevel="1" x14ac:dyDescent="0.2">
      <c r="A24" s="114" t="s">
        <v>22</v>
      </c>
      <c r="B24" s="7" t="s">
        <v>166</v>
      </c>
      <c r="C24" s="7">
        <f t="shared" si="2"/>
        <v>-528</v>
      </c>
      <c r="D24" s="7">
        <f t="shared" si="3"/>
        <v>-528</v>
      </c>
      <c r="E24" s="7">
        <f t="shared" si="4"/>
        <v>-528</v>
      </c>
      <c r="H24" s="7">
        <v>0</v>
      </c>
      <c r="I24" s="7">
        <v>0</v>
      </c>
      <c r="J24" s="7">
        <v>0</v>
      </c>
      <c r="K24" s="7">
        <f>Расчеты!G52</f>
        <v>-264000</v>
      </c>
      <c r="L24" s="7">
        <f>Расчеты!H52</f>
        <v>0</v>
      </c>
      <c r="M24" s="7">
        <f>Расчеты!I52</f>
        <v>0</v>
      </c>
      <c r="N24" s="7">
        <f>Расчеты!J52</f>
        <v>0</v>
      </c>
      <c r="O24" s="7">
        <f>Расчеты!K52</f>
        <v>0</v>
      </c>
      <c r="P24" s="7">
        <f>Расчеты!L52</f>
        <v>0</v>
      </c>
      <c r="Q24" s="7">
        <f>Расчеты!M52</f>
        <v>-264000</v>
      </c>
      <c r="R24" s="7">
        <f>Расчеты!N52</f>
        <v>0</v>
      </c>
      <c r="S24" s="7">
        <f>Расчеты!O52</f>
        <v>0</v>
      </c>
      <c r="T24" s="7">
        <f>Расчеты!P52</f>
        <v>0</v>
      </c>
      <c r="U24" s="7">
        <f>Расчеты!Q52</f>
        <v>0</v>
      </c>
      <c r="V24" s="7">
        <f>Расчеты!R52</f>
        <v>0</v>
      </c>
      <c r="W24" s="7">
        <f>Расчеты!S52</f>
        <v>-264000</v>
      </c>
      <c r="X24" s="7">
        <f>Расчеты!T52</f>
        <v>0</v>
      </c>
      <c r="Y24" s="7">
        <f>Расчеты!U52</f>
        <v>0</v>
      </c>
      <c r="Z24" s="7">
        <f>Расчеты!V52</f>
        <v>0</v>
      </c>
      <c r="AA24" s="7">
        <f>Расчеты!W52</f>
        <v>0</v>
      </c>
      <c r="AB24" s="7">
        <f>Расчеты!X52</f>
        <v>0</v>
      </c>
      <c r="AC24" s="7">
        <f>Расчеты!Y52</f>
        <v>-264000</v>
      </c>
      <c r="AD24" s="7">
        <f>Расчеты!Z52</f>
        <v>0</v>
      </c>
      <c r="AE24" s="7">
        <f>Расчеты!AA52</f>
        <v>0</v>
      </c>
      <c r="AF24" s="7">
        <f>Расчеты!AB52</f>
        <v>0</v>
      </c>
      <c r="AG24" s="7">
        <f>Расчеты!AC52</f>
        <v>0</v>
      </c>
      <c r="AH24" s="7">
        <f>Расчеты!AD52</f>
        <v>0</v>
      </c>
      <c r="AI24" s="7">
        <f>Расчеты!AE52</f>
        <v>-264000</v>
      </c>
      <c r="AJ24" s="7">
        <f>Расчеты!AF52</f>
        <v>0</v>
      </c>
      <c r="AK24" s="7">
        <f>Расчеты!AG52</f>
        <v>0</v>
      </c>
      <c r="AL24" s="7">
        <f>Расчеты!AH52</f>
        <v>0</v>
      </c>
      <c r="AM24" s="7">
        <f>Расчеты!AI52</f>
        <v>0</v>
      </c>
      <c r="AN24" s="7">
        <f>Расчеты!AJ52</f>
        <v>0</v>
      </c>
      <c r="AO24" s="7">
        <f>Расчеты!AK52</f>
        <v>-264000</v>
      </c>
      <c r="AP24" s="7">
        <f>Расчеты!AL52</f>
        <v>0</v>
      </c>
      <c r="AQ24" s="7">
        <f>Расчеты!AM52</f>
        <v>0</v>
      </c>
      <c r="AR24" s="7">
        <f>Расчеты!AN52</f>
        <v>0</v>
      </c>
    </row>
    <row r="25" spans="1:44" ht="10.75" x14ac:dyDescent="0.25">
      <c r="A25" s="113" t="s">
        <v>89</v>
      </c>
      <c r="B25" s="113" t="s">
        <v>166</v>
      </c>
      <c r="C25" s="113">
        <f t="shared" ca="1" si="2"/>
        <v>-1577.1628799999999</v>
      </c>
      <c r="D25" s="113">
        <f t="shared" ca="1" si="3"/>
        <v>-2313.9417600000006</v>
      </c>
      <c r="E25" s="113">
        <f t="shared" ca="1" si="4"/>
        <v>-2567.1844799999999</v>
      </c>
      <c r="H25" s="7">
        <v>0</v>
      </c>
      <c r="I25" s="7">
        <v>0</v>
      </c>
      <c r="J25" s="7">
        <v>0</v>
      </c>
      <c r="K25" s="7">
        <f ca="1">Расчеты!G53</f>
        <v>-82121.279999999999</v>
      </c>
      <c r="L25" s="7">
        <f ca="1">Расчеты!H53</f>
        <v>-218987.52000000002</v>
      </c>
      <c r="M25" s="7">
        <f ca="1">Расчеты!I53</f>
        <v>-256485.12000000002</v>
      </c>
      <c r="N25" s="7">
        <f ca="1">Расчеты!J53</f>
        <v>-277108.80000000005</v>
      </c>
      <c r="O25" s="7">
        <f ca="1">Расчеты!K53</f>
        <v>-248048.16</v>
      </c>
      <c r="P25" s="7">
        <f ca="1">Расчеты!L53</f>
        <v>-154304.16</v>
      </c>
      <c r="Q25" s="7">
        <f ca="1">Расчеты!M53</f>
        <v>-118681.44</v>
      </c>
      <c r="R25" s="7">
        <f ca="1">Расчеты!N53</f>
        <v>-118681.44</v>
      </c>
      <c r="S25" s="7">
        <f ca="1">Расчеты!O53</f>
        <v>-102744.96000000001</v>
      </c>
      <c r="T25" s="7">
        <f ca="1">Расчеты!P53</f>
        <v>-196488.96000000002</v>
      </c>
      <c r="U25" s="7">
        <f ca="1">Расчеты!Q53</f>
        <v>-172919.04000000004</v>
      </c>
      <c r="V25" s="7">
        <f ca="1">Расчеты!R53</f>
        <v>-172919.04000000004</v>
      </c>
      <c r="W25" s="7">
        <f ca="1">Расчеты!S53</f>
        <v>-90424.320000000007</v>
      </c>
      <c r="X25" s="7">
        <f ca="1">Расчеты!T53</f>
        <v>-246842.88</v>
      </c>
      <c r="Y25" s="7">
        <f ca="1">Расчеты!U53</f>
        <v>-289697.28000000003</v>
      </c>
      <c r="Z25" s="7">
        <f ca="1">Расчеты!V53</f>
        <v>-313267.20000000007</v>
      </c>
      <c r="AA25" s="7">
        <f ca="1">Расчеты!W53</f>
        <v>-280055.04000000004</v>
      </c>
      <c r="AB25" s="7">
        <f ca="1">Расчеты!X53</f>
        <v>-172919.04000000004</v>
      </c>
      <c r="AC25" s="7">
        <f ca="1">Расчеты!Y53</f>
        <v>-132207.36000000002</v>
      </c>
      <c r="AD25" s="7">
        <f ca="1">Расчеты!Z53</f>
        <v>-132207.36000000002</v>
      </c>
      <c r="AE25" s="7">
        <f ca="1">Расчеты!AA53</f>
        <v>-113994.24000000002</v>
      </c>
      <c r="AF25" s="7">
        <f ca="1">Расчеты!AB53</f>
        <v>-218050.08000000002</v>
      </c>
      <c r="AG25" s="7">
        <f ca="1">Расчеты!AC53</f>
        <v>-191533.92000000004</v>
      </c>
      <c r="AH25" s="7">
        <f ca="1">Расчеты!AD53</f>
        <v>-191533.92000000004</v>
      </c>
      <c r="AI25" s="7">
        <f ca="1">Расчеты!AE53</f>
        <v>-98727.360000000015</v>
      </c>
      <c r="AJ25" s="7">
        <f ca="1">Расчеты!AF53</f>
        <v>-274698.24000000005</v>
      </c>
      <c r="AK25" s="7">
        <f ca="1">Расчеты!AG53</f>
        <v>-322909.44000000006</v>
      </c>
      <c r="AL25" s="7">
        <f ca="1">Расчеты!AH53</f>
        <v>-349425.60000000003</v>
      </c>
      <c r="AM25" s="7">
        <f ca="1">Расчеты!AI53</f>
        <v>-312061.92000000004</v>
      </c>
      <c r="AN25" s="7">
        <f ca="1">Расчеты!AJ53</f>
        <v>-191533.92000000004</v>
      </c>
      <c r="AO25" s="7">
        <f ca="1">Расчеты!AK53</f>
        <v>-145733.28</v>
      </c>
      <c r="AP25" s="7">
        <f ca="1">Расчеты!AL53</f>
        <v>-145733.28</v>
      </c>
      <c r="AQ25" s="7">
        <f ca="1">Расчеты!AM53</f>
        <v>-125243.52000000002</v>
      </c>
      <c r="AR25" s="7">
        <f ca="1">Расчеты!AN53</f>
        <v>-239611.20000000004</v>
      </c>
    </row>
    <row r="26" spans="1:44" outlineLevel="1" x14ac:dyDescent="0.2">
      <c r="A26" s="114" t="s">
        <v>6</v>
      </c>
      <c r="B26" s="7" t="s">
        <v>166</v>
      </c>
      <c r="C26" s="7">
        <f t="shared" ca="1" si="2"/>
        <v>-1577.1628799999999</v>
      </c>
      <c r="D26" s="7">
        <f t="shared" ca="1" si="3"/>
        <v>-2313.9417600000006</v>
      </c>
      <c r="E26" s="7">
        <f t="shared" ca="1" si="4"/>
        <v>-2567.1844799999999</v>
      </c>
      <c r="H26" s="7">
        <v>0</v>
      </c>
      <c r="I26" s="7">
        <v>0</v>
      </c>
      <c r="J26" s="7">
        <v>0</v>
      </c>
      <c r="K26" s="7">
        <f ca="1">Расчеты!G54</f>
        <v>-82121.279999999999</v>
      </c>
      <c r="L26" s="7">
        <f ca="1">Расчеты!H54</f>
        <v>-218987.52000000002</v>
      </c>
      <c r="M26" s="7">
        <f ca="1">Расчеты!I54</f>
        <v>-256485.12000000002</v>
      </c>
      <c r="N26" s="7">
        <f ca="1">Расчеты!J54</f>
        <v>-277108.80000000005</v>
      </c>
      <c r="O26" s="7">
        <f ca="1">Расчеты!K54</f>
        <v>-248048.16</v>
      </c>
      <c r="P26" s="7">
        <f ca="1">Расчеты!L54</f>
        <v>-154304.16</v>
      </c>
      <c r="Q26" s="7">
        <f ca="1">Расчеты!M54</f>
        <v>-118681.44</v>
      </c>
      <c r="R26" s="7">
        <f ca="1">Расчеты!N54</f>
        <v>-118681.44</v>
      </c>
      <c r="S26" s="7">
        <f ca="1">Расчеты!O54</f>
        <v>-102744.96000000001</v>
      </c>
      <c r="T26" s="7">
        <f ca="1">Расчеты!P54</f>
        <v>-196488.96000000002</v>
      </c>
      <c r="U26" s="7">
        <f ca="1">Расчеты!Q54</f>
        <v>-172919.04000000004</v>
      </c>
      <c r="V26" s="7">
        <f ca="1">Расчеты!R54</f>
        <v>-172919.04000000004</v>
      </c>
      <c r="W26" s="7">
        <f ca="1">Расчеты!S54</f>
        <v>-90424.320000000007</v>
      </c>
      <c r="X26" s="7">
        <f ca="1">Расчеты!T54</f>
        <v>-246842.88</v>
      </c>
      <c r="Y26" s="7">
        <f ca="1">Расчеты!U54</f>
        <v>-289697.28000000003</v>
      </c>
      <c r="Z26" s="7">
        <f ca="1">Расчеты!V54</f>
        <v>-313267.20000000007</v>
      </c>
      <c r="AA26" s="7">
        <f ca="1">Расчеты!W54</f>
        <v>-280055.04000000004</v>
      </c>
      <c r="AB26" s="7">
        <f ca="1">Расчеты!X54</f>
        <v>-172919.04000000004</v>
      </c>
      <c r="AC26" s="7">
        <f ca="1">Расчеты!Y54</f>
        <v>-132207.36000000002</v>
      </c>
      <c r="AD26" s="7">
        <f ca="1">Расчеты!Z54</f>
        <v>-132207.36000000002</v>
      </c>
      <c r="AE26" s="7">
        <f ca="1">Расчеты!AA54</f>
        <v>-113994.24000000002</v>
      </c>
      <c r="AF26" s="7">
        <f ca="1">Расчеты!AB54</f>
        <v>-218050.08000000002</v>
      </c>
      <c r="AG26" s="7">
        <f ca="1">Расчеты!AC54</f>
        <v>-191533.92000000004</v>
      </c>
      <c r="AH26" s="7">
        <f ca="1">Расчеты!AD54</f>
        <v>-191533.92000000004</v>
      </c>
      <c r="AI26" s="7">
        <f ca="1">Расчеты!AE54</f>
        <v>-98727.360000000015</v>
      </c>
      <c r="AJ26" s="7">
        <f ca="1">Расчеты!AF54</f>
        <v>-274698.24000000005</v>
      </c>
      <c r="AK26" s="7">
        <f ca="1">Расчеты!AG54</f>
        <v>-322909.44000000006</v>
      </c>
      <c r="AL26" s="7">
        <f ca="1">Расчеты!AH54</f>
        <v>-349425.60000000003</v>
      </c>
      <c r="AM26" s="7">
        <f ca="1">Расчеты!AI54</f>
        <v>-312061.92000000004</v>
      </c>
      <c r="AN26" s="7">
        <f ca="1">Расчеты!AJ54</f>
        <v>-191533.92000000004</v>
      </c>
      <c r="AO26" s="7">
        <f ca="1">Расчеты!AK54</f>
        <v>-145733.28</v>
      </c>
      <c r="AP26" s="7">
        <f ca="1">Расчеты!AL54</f>
        <v>-145733.28</v>
      </c>
      <c r="AQ26" s="7">
        <f ca="1">Расчеты!AM54</f>
        <v>-125243.52000000002</v>
      </c>
      <c r="AR26" s="7">
        <f ca="1">Расчеты!AN54</f>
        <v>-239611.20000000004</v>
      </c>
    </row>
    <row r="27" spans="1:44" ht="10.75" x14ac:dyDescent="0.25">
      <c r="A27" s="113" t="s">
        <v>44</v>
      </c>
      <c r="B27" s="113" t="s">
        <v>166</v>
      </c>
      <c r="C27" s="113">
        <f t="shared" ca="1" si="2"/>
        <v>4528.4371200000014</v>
      </c>
      <c r="D27" s="113">
        <f t="shared" ca="1" si="3"/>
        <v>7317.638240000002</v>
      </c>
      <c r="E27" s="113">
        <f t="shared" ca="1" si="4"/>
        <v>8163.2255200000036</v>
      </c>
      <c r="H27" s="7">
        <v>0</v>
      </c>
      <c r="I27" s="7">
        <v>0</v>
      </c>
      <c r="J27" s="7">
        <v>0</v>
      </c>
      <c r="K27" s="7">
        <f ca="1">Расчеты!G55</f>
        <v>-1301921.28</v>
      </c>
      <c r="L27" s="7">
        <f ca="1">Расчеты!H55</f>
        <v>989912.48</v>
      </c>
      <c r="M27" s="7">
        <f ca="1">Расчеты!I55</f>
        <v>1198264.8800000004</v>
      </c>
      <c r="N27" s="7">
        <f ca="1">Расчеты!J55</f>
        <v>1433991.2000000004</v>
      </c>
      <c r="O27" s="7">
        <f ca="1">Расчеты!K55</f>
        <v>1136951.8400000005</v>
      </c>
      <c r="P27" s="7">
        <f ca="1">Расчеты!L55</f>
        <v>538645.84</v>
      </c>
      <c r="Q27" s="7">
        <f ca="1">Расчеты!M55</f>
        <v>28418.560000000114</v>
      </c>
      <c r="R27" s="7">
        <f ca="1">Расчеты!N55</f>
        <v>277418.56000000011</v>
      </c>
      <c r="S27" s="7">
        <f ca="1">Расчеты!O55</f>
        <v>226755.0400000001</v>
      </c>
      <c r="T27" s="7">
        <f ca="1">Расчеты!P55</f>
        <v>786081.04</v>
      </c>
      <c r="U27" s="7">
        <f ca="1">Расчеты!Q55</f>
        <v>669820.96</v>
      </c>
      <c r="V27" s="7">
        <f ca="1">Расчеты!R55</f>
        <v>684820.96</v>
      </c>
      <c r="W27" s="7">
        <f ca="1">Расчеты!S55</f>
        <v>-1293604.32</v>
      </c>
      <c r="X27" s="7">
        <f ca="1">Расчеты!T55</f>
        <v>1088647.1200000001</v>
      </c>
      <c r="Y27" s="7">
        <f ca="1">Расчеты!U55</f>
        <v>1325122.7200000004</v>
      </c>
      <c r="Z27" s="7">
        <f ca="1">Расчеты!V55</f>
        <v>1574642.8000000003</v>
      </c>
      <c r="AA27" s="7">
        <f ca="1">Расчеты!W55</f>
        <v>1256644.9600000004</v>
      </c>
      <c r="AB27" s="7">
        <f ca="1">Расчеты!X55</f>
        <v>594820.96</v>
      </c>
      <c r="AC27" s="7">
        <f ca="1">Расчеты!Y55</f>
        <v>64992.640000000101</v>
      </c>
      <c r="AD27" s="7">
        <f ca="1">Расчеты!Z55</f>
        <v>313992.64000000013</v>
      </c>
      <c r="AE27" s="7">
        <f ca="1">Расчеты!AA55</f>
        <v>251655.7600000001</v>
      </c>
      <c r="AF27" s="7">
        <f ca="1">Расчеты!AB55</f>
        <v>858839.92000000016</v>
      </c>
      <c r="AG27" s="7">
        <f ca="1">Расчеты!AC55</f>
        <v>731996.08</v>
      </c>
      <c r="AH27" s="7">
        <f ca="1">Расчеты!AD55</f>
        <v>746996.08</v>
      </c>
      <c r="AI27" s="7">
        <f ca="1">Расчеты!AE55</f>
        <v>-1285287.3600000001</v>
      </c>
      <c r="AJ27" s="7">
        <f ca="1">Расчеты!AF55</f>
        <v>1187381.76</v>
      </c>
      <c r="AK27" s="7">
        <f ca="1">Расчеты!AG55</f>
        <v>1451980.5600000005</v>
      </c>
      <c r="AL27" s="7">
        <f ca="1">Расчеты!AH55</f>
        <v>1715294.4000000004</v>
      </c>
      <c r="AM27" s="7">
        <f ca="1">Расчеты!AI55</f>
        <v>1376338.0800000005</v>
      </c>
      <c r="AN27" s="7">
        <f ca="1">Расчеты!AJ55</f>
        <v>650996.07999999996</v>
      </c>
      <c r="AO27" s="7">
        <f ca="1">Расчеты!AK55</f>
        <v>101566.72000000023</v>
      </c>
      <c r="AP27" s="7">
        <f ca="1">Расчеты!AL55</f>
        <v>350566.7200000002</v>
      </c>
      <c r="AQ27" s="7">
        <f ca="1">Расчеты!AM55</f>
        <v>276556.4800000001</v>
      </c>
      <c r="AR27" s="7">
        <f ca="1">Расчеты!AN55</f>
        <v>931598.80000000016</v>
      </c>
    </row>
    <row r="28" spans="1:44" x14ac:dyDescent="0.2">
      <c r="A28" s="7" t="s">
        <v>94</v>
      </c>
      <c r="B28" s="7" t="s">
        <v>166</v>
      </c>
      <c r="C28" s="7">
        <f t="shared" si="2"/>
        <v>-1571.3015873015875</v>
      </c>
      <c r="D28" s="7">
        <f t="shared" si="3"/>
        <v>-2356.9523809523812</v>
      </c>
      <c r="E28" s="7">
        <f t="shared" si="4"/>
        <v>-2356.9523809523812</v>
      </c>
      <c r="H28" s="7">
        <v>0</v>
      </c>
      <c r="I28" s="7">
        <v>0</v>
      </c>
      <c r="J28" s="7">
        <v>0</v>
      </c>
      <c r="K28" s="7">
        <f>Расчеты!G56</f>
        <v>0</v>
      </c>
      <c r="L28" s="7">
        <f>Расчеты!H56</f>
        <v>-196412.6984126984</v>
      </c>
      <c r="M28" s="7">
        <f>Расчеты!I56</f>
        <v>-196412.6984126984</v>
      </c>
      <c r="N28" s="7">
        <f>Расчеты!J56</f>
        <v>-196412.6984126984</v>
      </c>
      <c r="O28" s="7">
        <f>Расчеты!K56</f>
        <v>-196412.6984126984</v>
      </c>
      <c r="P28" s="7">
        <f>Расчеты!L56</f>
        <v>-196412.6984126984</v>
      </c>
      <c r="Q28" s="7">
        <f>Расчеты!M56</f>
        <v>-196412.6984126984</v>
      </c>
      <c r="R28" s="7">
        <f>Расчеты!N56</f>
        <v>-196412.6984126984</v>
      </c>
      <c r="S28" s="7">
        <f>Расчеты!O56</f>
        <v>-196412.6984126984</v>
      </c>
      <c r="T28" s="7">
        <f>Расчеты!P56</f>
        <v>-196412.6984126984</v>
      </c>
      <c r="U28" s="7">
        <f>Расчеты!Q56</f>
        <v>-196412.6984126984</v>
      </c>
      <c r="V28" s="7">
        <f>Расчеты!R56</f>
        <v>-196412.6984126984</v>
      </c>
      <c r="W28" s="7">
        <f>Расчеты!S56</f>
        <v>-196412.6984126984</v>
      </c>
      <c r="X28" s="7">
        <f>Расчеты!T56</f>
        <v>-196412.6984126984</v>
      </c>
      <c r="Y28" s="7">
        <f>Расчеты!U56</f>
        <v>-196412.6984126984</v>
      </c>
      <c r="Z28" s="7">
        <f>Расчеты!V56</f>
        <v>-196412.6984126984</v>
      </c>
      <c r="AA28" s="7">
        <f>Расчеты!W56</f>
        <v>-196412.6984126984</v>
      </c>
      <c r="AB28" s="7">
        <f>Расчеты!X56</f>
        <v>-196412.6984126984</v>
      </c>
      <c r="AC28" s="7">
        <f>Расчеты!Y56</f>
        <v>-196412.6984126984</v>
      </c>
      <c r="AD28" s="7">
        <f>Расчеты!Z56</f>
        <v>-196412.6984126984</v>
      </c>
      <c r="AE28" s="7">
        <f>Расчеты!AA56</f>
        <v>-196412.6984126984</v>
      </c>
      <c r="AF28" s="7">
        <f>Расчеты!AB56</f>
        <v>-196412.6984126984</v>
      </c>
      <c r="AG28" s="7">
        <f>Расчеты!AC56</f>
        <v>-196412.6984126984</v>
      </c>
      <c r="AH28" s="7">
        <f>Расчеты!AD56</f>
        <v>-196412.6984126984</v>
      </c>
      <c r="AI28" s="7">
        <f>Расчеты!AE56</f>
        <v>-196412.6984126984</v>
      </c>
      <c r="AJ28" s="7">
        <f>Расчеты!AF56</f>
        <v>-196412.6984126984</v>
      </c>
      <c r="AK28" s="7">
        <f>Расчеты!AG56</f>
        <v>-196412.6984126984</v>
      </c>
      <c r="AL28" s="7">
        <f>Расчеты!AH56</f>
        <v>-196412.6984126984</v>
      </c>
      <c r="AM28" s="7">
        <f>Расчеты!AI56</f>
        <v>-196412.6984126984</v>
      </c>
      <c r="AN28" s="7">
        <f>Расчеты!AJ56</f>
        <v>-196412.6984126984</v>
      </c>
      <c r="AO28" s="7">
        <f>Расчеты!AK56</f>
        <v>-196412.6984126984</v>
      </c>
      <c r="AP28" s="7">
        <f>Расчеты!AL56</f>
        <v>-196412.6984126984</v>
      </c>
      <c r="AQ28" s="7">
        <f>Расчеты!AM56</f>
        <v>-196412.6984126984</v>
      </c>
      <c r="AR28" s="7">
        <f>Расчеты!AN56</f>
        <v>-196412.6984126984</v>
      </c>
    </row>
    <row r="29" spans="1:44" ht="10.75" x14ac:dyDescent="0.25">
      <c r="A29" s="113" t="s">
        <v>160</v>
      </c>
      <c r="B29" s="113" t="s">
        <v>166</v>
      </c>
      <c r="C29" s="113">
        <f t="shared" ca="1" si="2"/>
        <v>2957.1355326984144</v>
      </c>
      <c r="D29" s="113">
        <f t="shared" ca="1" si="3"/>
        <v>4960.6858590476204</v>
      </c>
      <c r="E29" s="113">
        <f t="shared" ca="1" si="4"/>
        <v>5806.273139047621</v>
      </c>
      <c r="H29" s="7">
        <v>0</v>
      </c>
      <c r="I29" s="7">
        <v>0</v>
      </c>
      <c r="J29" s="7">
        <v>0</v>
      </c>
      <c r="K29" s="7">
        <f ca="1">Расчеты!G57</f>
        <v>-1301921.28</v>
      </c>
      <c r="L29" s="7">
        <f ca="1">Расчеты!H57</f>
        <v>793499.78158730152</v>
      </c>
      <c r="M29" s="7">
        <f ca="1">Расчеты!I57</f>
        <v>1001852.1815873019</v>
      </c>
      <c r="N29" s="7">
        <f ca="1">Расчеты!J57</f>
        <v>1237578.501587302</v>
      </c>
      <c r="O29" s="7">
        <f ca="1">Расчеты!K57</f>
        <v>940539.14158730209</v>
      </c>
      <c r="P29" s="7">
        <f ca="1">Расчеты!L57</f>
        <v>342233.14158730156</v>
      </c>
      <c r="Q29" s="7">
        <f ca="1">Расчеты!M57</f>
        <v>-167994.13841269829</v>
      </c>
      <c r="R29" s="7">
        <f ca="1">Расчеты!N57</f>
        <v>81005.861587301712</v>
      </c>
      <c r="S29" s="7">
        <f ca="1">Расчеты!O57</f>
        <v>30342.341587301693</v>
      </c>
      <c r="T29" s="7">
        <f ca="1">Расчеты!P57</f>
        <v>589668.34158730158</v>
      </c>
      <c r="U29" s="7">
        <f ca="1">Расчеты!Q57</f>
        <v>473408.26158730156</v>
      </c>
      <c r="V29" s="7">
        <f ca="1">Расчеты!R57</f>
        <v>488408.26158730156</v>
      </c>
      <c r="W29" s="7">
        <f ca="1">Расчеты!S57</f>
        <v>-1490017.0184126985</v>
      </c>
      <c r="X29" s="7">
        <f ca="1">Расчеты!T57</f>
        <v>892234.42158730165</v>
      </c>
      <c r="Y29" s="7">
        <f ca="1">Расчеты!U57</f>
        <v>1128710.021587302</v>
      </c>
      <c r="Z29" s="7">
        <f ca="1">Расчеты!V57</f>
        <v>1378230.1015873018</v>
      </c>
      <c r="AA29" s="7">
        <f ca="1">Расчеты!W57</f>
        <v>1060232.261587302</v>
      </c>
      <c r="AB29" s="7">
        <f ca="1">Расчеты!X57</f>
        <v>398408.26158730156</v>
      </c>
      <c r="AC29" s="7">
        <f ca="1">Расчеты!Y57</f>
        <v>-131420.0584126983</v>
      </c>
      <c r="AD29" s="7">
        <f ca="1">Расчеты!Z57</f>
        <v>117579.94158730173</v>
      </c>
      <c r="AE29" s="7">
        <f ca="1">Расчеты!AA57</f>
        <v>55243.061587301694</v>
      </c>
      <c r="AF29" s="7">
        <f ca="1">Расчеты!AB57</f>
        <v>662427.2215873017</v>
      </c>
      <c r="AG29" s="7">
        <f ca="1">Расчеты!AC57</f>
        <v>535583.38158730161</v>
      </c>
      <c r="AH29" s="7">
        <f ca="1">Расчеты!AD57</f>
        <v>550583.38158730161</v>
      </c>
      <c r="AI29" s="7">
        <f ca="1">Расчеты!AE57</f>
        <v>-1481700.0584126986</v>
      </c>
      <c r="AJ29" s="7">
        <f ca="1">Расчеты!AF57</f>
        <v>990969.06158730155</v>
      </c>
      <c r="AK29" s="7">
        <f ca="1">Расчеты!AG57</f>
        <v>1255567.8615873021</v>
      </c>
      <c r="AL29" s="7">
        <f ca="1">Расчеты!AH57</f>
        <v>1518881.7015873019</v>
      </c>
      <c r="AM29" s="7">
        <f ca="1">Расчеты!AI57</f>
        <v>1179925.3815873021</v>
      </c>
      <c r="AN29" s="7">
        <f ca="1">Расчеты!AJ57</f>
        <v>454583.38158730156</v>
      </c>
      <c r="AO29" s="7">
        <f ca="1">Расчеты!AK57</f>
        <v>-94845.978412698169</v>
      </c>
      <c r="AP29" s="7">
        <f ca="1">Расчеты!AL57</f>
        <v>154154.0215873018</v>
      </c>
      <c r="AQ29" s="7">
        <f ca="1">Расчеты!AM57</f>
        <v>80143.781587301695</v>
      </c>
      <c r="AR29" s="7">
        <f ca="1">Расчеты!AN57</f>
        <v>735186.10158730182</v>
      </c>
    </row>
    <row r="30" spans="1:44" x14ac:dyDescent="0.2">
      <c r="A30" s="7" t="s">
        <v>33</v>
      </c>
      <c r="B30" s="7" t="s">
        <v>166</v>
      </c>
      <c r="C30" s="7">
        <f t="shared" si="2"/>
        <v>0</v>
      </c>
      <c r="D30" s="7">
        <f t="shared" si="3"/>
        <v>-35.4</v>
      </c>
      <c r="E30" s="7">
        <f t="shared" si="4"/>
        <v>-35.4</v>
      </c>
      <c r="H30" s="7">
        <v>0</v>
      </c>
      <c r="I30" s="7">
        <v>0</v>
      </c>
      <c r="J30" s="7">
        <v>0</v>
      </c>
      <c r="K30" s="7">
        <f>Расчеты!G58</f>
        <v>0</v>
      </c>
      <c r="L30" s="7">
        <f>Расчеты!H58</f>
        <v>0</v>
      </c>
      <c r="M30" s="7">
        <f>Расчеты!I58</f>
        <v>0</v>
      </c>
      <c r="N30" s="7">
        <f>Расчеты!J58</f>
        <v>0</v>
      </c>
      <c r="O30" s="7">
        <f>Расчеты!K58</f>
        <v>0</v>
      </c>
      <c r="P30" s="7">
        <f>Расчеты!L58</f>
        <v>0</v>
      </c>
      <c r="Q30" s="7">
        <f>Расчеты!M58</f>
        <v>0</v>
      </c>
      <c r="R30" s="7">
        <f>Расчеты!N58</f>
        <v>0</v>
      </c>
      <c r="S30" s="7">
        <f>Расчеты!O58</f>
        <v>0</v>
      </c>
      <c r="T30" s="7">
        <f>Расчеты!P58</f>
        <v>-35400</v>
      </c>
      <c r="U30" s="7">
        <f>Расчеты!Q58</f>
        <v>0</v>
      </c>
      <c r="V30" s="7">
        <f>Расчеты!R58</f>
        <v>0</v>
      </c>
      <c r="W30" s="7">
        <f>Расчеты!S58</f>
        <v>0</v>
      </c>
      <c r="X30" s="7">
        <f>Расчеты!T58</f>
        <v>0</v>
      </c>
      <c r="Y30" s="7">
        <f>Расчеты!U58</f>
        <v>0</v>
      </c>
      <c r="Z30" s="7">
        <f>Расчеты!V58</f>
        <v>0</v>
      </c>
      <c r="AA30" s="7">
        <f>Расчеты!W58</f>
        <v>0</v>
      </c>
      <c r="AB30" s="7">
        <f>Расчеты!X58</f>
        <v>0</v>
      </c>
      <c r="AC30" s="7">
        <f>Расчеты!Y58</f>
        <v>0</v>
      </c>
      <c r="AD30" s="7">
        <f>Расчеты!Z58</f>
        <v>0</v>
      </c>
      <c r="AE30" s="7">
        <f>Расчеты!AA58</f>
        <v>0</v>
      </c>
      <c r="AF30" s="7">
        <f>Расчеты!AB58</f>
        <v>-35400</v>
      </c>
      <c r="AG30" s="7">
        <f>Расчеты!AC58</f>
        <v>0</v>
      </c>
      <c r="AH30" s="7">
        <f>Расчеты!AD58</f>
        <v>0</v>
      </c>
      <c r="AI30" s="7">
        <f>Расчеты!AE58</f>
        <v>0</v>
      </c>
      <c r="AJ30" s="7">
        <f>Расчеты!AF58</f>
        <v>0</v>
      </c>
      <c r="AK30" s="7">
        <f>Расчеты!AG58</f>
        <v>0</v>
      </c>
      <c r="AL30" s="7">
        <f>Расчеты!AH58</f>
        <v>0</v>
      </c>
      <c r="AM30" s="7">
        <f>Расчеты!AI58</f>
        <v>0</v>
      </c>
      <c r="AN30" s="7">
        <f>Расчеты!AJ58</f>
        <v>0</v>
      </c>
      <c r="AO30" s="7">
        <f>Расчеты!AK58</f>
        <v>0</v>
      </c>
      <c r="AP30" s="7">
        <f>Расчеты!AL58</f>
        <v>0</v>
      </c>
      <c r="AQ30" s="7">
        <f>Расчеты!AM58</f>
        <v>0</v>
      </c>
      <c r="AR30" s="7">
        <f>Расчеты!AN58</f>
        <v>-35400</v>
      </c>
    </row>
    <row r="31" spans="1:44" x14ac:dyDescent="0.2">
      <c r="A31" s="7" t="s">
        <v>159</v>
      </c>
      <c r="B31" s="7" t="s">
        <v>166</v>
      </c>
      <c r="C31" s="7">
        <f t="shared" ca="1" si="2"/>
        <v>-468.76945066666684</v>
      </c>
      <c r="D31" s="7">
        <f t="shared" ca="1" si="3"/>
        <v>-987.31844038095255</v>
      </c>
      <c r="E31" s="7">
        <f t="shared" ca="1" si="4"/>
        <v>-1107.4228763809526</v>
      </c>
      <c r="H31" s="7">
        <v>0</v>
      </c>
      <c r="I31" s="7">
        <v>0</v>
      </c>
      <c r="J31" s="7">
        <v>0</v>
      </c>
      <c r="K31" s="7">
        <f>Расчеты!G59</f>
        <v>0</v>
      </c>
      <c r="L31" s="7">
        <f ca="1">Расчеты!H59</f>
        <v>0</v>
      </c>
      <c r="M31" s="7">
        <f ca="1">Расчеты!I59</f>
        <v>-74014.602476190499</v>
      </c>
      <c r="N31" s="7">
        <f ca="1">Расчеты!J59</f>
        <v>-185636.77523809529</v>
      </c>
      <c r="O31" s="7">
        <f ca="1">Расчеты!K59</f>
        <v>-141080.87123809531</v>
      </c>
      <c r="P31" s="7">
        <f ca="1">Расчеты!L59</f>
        <v>-51334.971238095233</v>
      </c>
      <c r="Q31" s="7">
        <f ca="1">Расчеты!M59</f>
        <v>0</v>
      </c>
      <c r="R31" s="7">
        <f ca="1">Расчеты!N59</f>
        <v>-12150.879238095256</v>
      </c>
      <c r="S31" s="7">
        <f ca="1">Расчеты!O59</f>
        <v>-4551.3512380952534</v>
      </c>
      <c r="T31" s="7">
        <f ca="1">Расчеты!P59</f>
        <v>-88450.251238095239</v>
      </c>
      <c r="U31" s="7">
        <f ca="1">Расчеты!Q59</f>
        <v>-71011.239238095237</v>
      </c>
      <c r="V31" s="7">
        <f ca="1">Расчеты!R59</f>
        <v>-73261.239238095237</v>
      </c>
      <c r="W31" s="7">
        <f ca="1">Расчеты!S59</f>
        <v>0</v>
      </c>
      <c r="X31" s="7">
        <f ca="1">Расчеты!T59</f>
        <v>-133835.16323809524</v>
      </c>
      <c r="Y31" s="7">
        <f ca="1">Расчеты!U59</f>
        <v>-169306.50323809529</v>
      </c>
      <c r="Z31" s="7">
        <f ca="1">Расчеты!V59</f>
        <v>-206734.51523809528</v>
      </c>
      <c r="AA31" s="7">
        <f ca="1">Расчеты!W59</f>
        <v>-159034.8392380953</v>
      </c>
      <c r="AB31" s="7">
        <f ca="1">Расчеты!X59</f>
        <v>-59761.23923809523</v>
      </c>
      <c r="AC31" s="7">
        <f ca="1">Расчеты!Y59</f>
        <v>0</v>
      </c>
      <c r="AD31" s="7">
        <f ca="1">Расчеты!Z59</f>
        <v>-17636.991238095259</v>
      </c>
      <c r="AE31" s="7">
        <f ca="1">Расчеты!AA59</f>
        <v>-8286.4592380952545</v>
      </c>
      <c r="AF31" s="7">
        <f ca="1">Расчеты!AB59</f>
        <v>-99364.083238095249</v>
      </c>
      <c r="AG31" s="7">
        <f ca="1">Расчеты!AC59</f>
        <v>-80337.507238095233</v>
      </c>
      <c r="AH31" s="7">
        <f ca="1">Расчеты!AD59</f>
        <v>-82587.507238095233</v>
      </c>
      <c r="AI31" s="7">
        <f ca="1">Расчеты!AE59</f>
        <v>0</v>
      </c>
      <c r="AJ31" s="7">
        <f ca="1">Расчеты!AF59</f>
        <v>-148645.35923809523</v>
      </c>
      <c r="AK31" s="7">
        <f ca="1">Расчеты!AG59</f>
        <v>-188335.1792380953</v>
      </c>
      <c r="AL31" s="7">
        <f ca="1">Расчеты!AH59</f>
        <v>-227832.25523809527</v>
      </c>
      <c r="AM31" s="7">
        <f ca="1">Расчеты!AI59</f>
        <v>-176988.80723809529</v>
      </c>
      <c r="AN31" s="7">
        <f ca="1">Расчеты!AJ59</f>
        <v>-68187.507238095233</v>
      </c>
      <c r="AO31" s="7">
        <f ca="1">Расчеты!AK59</f>
        <v>0</v>
      </c>
      <c r="AP31" s="7">
        <f ca="1">Расчеты!AL59</f>
        <v>-23123.103238095271</v>
      </c>
      <c r="AQ31" s="7">
        <f ca="1">Расчеты!AM59</f>
        <v>-12021.567238095255</v>
      </c>
      <c r="AR31" s="7">
        <f ca="1">Расчеты!AN59</f>
        <v>-110277.91523809527</v>
      </c>
    </row>
    <row r="32" spans="1:44" ht="10.75" x14ac:dyDescent="0.25">
      <c r="A32" s="113" t="s">
        <v>95</v>
      </c>
      <c r="B32" s="113" t="s">
        <v>166</v>
      </c>
      <c r="C32" s="113">
        <f t="shared" ca="1" si="2"/>
        <v>2488.3660820317477</v>
      </c>
      <c r="D32" s="113">
        <f t="shared" ca="1" si="3"/>
        <v>3973.3674186666676</v>
      </c>
      <c r="E32" s="113">
        <f t="shared" ca="1" si="4"/>
        <v>4698.8502626666686</v>
      </c>
      <c r="H32" s="7">
        <v>0</v>
      </c>
      <c r="I32" s="7">
        <v>0</v>
      </c>
      <c r="J32" s="7">
        <v>0</v>
      </c>
      <c r="K32" s="7">
        <f ca="1">Расчеты!G60</f>
        <v>-1301921.28</v>
      </c>
      <c r="L32" s="7">
        <f ca="1">Расчеты!H60</f>
        <v>793499.78158730152</v>
      </c>
      <c r="M32" s="7">
        <f ca="1">Расчеты!I60</f>
        <v>927837.57911111135</v>
      </c>
      <c r="N32" s="7">
        <f ca="1">Расчеты!J60</f>
        <v>1051941.7263492066</v>
      </c>
      <c r="O32" s="7">
        <f ca="1">Расчеты!K60</f>
        <v>799458.27034920675</v>
      </c>
      <c r="P32" s="7">
        <f ca="1">Расчеты!L60</f>
        <v>290898.17034920631</v>
      </c>
      <c r="Q32" s="7">
        <f ca="1">Расчеты!M60</f>
        <v>-167994.13841269829</v>
      </c>
      <c r="R32" s="7">
        <f ca="1">Расчеты!N60</f>
        <v>68854.982349206461</v>
      </c>
      <c r="S32" s="7">
        <f ca="1">Расчеты!O60</f>
        <v>25790.99034920644</v>
      </c>
      <c r="T32" s="7">
        <f ca="1">Расчеты!P60</f>
        <v>501218.09034920635</v>
      </c>
      <c r="U32" s="7">
        <f ca="1">Расчеты!Q60</f>
        <v>402397.02234920632</v>
      </c>
      <c r="V32" s="7">
        <f ca="1">Расчеты!R60</f>
        <v>415147.02234920632</v>
      </c>
      <c r="W32" s="7">
        <f ca="1">Расчеты!S60</f>
        <v>-1490017.0184126985</v>
      </c>
      <c r="X32" s="7">
        <f ca="1">Расчеты!T60</f>
        <v>758399.25834920642</v>
      </c>
      <c r="Y32" s="7">
        <f ca="1">Расчеты!U60</f>
        <v>959403.51834920666</v>
      </c>
      <c r="Z32" s="7">
        <f ca="1">Расчеты!V60</f>
        <v>1171495.5863492065</v>
      </c>
      <c r="AA32" s="7">
        <f ca="1">Расчеты!W60</f>
        <v>901197.42234920664</v>
      </c>
      <c r="AB32" s="7">
        <f ca="1">Расчеты!X60</f>
        <v>338647.02234920632</v>
      </c>
      <c r="AC32" s="7">
        <f ca="1">Расчеты!Y60</f>
        <v>-131420.0584126983</v>
      </c>
      <c r="AD32" s="7">
        <f ca="1">Расчеты!Z60</f>
        <v>99942.950349206469</v>
      </c>
      <c r="AE32" s="7">
        <f ca="1">Расчеты!AA60</f>
        <v>46956.602349206441</v>
      </c>
      <c r="AF32" s="7">
        <f ca="1">Расчеты!AB60</f>
        <v>563063.13834920642</v>
      </c>
      <c r="AG32" s="7">
        <f ca="1">Расчеты!AC60</f>
        <v>455245.87434920639</v>
      </c>
      <c r="AH32" s="7">
        <f ca="1">Расчеты!AD60</f>
        <v>467995.87434920639</v>
      </c>
      <c r="AI32" s="7">
        <f ca="1">Расчеты!AE60</f>
        <v>-1481700.0584126986</v>
      </c>
      <c r="AJ32" s="7">
        <f ca="1">Расчеты!AF60</f>
        <v>842323.70234920632</v>
      </c>
      <c r="AK32" s="7">
        <f ca="1">Расчеты!AG60</f>
        <v>1067232.6823492069</v>
      </c>
      <c r="AL32" s="7">
        <f ca="1">Расчеты!AH60</f>
        <v>1291049.4463492066</v>
      </c>
      <c r="AM32" s="7">
        <f ca="1">Расчеты!AI60</f>
        <v>1002936.5743492068</v>
      </c>
      <c r="AN32" s="7">
        <f ca="1">Расчеты!AJ60</f>
        <v>386395.87434920634</v>
      </c>
      <c r="AO32" s="7">
        <f ca="1">Расчеты!AK60</f>
        <v>-94845.978412698169</v>
      </c>
      <c r="AP32" s="7">
        <f ca="1">Расчеты!AL60</f>
        <v>131030.91834920653</v>
      </c>
      <c r="AQ32" s="7">
        <f ca="1">Расчеты!AM60</f>
        <v>68122.214349206435</v>
      </c>
      <c r="AR32" s="7">
        <f ca="1">Расчеты!AN60</f>
        <v>624908.1863492066</v>
      </c>
    </row>
    <row r="35" spans="1:44" s="28" customFormat="1" ht="10.75" collapsed="1" x14ac:dyDescent="0.25">
      <c r="A35" s="28" t="s">
        <v>198</v>
      </c>
      <c r="B35" s="82"/>
      <c r="C35" s="29"/>
    </row>
    <row r="36" spans="1:44" s="11" customFormat="1" ht="10.75" x14ac:dyDescent="0.25">
      <c r="A36" s="14"/>
      <c r="B36" s="69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4" s="125" customFormat="1" x14ac:dyDescent="0.2">
      <c r="A37" s="124" t="s">
        <v>48</v>
      </c>
      <c r="B37" s="126" t="s">
        <v>75</v>
      </c>
      <c r="C37" s="41">
        <f ca="1">C27/C15</f>
        <v>0.3828055995130859</v>
      </c>
      <c r="D37" s="41">
        <f t="shared" ref="D37:E37" ca="1" si="5">D27/D15</f>
        <v>0.4312412701443476</v>
      </c>
      <c r="E37" s="41">
        <f t="shared" ca="1" si="5"/>
        <v>0.44071204747011944</v>
      </c>
      <c r="H37" s="41">
        <v>0</v>
      </c>
      <c r="I37" s="41">
        <v>0</v>
      </c>
      <c r="J37" s="41">
        <v>0</v>
      </c>
      <c r="K37" s="41">
        <f t="shared" ref="K37:AR37" ca="1" si="6">K27/K15</f>
        <v>-2.5924358422939062</v>
      </c>
      <c r="L37" s="41">
        <f t="shared" ca="1" si="6"/>
        <v>0.58165137787179033</v>
      </c>
      <c r="M37" s="41">
        <f t="shared" ca="1" si="6"/>
        <v>0.59239395871956502</v>
      </c>
      <c r="N37" s="41">
        <f t="shared" ca="1" si="6"/>
        <v>0.65060169683771163</v>
      </c>
      <c r="O37" s="41">
        <f t="shared" ca="1" si="6"/>
        <v>0.58215660010240666</v>
      </c>
      <c r="P37" s="41">
        <f t="shared" ca="1" si="6"/>
        <v>0.47669882738174252</v>
      </c>
      <c r="Q37" s="41">
        <f t="shared" ca="1" si="6"/>
        <v>3.5123668273390321E-2</v>
      </c>
      <c r="R37" s="41">
        <f t="shared" ca="1" si="6"/>
        <v>0.34287301940427645</v>
      </c>
      <c r="S37" s="41">
        <f t="shared" ca="1" si="6"/>
        <v>0.32509683154121871</v>
      </c>
      <c r="T37" s="41">
        <f t="shared" ca="1" si="6"/>
        <v>0.53871792868548563</v>
      </c>
      <c r="U37" s="41">
        <f t="shared" ca="1" si="6"/>
        <v>0.53829416397447638</v>
      </c>
      <c r="V37" s="41">
        <f t="shared" ca="1" si="6"/>
        <v>0.550348747126991</v>
      </c>
      <c r="W37" s="41">
        <f t="shared" ca="1" si="6"/>
        <v>-2.3417043553817742</v>
      </c>
      <c r="X37" s="41">
        <f t="shared" ca="1" si="6"/>
        <v>0.58151430753863331</v>
      </c>
      <c r="Y37" s="41">
        <f t="shared" ca="1" si="6"/>
        <v>0.5951809272284655</v>
      </c>
      <c r="Z37" s="41">
        <f t="shared" ca="1" si="6"/>
        <v>0.64946846991763285</v>
      </c>
      <c r="AA37" s="41">
        <f t="shared" ca="1" si="6"/>
        <v>0.58494854536144869</v>
      </c>
      <c r="AB37" s="41">
        <f t="shared" ca="1" si="6"/>
        <v>0.47802124821190345</v>
      </c>
      <c r="AC37" s="41">
        <f t="shared" ca="1" si="6"/>
        <v>7.2796415770609427E-2</v>
      </c>
      <c r="AD37" s="41">
        <f t="shared" ca="1" si="6"/>
        <v>0.35169426523297503</v>
      </c>
      <c r="AE37" s="41">
        <f t="shared" ca="1" si="6"/>
        <v>0.32799708048224185</v>
      </c>
      <c r="AF37" s="41">
        <f t="shared" ca="1" si="6"/>
        <v>0.53910320195343642</v>
      </c>
      <c r="AG37" s="41">
        <f t="shared" ca="1" si="6"/>
        <v>0.53873549564667</v>
      </c>
      <c r="AH37" s="41">
        <f t="shared" ca="1" si="6"/>
        <v>0.54977521656252526</v>
      </c>
      <c r="AI37" s="41">
        <f t="shared" ca="1" si="6"/>
        <v>-2.1327614496216643</v>
      </c>
      <c r="AJ37" s="41">
        <f t="shared" ca="1" si="6"/>
        <v>0.58140008226100237</v>
      </c>
      <c r="AK37" s="41">
        <f t="shared" ca="1" si="6"/>
        <v>0.59750073454069608</v>
      </c>
      <c r="AL37" s="41">
        <f t="shared" ca="1" si="6"/>
        <v>0.64852411415090061</v>
      </c>
      <c r="AM37" s="41">
        <f t="shared" ca="1" si="6"/>
        <v>0.58727516641065036</v>
      </c>
      <c r="AN37" s="41">
        <f t="shared" ca="1" si="6"/>
        <v>0.47912100270105168</v>
      </c>
      <c r="AO37" s="41">
        <f t="shared" ca="1" si="6"/>
        <v>0.1040109779825911</v>
      </c>
      <c r="AP37" s="41">
        <f t="shared" ca="1" si="6"/>
        <v>0.35900329749103954</v>
      </c>
      <c r="AQ37" s="41">
        <f t="shared" ca="1" si="6"/>
        <v>0.33041395459976114</v>
      </c>
      <c r="AR37" s="41">
        <f t="shared" ca="1" si="6"/>
        <v>0.53942872363217353</v>
      </c>
    </row>
    <row r="38" spans="1:44" s="125" customFormat="1" x14ac:dyDescent="0.2">
      <c r="A38" s="124" t="s">
        <v>199</v>
      </c>
      <c r="B38" s="126" t="s">
        <v>75</v>
      </c>
      <c r="C38" s="41">
        <f ca="1">C29/C15</f>
        <v>0.24997764359728261</v>
      </c>
      <c r="D38" s="41">
        <f t="shared" ref="D38:E38" ca="1" si="7">D29/D15</f>
        <v>0.29234192788448082</v>
      </c>
      <c r="E38" s="41">
        <f t="shared" ca="1" si="7"/>
        <v>0.31346610687296478</v>
      </c>
      <c r="H38" s="41">
        <v>0</v>
      </c>
      <c r="I38" s="41">
        <v>0</v>
      </c>
      <c r="J38" s="41">
        <v>0</v>
      </c>
      <c r="K38" s="41">
        <f t="shared" ref="K38:AR38" ca="1" si="8">K29/K15</f>
        <v>-2.5924358422939062</v>
      </c>
      <c r="L38" s="41">
        <f t="shared" ca="1" si="8"/>
        <v>0.46624348174822344</v>
      </c>
      <c r="M38" s="41">
        <f t="shared" ca="1" si="8"/>
        <v>0.49529214267077082</v>
      </c>
      <c r="N38" s="41">
        <f t="shared" ca="1" si="8"/>
        <v>0.56148927071698274</v>
      </c>
      <c r="O38" s="41">
        <f t="shared" ca="1" si="8"/>
        <v>0.4815868620518699</v>
      </c>
      <c r="P38" s="41">
        <f t="shared" ca="1" si="8"/>
        <v>0.30287458877587642</v>
      </c>
      <c r="Q38" s="41">
        <f t="shared" ca="1" si="8"/>
        <v>-0.20763087184859505</v>
      </c>
      <c r="R38" s="41">
        <f t="shared" ca="1" si="8"/>
        <v>0.10011847928229106</v>
      </c>
      <c r="S38" s="41">
        <f t="shared" ca="1" si="8"/>
        <v>4.3501564999715685E-2</v>
      </c>
      <c r="T38" s="41">
        <f t="shared" ca="1" si="8"/>
        <v>0.40411216074021639</v>
      </c>
      <c r="U38" s="41">
        <f t="shared" ca="1" si="8"/>
        <v>0.38044928362610025</v>
      </c>
      <c r="V38" s="41">
        <f t="shared" ca="1" si="8"/>
        <v>0.39250386677861482</v>
      </c>
      <c r="W38" s="41">
        <f t="shared" ca="1" si="8"/>
        <v>-2.6972539343483186</v>
      </c>
      <c r="X38" s="41">
        <f t="shared" ca="1" si="8"/>
        <v>0.47659803833539072</v>
      </c>
      <c r="Y38" s="41">
        <f t="shared" ca="1" si="8"/>
        <v>0.50696185876308231</v>
      </c>
      <c r="Z38" s="41">
        <f t="shared" ca="1" si="8"/>
        <v>0.56845717344424296</v>
      </c>
      <c r="AA38" s="41">
        <f t="shared" ca="1" si="8"/>
        <v>0.49352151077005152</v>
      </c>
      <c r="AB38" s="41">
        <f t="shared" ca="1" si="8"/>
        <v>0.32017636786352732</v>
      </c>
      <c r="AC38" s="41">
        <f t="shared" ca="1" si="8"/>
        <v>-0.14719988621493985</v>
      </c>
      <c r="AD38" s="41">
        <f t="shared" ca="1" si="8"/>
        <v>0.13169796324742575</v>
      </c>
      <c r="AE38" s="41">
        <f t="shared" ca="1" si="8"/>
        <v>7.200138362632999E-2</v>
      </c>
      <c r="AF38" s="41">
        <f t="shared" ca="1" si="8"/>
        <v>0.4158128050438466</v>
      </c>
      <c r="AG38" s="41">
        <f t="shared" ca="1" si="8"/>
        <v>0.39417940399292106</v>
      </c>
      <c r="AH38" s="41">
        <f t="shared" ca="1" si="8"/>
        <v>0.40521912490877632</v>
      </c>
      <c r="AI38" s="41">
        <f t="shared" ca="1" si="8"/>
        <v>-2.4586818970076636</v>
      </c>
      <c r="AJ38" s="41">
        <f t="shared" ca="1" si="8"/>
        <v>0.48522683549136336</v>
      </c>
      <c r="AK38" s="41">
        <f t="shared" ca="1" si="8"/>
        <v>0.51667545711776186</v>
      </c>
      <c r="AL38" s="41">
        <f t="shared" ca="1" si="8"/>
        <v>0.57426375905029325</v>
      </c>
      <c r="AM38" s="41">
        <f t="shared" ca="1" si="8"/>
        <v>0.50346705136853642</v>
      </c>
      <c r="AN38" s="41">
        <f t="shared" ca="1" si="8"/>
        <v>0.33456491104730268</v>
      </c>
      <c r="AO38" s="41">
        <f t="shared" ca="1" si="8"/>
        <v>-9.7128498118482481E-2</v>
      </c>
      <c r="AP38" s="41">
        <f t="shared" ca="1" si="8"/>
        <v>0.15786382138996596</v>
      </c>
      <c r="AQ38" s="41">
        <f t="shared" ca="1" si="8"/>
        <v>9.5751232481841919E-2</v>
      </c>
      <c r="AR38" s="41">
        <f t="shared" ca="1" si="8"/>
        <v>0.42569880984319819</v>
      </c>
    </row>
    <row r="39" spans="1:44" s="125" customFormat="1" x14ac:dyDescent="0.2">
      <c r="A39" s="124" t="s">
        <v>50</v>
      </c>
      <c r="B39" s="126" t="s">
        <v>75</v>
      </c>
      <c r="C39" s="41">
        <f ca="1">C32/C15</f>
        <v>0.21035082183943224</v>
      </c>
      <c r="D39" s="41">
        <f ca="1">D32/D15</f>
        <v>0.23415751861163075</v>
      </c>
      <c r="E39" s="41">
        <f ca="1">E32/E15</f>
        <v>0.25367912658320568</v>
      </c>
      <c r="H39" s="41">
        <v>0</v>
      </c>
      <c r="I39" s="41">
        <v>0</v>
      </c>
      <c r="J39" s="41">
        <v>0</v>
      </c>
      <c r="K39" s="41">
        <f t="shared" ref="K39:AR39" ca="1" si="9">K32/K15</f>
        <v>-2.5924358422939062</v>
      </c>
      <c r="L39" s="41">
        <f t="shared" ca="1" si="9"/>
        <v>0.46624348174822344</v>
      </c>
      <c r="M39" s="41">
        <f t="shared" ca="1" si="9"/>
        <v>0.4587010649418421</v>
      </c>
      <c r="N39" s="41">
        <f t="shared" ca="1" si="9"/>
        <v>0.47726588010943533</v>
      </c>
      <c r="O39" s="41">
        <f t="shared" ca="1" si="9"/>
        <v>0.4093488327440894</v>
      </c>
      <c r="P39" s="41">
        <f t="shared" ca="1" si="9"/>
        <v>0.25744340045949493</v>
      </c>
      <c r="Q39" s="41">
        <f t="shared" ca="1" si="9"/>
        <v>-0.20763087184859505</v>
      </c>
      <c r="R39" s="41">
        <f t="shared" ca="1" si="9"/>
        <v>8.5100707389947405E-2</v>
      </c>
      <c r="S39" s="41">
        <f t="shared" ca="1" si="9"/>
        <v>3.6976330249758334E-2</v>
      </c>
      <c r="T39" s="41">
        <f t="shared" ca="1" si="9"/>
        <v>0.34349533662918397</v>
      </c>
      <c r="U39" s="41">
        <f t="shared" ca="1" si="9"/>
        <v>0.32338189108218518</v>
      </c>
      <c r="V39" s="41">
        <f t="shared" ca="1" si="9"/>
        <v>0.3336282867618226</v>
      </c>
      <c r="W39" s="41">
        <f t="shared" ca="1" si="9"/>
        <v>-2.6972539343483186</v>
      </c>
      <c r="X39" s="41">
        <f t="shared" ca="1" si="9"/>
        <v>0.40510833258508211</v>
      </c>
      <c r="Y39" s="41">
        <f t="shared" ca="1" si="9"/>
        <v>0.43091757994861996</v>
      </c>
      <c r="Z39" s="41">
        <f t="shared" ca="1" si="9"/>
        <v>0.4831885974276065</v>
      </c>
      <c r="AA39" s="41">
        <f t="shared" ca="1" si="9"/>
        <v>0.41949328415454379</v>
      </c>
      <c r="AB39" s="41">
        <f t="shared" ca="1" si="9"/>
        <v>0.27214991268399819</v>
      </c>
      <c r="AC39" s="41">
        <f t="shared" ca="1" si="9"/>
        <v>-0.14719988621493985</v>
      </c>
      <c r="AD39" s="41">
        <f t="shared" ca="1" si="9"/>
        <v>0.1119432687603119</v>
      </c>
      <c r="AE39" s="41">
        <f t="shared" ca="1" si="9"/>
        <v>6.1201176082380494E-2</v>
      </c>
      <c r="AF39" s="41">
        <f t="shared" ca="1" si="9"/>
        <v>0.35344088428726961</v>
      </c>
      <c r="AG39" s="41">
        <f t="shared" ca="1" si="9"/>
        <v>0.33505249339398291</v>
      </c>
      <c r="AH39" s="41">
        <f t="shared" ca="1" si="9"/>
        <v>0.34443625617245988</v>
      </c>
      <c r="AI39" s="41">
        <f t="shared" ca="1" si="9"/>
        <v>-2.4586818970076636</v>
      </c>
      <c r="AJ39" s="41">
        <f t="shared" ca="1" si="9"/>
        <v>0.41244281016765882</v>
      </c>
      <c r="AK39" s="41">
        <f t="shared" ca="1" si="9"/>
        <v>0.43917413855009763</v>
      </c>
      <c r="AL39" s="41">
        <f t="shared" ca="1" si="9"/>
        <v>0.48812419519274924</v>
      </c>
      <c r="AM39" s="41">
        <f t="shared" ca="1" si="9"/>
        <v>0.42794699366325589</v>
      </c>
      <c r="AN39" s="41">
        <f t="shared" ca="1" si="9"/>
        <v>0.2843801743902073</v>
      </c>
      <c r="AO39" s="41">
        <f t="shared" ca="1" si="9"/>
        <v>-9.7128498118482481E-2</v>
      </c>
      <c r="AP39" s="41">
        <f t="shared" ca="1" si="9"/>
        <v>0.13418424818147107</v>
      </c>
      <c r="AQ39" s="41">
        <f t="shared" ca="1" si="9"/>
        <v>8.1388547609565626E-2</v>
      </c>
      <c r="AR39" s="41">
        <f t="shared" ca="1" si="9"/>
        <v>0.36184398836671849</v>
      </c>
    </row>
    <row r="40" spans="1:44" s="125" customFormat="1" x14ac:dyDescent="0.2">
      <c r="A40" s="124"/>
      <c r="B40" s="126"/>
      <c r="C40" s="41"/>
      <c r="D40" s="41"/>
      <c r="E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</row>
    <row r="41" spans="1:44" s="117" customFormat="1" ht="10.75" x14ac:dyDescent="0.25">
      <c r="A41" s="118" t="s">
        <v>53</v>
      </c>
    </row>
    <row r="42" spans="1:44" s="117" customFormat="1" x14ac:dyDescent="0.2">
      <c r="A42" s="117" t="s">
        <v>47</v>
      </c>
    </row>
    <row r="43" spans="1:44" s="117" customFormat="1" x14ac:dyDescent="0.2">
      <c r="A43" s="119" t="s">
        <v>57</v>
      </c>
      <c r="C43" s="117" t="s">
        <v>55</v>
      </c>
    </row>
    <row r="44" spans="1:44" s="117" customFormat="1" x14ac:dyDescent="0.2">
      <c r="A44" s="119" t="s">
        <v>58</v>
      </c>
    </row>
    <row r="45" spans="1:44" s="117" customFormat="1" x14ac:dyDescent="0.2">
      <c r="A45" s="119" t="s">
        <v>60</v>
      </c>
    </row>
    <row r="46" spans="1:44" s="117" customFormat="1" x14ac:dyDescent="0.2">
      <c r="A46" s="119" t="s">
        <v>59</v>
      </c>
    </row>
    <row r="47" spans="1:44" s="117" customFormat="1" x14ac:dyDescent="0.2">
      <c r="A47" s="117" t="s">
        <v>54</v>
      </c>
    </row>
    <row r="48" spans="1:44" s="117" customFormat="1" x14ac:dyDescent="0.2">
      <c r="A48" s="119" t="s">
        <v>61</v>
      </c>
      <c r="C48" s="117" t="s">
        <v>56</v>
      </c>
    </row>
    <row r="49" spans="1:3" s="117" customFormat="1" x14ac:dyDescent="0.2">
      <c r="A49" s="117" t="s">
        <v>52</v>
      </c>
    </row>
    <row r="50" spans="1:3" s="117" customFormat="1" x14ac:dyDescent="0.2"/>
    <row r="51" spans="1:3" s="117" customFormat="1" ht="10.75" x14ac:dyDescent="0.25">
      <c r="A51" s="118" t="s">
        <v>62</v>
      </c>
    </row>
    <row r="52" spans="1:3" s="125" customFormat="1" x14ac:dyDescent="0.2">
      <c r="A52" s="124"/>
    </row>
    <row r="53" spans="1:3" s="28" customFormat="1" ht="10.75" collapsed="1" x14ac:dyDescent="0.25">
      <c r="A53" s="28" t="s">
        <v>203</v>
      </c>
      <c r="B53" s="82"/>
      <c r="C53" s="29"/>
    </row>
    <row r="54" spans="1:3" s="14" customFormat="1" ht="10.75" x14ac:dyDescent="0.25">
      <c r="A54" s="14" t="s">
        <v>204</v>
      </c>
      <c r="B54" s="69"/>
      <c r="C54" s="11"/>
    </row>
    <row r="55" spans="1:3" s="125" customFormat="1" x14ac:dyDescent="0.2">
      <c r="A55" s="124" t="s">
        <v>205</v>
      </c>
    </row>
    <row r="56" spans="1:3" s="125" customFormat="1" x14ac:dyDescent="0.2">
      <c r="A56" s="124"/>
    </row>
    <row r="57" spans="1:3" s="117" customFormat="1" x14ac:dyDescent="0.2">
      <c r="A57" s="117" t="s">
        <v>66</v>
      </c>
    </row>
    <row r="58" spans="1:3" s="117" customFormat="1" x14ac:dyDescent="0.2">
      <c r="A58" s="117" t="s">
        <v>64</v>
      </c>
    </row>
    <row r="59" spans="1:3" s="117" customFormat="1" x14ac:dyDescent="0.2">
      <c r="A59" s="117" t="s">
        <v>67</v>
      </c>
    </row>
    <row r="60" spans="1:3" s="117" customFormat="1" x14ac:dyDescent="0.2">
      <c r="A60" s="117" t="s">
        <v>65</v>
      </c>
    </row>
    <row r="61" spans="1:3" s="117" customFormat="1" x14ac:dyDescent="0.2">
      <c r="A61" s="117" t="s">
        <v>68</v>
      </c>
    </row>
    <row r="62" spans="1:3" s="117" customFormat="1" x14ac:dyDescent="0.2">
      <c r="A62" s="117" t="s">
        <v>69</v>
      </c>
    </row>
    <row r="63" spans="1:3" s="125" customFormat="1" x14ac:dyDescent="0.2"/>
    <row r="64" spans="1:3" s="1" customFormat="1" x14ac:dyDescent="0.2"/>
    <row r="65" spans="1:5" s="1" customFormat="1" x14ac:dyDescent="0.2">
      <c r="A65" s="1" t="s">
        <v>63</v>
      </c>
    </row>
    <row r="67" spans="1:5" ht="10.75" x14ac:dyDescent="0.25">
      <c r="A67" s="113" t="s">
        <v>200</v>
      </c>
      <c r="B67" s="7" t="s">
        <v>75</v>
      </c>
      <c r="C67" s="127">
        <f ca="1">C15/C$15</f>
        <v>1</v>
      </c>
      <c r="D67" s="127">
        <f t="shared" ref="D67:E67" ca="1" si="10">D15/D$15</f>
        <v>1</v>
      </c>
      <c r="E67" s="127">
        <f t="shared" ca="1" si="10"/>
        <v>1</v>
      </c>
    </row>
    <row r="68" spans="1:5" ht="10.75" x14ac:dyDescent="0.25">
      <c r="A68" s="113" t="s">
        <v>90</v>
      </c>
      <c r="B68" s="7" t="s">
        <v>75</v>
      </c>
      <c r="C68" s="127">
        <f t="shared" ref="C68:E68" ca="1" si="11">C16/C$15</f>
        <v>-0.48387096774193544</v>
      </c>
      <c r="D68" s="127">
        <f t="shared" ca="1" si="11"/>
        <v>-0.43239407900862648</v>
      </c>
      <c r="E68" s="127">
        <f t="shared" ca="1" si="11"/>
        <v>-0.42069210881070418</v>
      </c>
    </row>
    <row r="69" spans="1:5" ht="10.75" x14ac:dyDescent="0.25">
      <c r="A69" s="114" t="s">
        <v>9</v>
      </c>
      <c r="B69" s="7" t="s">
        <v>75</v>
      </c>
      <c r="C69" s="127">
        <f t="shared" ref="C69:E69" ca="1" si="12">C17/C$15</f>
        <v>-0.2712686819503618</v>
      </c>
      <c r="D69" s="127">
        <f t="shared" ca="1" si="12"/>
        <v>-0.26731444452694891</v>
      </c>
      <c r="E69" s="127">
        <f t="shared" ca="1" si="12"/>
        <v>-0.26583439553717819</v>
      </c>
    </row>
    <row r="70" spans="1:5" ht="10.75" x14ac:dyDescent="0.25">
      <c r="A70" s="114" t="s">
        <v>7</v>
      </c>
      <c r="B70" s="7" t="s">
        <v>75</v>
      </c>
      <c r="C70" s="127">
        <f t="shared" ref="C70:E70" ca="1" si="13">C18/C$15</f>
        <v>-2.4345709068776627E-2</v>
      </c>
      <c r="D70" s="127">
        <f t="shared" ca="1" si="13"/>
        <v>-2.5458518526376088E-2</v>
      </c>
      <c r="E70" s="127">
        <f t="shared" ca="1" si="13"/>
        <v>-2.5913994690870336E-2</v>
      </c>
    </row>
    <row r="71" spans="1:5" ht="10.75" x14ac:dyDescent="0.25">
      <c r="A71" s="114" t="s">
        <v>2</v>
      </c>
      <c r="B71" s="7" t="s">
        <v>75</v>
      </c>
      <c r="C71" s="127">
        <f t="shared" ref="C71:E71" ca="1" si="14">C19/C$15</f>
        <v>-2.130249543517955E-2</v>
      </c>
      <c r="D71" s="127">
        <f t="shared" ca="1" si="14"/>
        <v>-1.980106996495918E-2</v>
      </c>
      <c r="E71" s="127">
        <f t="shared" ca="1" si="14"/>
        <v>-1.8139796283609236E-2</v>
      </c>
    </row>
    <row r="72" spans="1:5" ht="10.75" x14ac:dyDescent="0.25">
      <c r="A72" s="114" t="s">
        <v>46</v>
      </c>
      <c r="B72" s="7" t="s">
        <v>75</v>
      </c>
      <c r="C72" s="127">
        <f t="shared" ref="C72:E72" ca="1" si="15">C20/C$15</f>
        <v>-2.028809089064719E-2</v>
      </c>
      <c r="D72" s="127">
        <f t="shared" ca="1" si="15"/>
        <v>-1.4143621403542271E-2</v>
      </c>
      <c r="E72" s="127">
        <f t="shared" ca="1" si="15"/>
        <v>-1.2956997345435168E-2</v>
      </c>
    </row>
    <row r="73" spans="1:5" ht="10.75" x14ac:dyDescent="0.25">
      <c r="A73" s="114" t="s">
        <v>88</v>
      </c>
      <c r="B73" s="7" t="s">
        <v>75</v>
      </c>
      <c r="C73" s="127">
        <f t="shared" ref="C73:E73" ca="1" si="16">C21/C$15</f>
        <v>-6.0864272671941567E-3</v>
      </c>
      <c r="D73" s="127">
        <f t="shared" ca="1" si="16"/>
        <v>-6.7889382737002903E-3</v>
      </c>
      <c r="E73" s="127">
        <f t="shared" ca="1" si="16"/>
        <v>-7.2559185134436948E-3</v>
      </c>
    </row>
    <row r="74" spans="1:5" ht="10.75" x14ac:dyDescent="0.25">
      <c r="A74" s="114" t="s">
        <v>8</v>
      </c>
      <c r="B74" s="7" t="s">
        <v>75</v>
      </c>
      <c r="C74" s="127">
        <f t="shared" ref="C74:E74" ca="1" si="17">C22/C$15</f>
        <v>-1.1412051125989043E-2</v>
      </c>
      <c r="D74" s="127">
        <f t="shared" ca="1" si="17"/>
        <v>-8.8397633772139186E-3</v>
      </c>
      <c r="E74" s="127">
        <f t="shared" ca="1" si="17"/>
        <v>-8.0981233408969795E-3</v>
      </c>
    </row>
    <row r="75" spans="1:5" ht="10.75" x14ac:dyDescent="0.25">
      <c r="A75" s="114" t="s">
        <v>43</v>
      </c>
      <c r="B75" s="7" t="s">
        <v>75</v>
      </c>
      <c r="C75" s="127">
        <f t="shared" ref="C75:E75" ca="1" si="18">C23/C$15</f>
        <v>-8.4533712044363288E-2</v>
      </c>
      <c r="D75" s="127">
        <f t="shared" ca="1" si="18"/>
        <v>-5.8931755848092793E-2</v>
      </c>
      <c r="E75" s="127">
        <f t="shared" ca="1" si="18"/>
        <v>-5.3987488939313197E-2</v>
      </c>
    </row>
    <row r="76" spans="1:5" ht="10.75" x14ac:dyDescent="0.25">
      <c r="A76" s="114" t="s">
        <v>22</v>
      </c>
      <c r="B76" s="7" t="s">
        <v>75</v>
      </c>
      <c r="C76" s="127">
        <f t="shared" ref="C76:E76" ca="1" si="19">C24/C$15</f>
        <v>-4.463379995942382E-2</v>
      </c>
      <c r="D76" s="127">
        <f t="shared" ca="1" si="19"/>
        <v>-3.1115967087792996E-2</v>
      </c>
      <c r="E76" s="127">
        <f t="shared" ca="1" si="19"/>
        <v>-2.850539415995737E-2</v>
      </c>
    </row>
    <row r="77" spans="1:5" ht="10.75" x14ac:dyDescent="0.25">
      <c r="A77" s="113" t="s">
        <v>89</v>
      </c>
      <c r="B77" s="7" t="s">
        <v>75</v>
      </c>
      <c r="C77" s="127">
        <f t="shared" ref="C77:E77" ca="1" si="20">C25/C$15</f>
        <v>-0.13332343274497868</v>
      </c>
      <c r="D77" s="127">
        <f t="shared" ca="1" si="20"/>
        <v>-0.13636465084702618</v>
      </c>
      <c r="E77" s="127">
        <f t="shared" ca="1" si="20"/>
        <v>-0.13859584371917649</v>
      </c>
    </row>
    <row r="78" spans="1:5" ht="10.75" x14ac:dyDescent="0.25">
      <c r="A78" s="114" t="s">
        <v>6</v>
      </c>
      <c r="B78" s="7" t="s">
        <v>75</v>
      </c>
      <c r="C78" s="127">
        <f t="shared" ref="C78:E78" ca="1" si="21">C26/C$15</f>
        <v>-0.13332343274497868</v>
      </c>
      <c r="D78" s="127">
        <f t="shared" ca="1" si="21"/>
        <v>-0.13636465084702618</v>
      </c>
      <c r="E78" s="127">
        <f t="shared" ca="1" si="21"/>
        <v>-0.13859584371917649</v>
      </c>
    </row>
    <row r="79" spans="1:5" ht="10.75" x14ac:dyDescent="0.25">
      <c r="A79" s="113" t="s">
        <v>44</v>
      </c>
      <c r="B79" s="7" t="s">
        <v>75</v>
      </c>
      <c r="C79" s="127">
        <f t="shared" ref="C79:E79" ca="1" si="22">C27/C$15</f>
        <v>0.3828055995130859</v>
      </c>
      <c r="D79" s="127">
        <f t="shared" ca="1" si="22"/>
        <v>0.4312412701443476</v>
      </c>
      <c r="E79" s="127">
        <f t="shared" ca="1" si="22"/>
        <v>0.44071204747011944</v>
      </c>
    </row>
    <row r="80" spans="1:5" ht="10.75" x14ac:dyDescent="0.25">
      <c r="A80" s="7" t="s">
        <v>94</v>
      </c>
      <c r="B80" s="7" t="s">
        <v>75</v>
      </c>
      <c r="C80" s="127">
        <f t="shared" ref="C80:E80" ca="1" si="23">C28/C$15</f>
        <v>-0.13282795591580335</v>
      </c>
      <c r="D80" s="127">
        <f t="shared" ca="1" si="23"/>
        <v>-0.13889934225986672</v>
      </c>
      <c r="E80" s="127">
        <f t="shared" ca="1" si="23"/>
        <v>-0.12724594059715458</v>
      </c>
    </row>
    <row r="81" spans="1:5" ht="10.75" x14ac:dyDescent="0.25">
      <c r="A81" s="113" t="s">
        <v>160</v>
      </c>
      <c r="B81" s="7" t="s">
        <v>75</v>
      </c>
      <c r="C81" s="127">
        <f t="shared" ref="C81:E81" ca="1" si="24">C29/C$15</f>
        <v>0.24997764359728261</v>
      </c>
      <c r="D81" s="127">
        <f t="shared" ca="1" si="24"/>
        <v>0.29234192788448082</v>
      </c>
      <c r="E81" s="127">
        <f t="shared" ca="1" si="24"/>
        <v>0.31346610687296478</v>
      </c>
    </row>
    <row r="82" spans="1:5" ht="10.75" x14ac:dyDescent="0.25">
      <c r="A82" s="7" t="s">
        <v>33</v>
      </c>
      <c r="B82" s="7" t="s">
        <v>75</v>
      </c>
      <c r="C82" s="127">
        <f t="shared" ref="C82:E82" ca="1" si="25">C30/C$15</f>
        <v>0</v>
      </c>
      <c r="D82" s="127">
        <f t="shared" ca="1" si="25"/>
        <v>-2.0861841570224849E-3</v>
      </c>
      <c r="E82" s="127">
        <f t="shared" ca="1" si="25"/>
        <v>-1.9111571084516872E-3</v>
      </c>
    </row>
    <row r="83" spans="1:5" ht="10.75" x14ac:dyDescent="0.25">
      <c r="A83" s="7" t="s">
        <v>159</v>
      </c>
      <c r="B83" s="7" t="s">
        <v>75</v>
      </c>
      <c r="C83" s="127">
        <f t="shared" ref="C83:E83" ca="1" si="26">C31/C$15</f>
        <v>-3.9626821757850379E-2</v>
      </c>
      <c r="D83" s="127">
        <f t="shared" ca="1" si="26"/>
        <v>-5.8184409272850061E-2</v>
      </c>
      <c r="E83" s="127">
        <f t="shared" ca="1" si="26"/>
        <v>-5.9786980289759088E-2</v>
      </c>
    </row>
    <row r="84" spans="1:5" ht="10.75" x14ac:dyDescent="0.25">
      <c r="A84" s="113" t="s">
        <v>95</v>
      </c>
      <c r="B84" s="7" t="s">
        <v>75</v>
      </c>
      <c r="C84" s="127">
        <f t="shared" ref="C84:E84" ca="1" si="27">C32/C$15</f>
        <v>0.21035082183943224</v>
      </c>
      <c r="D84" s="127">
        <f t="shared" ca="1" si="27"/>
        <v>0.23415751861163075</v>
      </c>
      <c r="E84" s="127">
        <f t="shared" ca="1" si="27"/>
        <v>0.25367912658320568</v>
      </c>
    </row>
    <row r="86" spans="1:5" ht="10.75" x14ac:dyDescent="0.25">
      <c r="A86" s="127" t="s">
        <v>12</v>
      </c>
      <c r="B86" s="128">
        <f ca="1">E67</f>
        <v>1</v>
      </c>
      <c r="C86" s="22" t="s">
        <v>202</v>
      </c>
    </row>
    <row r="87" spans="1:5" ht="10.75" x14ac:dyDescent="0.25">
      <c r="A87" s="127" t="s">
        <v>90</v>
      </c>
      <c r="B87" s="128">
        <f ca="1">E68</f>
        <v>-0.42069210881070418</v>
      </c>
    </row>
    <row r="88" spans="1:5" ht="10.75" x14ac:dyDescent="0.25">
      <c r="A88" s="127" t="s">
        <v>89</v>
      </c>
      <c r="B88" s="128">
        <f ca="1">E77</f>
        <v>-0.13859584371917649</v>
      </c>
    </row>
    <row r="89" spans="1:5" ht="10.75" x14ac:dyDescent="0.25">
      <c r="A89" s="127" t="s">
        <v>94</v>
      </c>
      <c r="B89" s="128">
        <f ca="1">E80</f>
        <v>-0.12724594059715458</v>
      </c>
    </row>
    <row r="90" spans="1:5" ht="10.75" x14ac:dyDescent="0.25">
      <c r="A90" s="127" t="s">
        <v>33</v>
      </c>
      <c r="B90" s="128">
        <f ca="1">E82</f>
        <v>-1.9111571084516872E-3</v>
      </c>
    </row>
    <row r="91" spans="1:5" ht="10.75" x14ac:dyDescent="0.25">
      <c r="A91" s="127" t="s">
        <v>201</v>
      </c>
      <c r="B91" s="128">
        <f ca="1">E83</f>
        <v>-5.9786980289759088E-2</v>
      </c>
    </row>
    <row r="92" spans="1:5" ht="10.75" x14ac:dyDescent="0.25">
      <c r="A92" s="127" t="s">
        <v>95</v>
      </c>
      <c r="B92" s="128">
        <f ca="1">E84</f>
        <v>0.25367912658320568</v>
      </c>
    </row>
  </sheetData>
  <conditionalFormatting sqref="A14:E32">
    <cfRule type="cellIs" dxfId="6" priority="4" operator="lessThan">
      <formula>0</formula>
    </cfRule>
  </conditionalFormatting>
  <conditionalFormatting sqref="A67:A84">
    <cfRule type="cellIs" dxfId="5" priority="3" operator="lessThan">
      <formula>0</formula>
    </cfRule>
  </conditionalFormatting>
  <conditionalFormatting sqref="B67:E84">
    <cfRule type="cellIs" dxfId="4" priority="2" operator="lessThan">
      <formula>0</formula>
    </cfRule>
  </conditionalFormatting>
  <pageMargins left="0.7" right="0.7" top="0.75" bottom="0.75" header="0.3" footer="0.3"/>
  <ignoredErrors>
    <ignoredError sqref="C3:E7 C9:D9 C12:D12 C11:D11 C10:D10 C16:E32 C15:E1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D52B-606A-4DA6-BA44-DE89992BB929}">
  <dimension ref="A1:BE213"/>
  <sheetViews>
    <sheetView topLeftCell="A64" zoomScale="103" workbookViewId="0">
      <selection activeCell="H10" sqref="H10"/>
    </sheetView>
  </sheetViews>
  <sheetFormatPr defaultRowHeight="10.75" x14ac:dyDescent="0.25"/>
  <cols>
    <col min="1" max="1" width="48.296875" style="5" customWidth="1"/>
    <col min="2" max="2" width="11.796875" style="9" customWidth="1"/>
    <col min="3" max="3" width="10" style="5" customWidth="1"/>
    <col min="4" max="4" width="4.796875" style="5" customWidth="1"/>
    <col min="5" max="10" width="14.19921875" style="32" customWidth="1"/>
    <col min="11" max="16384" width="8.796875" style="5"/>
  </cols>
  <sheetData>
    <row r="1" spans="1:10" ht="10.25" x14ac:dyDescent="0.2">
      <c r="E1" s="5"/>
      <c r="F1" s="5"/>
      <c r="G1" s="5"/>
      <c r="H1" s="5"/>
      <c r="I1" s="5"/>
      <c r="J1" s="5"/>
    </row>
    <row r="2" spans="1:10" x14ac:dyDescent="0.25">
      <c r="A2" s="107" t="s">
        <v>106</v>
      </c>
      <c r="B2" s="108"/>
      <c r="C2" s="106">
        <v>1</v>
      </c>
      <c r="E2" s="5"/>
      <c r="F2" s="5"/>
      <c r="G2" s="5"/>
      <c r="H2" s="5"/>
      <c r="I2" s="5"/>
      <c r="J2" s="5"/>
    </row>
    <row r="3" spans="1:10" ht="10.25" x14ac:dyDescent="0.2">
      <c r="E3" s="5"/>
      <c r="F3" s="5"/>
      <c r="G3" s="5"/>
      <c r="H3" s="5"/>
      <c r="I3" s="5"/>
      <c r="J3" s="5"/>
    </row>
    <row r="4" spans="1:10" s="64" customFormat="1" x14ac:dyDescent="0.25">
      <c r="A4" s="64" t="s">
        <v>96</v>
      </c>
      <c r="B4" s="72" t="s">
        <v>115</v>
      </c>
      <c r="C4" s="64" t="s">
        <v>97</v>
      </c>
      <c r="E4" s="64" t="s">
        <v>103</v>
      </c>
      <c r="F4" s="64" t="s">
        <v>104</v>
      </c>
      <c r="G4" s="64" t="s">
        <v>105</v>
      </c>
      <c r="H4" s="64" t="s">
        <v>107</v>
      </c>
      <c r="I4" s="64" t="s">
        <v>108</v>
      </c>
      <c r="J4" s="64" t="s">
        <v>109</v>
      </c>
    </row>
    <row r="5" spans="1:10" s="65" customFormat="1" ht="10.25" x14ac:dyDescent="0.2">
      <c r="B5" s="73"/>
      <c r="E5" s="18" t="s">
        <v>39</v>
      </c>
      <c r="F5" s="115" t="s">
        <v>40</v>
      </c>
      <c r="G5" s="116" t="s">
        <v>41</v>
      </c>
      <c r="H5" s="66" t="s">
        <v>110</v>
      </c>
      <c r="I5" s="66" t="s">
        <v>110</v>
      </c>
      <c r="J5" s="66" t="s">
        <v>110</v>
      </c>
    </row>
    <row r="6" spans="1:10" x14ac:dyDescent="0.25">
      <c r="E6" s="18"/>
      <c r="F6" s="115"/>
      <c r="G6" s="116"/>
    </row>
    <row r="7" spans="1:10" x14ac:dyDescent="0.25">
      <c r="A7" s="5" t="s">
        <v>12</v>
      </c>
      <c r="C7" s="32"/>
      <c r="E7" s="18"/>
      <c r="F7" s="115"/>
      <c r="G7" s="116"/>
      <c r="H7" s="5"/>
      <c r="I7" s="5"/>
      <c r="J7" s="5"/>
    </row>
    <row r="8" spans="1:10" x14ac:dyDescent="0.25">
      <c r="A8" s="74" t="s">
        <v>112</v>
      </c>
      <c r="C8" s="32"/>
      <c r="E8" s="18"/>
      <c r="F8" s="115"/>
      <c r="G8" s="116"/>
      <c r="H8" s="5"/>
      <c r="I8" s="5"/>
      <c r="J8" s="5"/>
    </row>
    <row r="9" spans="1:10" x14ac:dyDescent="0.25">
      <c r="A9" s="5" t="s">
        <v>83</v>
      </c>
      <c r="C9" s="32"/>
      <c r="E9" s="18"/>
      <c r="F9" s="115"/>
      <c r="G9" s="116"/>
      <c r="H9" s="5"/>
      <c r="I9" s="5"/>
      <c r="J9" s="5"/>
    </row>
    <row r="10" spans="1:10" x14ac:dyDescent="0.25">
      <c r="A10" s="5">
        <v>1</v>
      </c>
      <c r="B10" s="9" t="s">
        <v>75</v>
      </c>
      <c r="C10" s="2">
        <f>CHOOSE($C$2,E10,F10,G10,H10,I10,J10)</f>
        <v>0.5</v>
      </c>
      <c r="E10" s="103">
        <v>0.5</v>
      </c>
      <c r="F10" s="100">
        <v>0.6</v>
      </c>
      <c r="G10" s="97">
        <v>0.5</v>
      </c>
      <c r="H10" s="40"/>
      <c r="I10" s="40"/>
      <c r="J10" s="40"/>
    </row>
    <row r="11" spans="1:10" x14ac:dyDescent="0.25">
      <c r="A11" s="5">
        <v>2</v>
      </c>
      <c r="B11" s="9" t="s">
        <v>75</v>
      </c>
      <c r="C11" s="2">
        <f t="shared" ref="C11:C21" si="0">CHOOSE($C$2,E11,F11,G11,H11,I11,J11)</f>
        <v>0.4</v>
      </c>
      <c r="E11" s="103">
        <v>0.4</v>
      </c>
      <c r="F11" s="100">
        <v>0.4</v>
      </c>
      <c r="G11" s="97">
        <v>0.4</v>
      </c>
      <c r="H11" s="40"/>
      <c r="I11" s="40"/>
      <c r="J11" s="40"/>
    </row>
    <row r="12" spans="1:10" x14ac:dyDescent="0.25">
      <c r="A12" s="5">
        <v>3</v>
      </c>
      <c r="B12" s="9" t="s">
        <v>75</v>
      </c>
      <c r="C12" s="2">
        <f t="shared" si="0"/>
        <v>0.4</v>
      </c>
      <c r="E12" s="103">
        <v>0.4</v>
      </c>
      <c r="F12" s="100">
        <v>0.4</v>
      </c>
      <c r="G12" s="97">
        <v>0.4</v>
      </c>
      <c r="H12" s="40"/>
      <c r="I12" s="40"/>
      <c r="J12" s="40"/>
    </row>
    <row r="13" spans="1:10" x14ac:dyDescent="0.25">
      <c r="A13" s="5">
        <v>4</v>
      </c>
      <c r="B13" s="9" t="s">
        <v>75</v>
      </c>
      <c r="C13" s="2">
        <f t="shared" si="0"/>
        <v>0.2</v>
      </c>
      <c r="E13" s="103">
        <v>0.2</v>
      </c>
      <c r="F13" s="100">
        <v>0.2</v>
      </c>
      <c r="G13" s="97">
        <v>0.2</v>
      </c>
      <c r="H13" s="40"/>
      <c r="I13" s="40"/>
      <c r="J13" s="40"/>
    </row>
    <row r="14" spans="1:10" x14ac:dyDescent="0.25">
      <c r="A14" s="5">
        <v>5</v>
      </c>
      <c r="B14" s="9" t="s">
        <v>75</v>
      </c>
      <c r="C14" s="2">
        <f t="shared" si="0"/>
        <v>0.7</v>
      </c>
      <c r="E14" s="103">
        <v>0.7</v>
      </c>
      <c r="F14" s="100">
        <v>0.7</v>
      </c>
      <c r="G14" s="97">
        <v>0.7</v>
      </c>
      <c r="H14" s="40"/>
      <c r="I14" s="40"/>
      <c r="J14" s="40"/>
    </row>
    <row r="15" spans="1:10" x14ac:dyDescent="0.25">
      <c r="A15" s="5">
        <v>6</v>
      </c>
      <c r="B15" s="9" t="s">
        <v>75</v>
      </c>
      <c r="C15" s="2">
        <f t="shared" si="0"/>
        <v>0.8</v>
      </c>
      <c r="E15" s="103">
        <v>0.8</v>
      </c>
      <c r="F15" s="100">
        <v>0.8</v>
      </c>
      <c r="G15" s="97">
        <v>0.8</v>
      </c>
      <c r="H15" s="40"/>
      <c r="I15" s="40"/>
      <c r="J15" s="40"/>
    </row>
    <row r="16" spans="1:10" x14ac:dyDescent="0.25">
      <c r="A16" s="5">
        <v>7</v>
      </c>
      <c r="B16" s="9" t="s">
        <v>75</v>
      </c>
      <c r="C16" s="2">
        <f t="shared" si="0"/>
        <v>0.9</v>
      </c>
      <c r="E16" s="103">
        <v>0.9</v>
      </c>
      <c r="F16" s="100">
        <v>0.9</v>
      </c>
      <c r="G16" s="97">
        <v>0.9</v>
      </c>
      <c r="H16" s="40"/>
      <c r="I16" s="40"/>
      <c r="J16" s="40"/>
    </row>
    <row r="17" spans="1:10" x14ac:dyDescent="0.25">
      <c r="A17" s="5">
        <v>8</v>
      </c>
      <c r="B17" s="9" t="s">
        <v>75</v>
      </c>
      <c r="C17" s="2">
        <f t="shared" si="0"/>
        <v>0.8</v>
      </c>
      <c r="E17" s="103">
        <v>0.8</v>
      </c>
      <c r="F17" s="100">
        <v>0.8</v>
      </c>
      <c r="G17" s="97">
        <v>0.8</v>
      </c>
      <c r="H17" s="40"/>
      <c r="I17" s="40"/>
      <c r="J17" s="40"/>
    </row>
    <row r="18" spans="1:10" x14ac:dyDescent="0.25">
      <c r="A18" s="5">
        <v>9</v>
      </c>
      <c r="B18" s="9" t="s">
        <v>75</v>
      </c>
      <c r="C18" s="2">
        <f t="shared" si="0"/>
        <v>0.4</v>
      </c>
      <c r="E18" s="103">
        <v>0.4</v>
      </c>
      <c r="F18" s="100">
        <v>0.4</v>
      </c>
      <c r="G18" s="97">
        <v>0.4</v>
      </c>
      <c r="H18" s="40"/>
      <c r="I18" s="40"/>
      <c r="J18" s="40"/>
    </row>
    <row r="19" spans="1:10" x14ac:dyDescent="0.25">
      <c r="A19" s="5">
        <v>10</v>
      </c>
      <c r="B19" s="9" t="s">
        <v>75</v>
      </c>
      <c r="C19" s="2">
        <f t="shared" si="0"/>
        <v>0.2</v>
      </c>
      <c r="E19" s="103">
        <v>0.2</v>
      </c>
      <c r="F19" s="100">
        <v>0.2</v>
      </c>
      <c r="G19" s="97">
        <v>0.2</v>
      </c>
      <c r="H19" s="40"/>
      <c r="I19" s="40"/>
      <c r="J19" s="40"/>
    </row>
    <row r="20" spans="1:10" x14ac:dyDescent="0.25">
      <c r="A20" s="5">
        <v>11</v>
      </c>
      <c r="B20" s="9" t="s">
        <v>75</v>
      </c>
      <c r="C20" s="2">
        <f t="shared" si="0"/>
        <v>0.2</v>
      </c>
      <c r="E20" s="103">
        <v>0.2</v>
      </c>
      <c r="F20" s="100">
        <v>0.2</v>
      </c>
      <c r="G20" s="97">
        <v>0.2</v>
      </c>
      <c r="H20" s="40"/>
      <c r="I20" s="40"/>
      <c r="J20" s="40"/>
    </row>
    <row r="21" spans="1:10" x14ac:dyDescent="0.25">
      <c r="A21" s="5">
        <v>12</v>
      </c>
      <c r="B21" s="9" t="s">
        <v>75</v>
      </c>
      <c r="C21" s="2">
        <f t="shared" si="0"/>
        <v>0.3</v>
      </c>
      <c r="E21" s="103">
        <v>0.3</v>
      </c>
      <c r="F21" s="100">
        <v>0.3</v>
      </c>
      <c r="G21" s="97">
        <v>0.3</v>
      </c>
      <c r="H21" s="40"/>
      <c r="I21" s="40"/>
      <c r="J21" s="40"/>
    </row>
    <row r="22" spans="1:10" x14ac:dyDescent="0.25">
      <c r="C22" s="2"/>
      <c r="E22" s="103"/>
      <c r="F22" s="100"/>
      <c r="G22" s="97"/>
      <c r="H22" s="40"/>
      <c r="I22" s="40"/>
      <c r="J22" s="40"/>
    </row>
    <row r="23" spans="1:10" x14ac:dyDescent="0.25">
      <c r="A23" s="5" t="s">
        <v>84</v>
      </c>
      <c r="C23" s="2"/>
      <c r="E23" s="103"/>
      <c r="F23" s="100"/>
      <c r="G23" s="97"/>
      <c r="H23" s="40"/>
      <c r="I23" s="40"/>
      <c r="J23" s="40"/>
    </row>
    <row r="24" spans="1:10" x14ac:dyDescent="0.25">
      <c r="A24" s="5">
        <v>1</v>
      </c>
      <c r="B24" s="9" t="s">
        <v>75</v>
      </c>
      <c r="C24" s="2">
        <f t="shared" ref="C24:C35" si="1">CHOOSE($C$2,E24,F24,G24,H24,I24,J24)</f>
        <v>0.6</v>
      </c>
      <c r="E24" s="103">
        <v>0.6</v>
      </c>
      <c r="F24" s="100">
        <v>0.6</v>
      </c>
      <c r="G24" s="97">
        <v>0.6</v>
      </c>
      <c r="H24" s="40"/>
      <c r="I24" s="40"/>
      <c r="J24" s="40"/>
    </row>
    <row r="25" spans="1:10" x14ac:dyDescent="0.25">
      <c r="A25" s="5">
        <v>2</v>
      </c>
      <c r="B25" s="9" t="s">
        <v>75</v>
      </c>
      <c r="C25" s="2">
        <f t="shared" si="1"/>
        <v>0.5</v>
      </c>
      <c r="E25" s="103">
        <v>0.5</v>
      </c>
      <c r="F25" s="100">
        <v>0.5</v>
      </c>
      <c r="G25" s="97">
        <v>0.5</v>
      </c>
      <c r="H25" s="40"/>
      <c r="I25" s="40"/>
      <c r="J25" s="40"/>
    </row>
    <row r="26" spans="1:10" x14ac:dyDescent="0.25">
      <c r="A26" s="5">
        <v>3</v>
      </c>
      <c r="B26" s="9" t="s">
        <v>75</v>
      </c>
      <c r="C26" s="2">
        <f t="shared" si="1"/>
        <v>0.5</v>
      </c>
      <c r="E26" s="103">
        <v>0.5</v>
      </c>
      <c r="F26" s="100">
        <v>0.5</v>
      </c>
      <c r="G26" s="97">
        <v>0.5</v>
      </c>
      <c r="H26" s="40"/>
      <c r="I26" s="40"/>
      <c r="J26" s="40"/>
    </row>
    <row r="27" spans="1:10" x14ac:dyDescent="0.25">
      <c r="A27" s="5">
        <v>4</v>
      </c>
      <c r="B27" s="9" t="s">
        <v>75</v>
      </c>
      <c r="C27" s="2">
        <f t="shared" si="1"/>
        <v>0.2</v>
      </c>
      <c r="E27" s="103">
        <v>0.2</v>
      </c>
      <c r="F27" s="100">
        <v>0.2</v>
      </c>
      <c r="G27" s="97">
        <v>0.2</v>
      </c>
      <c r="H27" s="40"/>
      <c r="I27" s="40"/>
      <c r="J27" s="40"/>
    </row>
    <row r="28" spans="1:10" x14ac:dyDescent="0.25">
      <c r="A28" s="5">
        <v>5</v>
      </c>
      <c r="B28" s="9" t="s">
        <v>75</v>
      </c>
      <c r="C28" s="2">
        <f t="shared" si="1"/>
        <v>0.7</v>
      </c>
      <c r="E28" s="103">
        <v>0.7</v>
      </c>
      <c r="F28" s="100">
        <v>0.7</v>
      </c>
      <c r="G28" s="97">
        <v>0.7</v>
      </c>
      <c r="H28" s="40"/>
      <c r="I28" s="40"/>
      <c r="J28" s="40"/>
    </row>
    <row r="29" spans="1:10" x14ac:dyDescent="0.25">
      <c r="A29" s="5">
        <v>6</v>
      </c>
      <c r="B29" s="9" t="s">
        <v>75</v>
      </c>
      <c r="C29" s="2">
        <f t="shared" si="1"/>
        <v>0.8</v>
      </c>
      <c r="E29" s="103">
        <v>0.8</v>
      </c>
      <c r="F29" s="100">
        <v>0.8</v>
      </c>
      <c r="G29" s="97">
        <v>0.8</v>
      </c>
      <c r="H29" s="40"/>
      <c r="I29" s="40"/>
      <c r="J29" s="40"/>
    </row>
    <row r="30" spans="1:10" x14ac:dyDescent="0.25">
      <c r="A30" s="5">
        <v>7</v>
      </c>
      <c r="B30" s="9" t="s">
        <v>75</v>
      </c>
      <c r="C30" s="2">
        <f t="shared" si="1"/>
        <v>0.9</v>
      </c>
      <c r="E30" s="103">
        <v>0.9</v>
      </c>
      <c r="F30" s="100">
        <v>0.9</v>
      </c>
      <c r="G30" s="97">
        <v>0.9</v>
      </c>
      <c r="H30" s="40"/>
      <c r="I30" s="40"/>
      <c r="J30" s="40"/>
    </row>
    <row r="31" spans="1:10" x14ac:dyDescent="0.25">
      <c r="A31" s="5">
        <v>8</v>
      </c>
      <c r="B31" s="9" t="s">
        <v>75</v>
      </c>
      <c r="C31" s="2">
        <f t="shared" si="1"/>
        <v>0.8</v>
      </c>
      <c r="E31" s="103">
        <v>0.8</v>
      </c>
      <c r="F31" s="100">
        <v>0.8</v>
      </c>
      <c r="G31" s="97">
        <v>0.8</v>
      </c>
      <c r="H31" s="40"/>
      <c r="I31" s="40"/>
      <c r="J31" s="40"/>
    </row>
    <row r="32" spans="1:10" x14ac:dyDescent="0.25">
      <c r="A32" s="5">
        <v>9</v>
      </c>
      <c r="B32" s="9" t="s">
        <v>75</v>
      </c>
      <c r="C32" s="2">
        <f t="shared" si="1"/>
        <v>0.5</v>
      </c>
      <c r="E32" s="103">
        <v>0.5</v>
      </c>
      <c r="F32" s="100">
        <v>0.5</v>
      </c>
      <c r="G32" s="97">
        <v>0.5</v>
      </c>
      <c r="H32" s="40"/>
      <c r="I32" s="40"/>
      <c r="J32" s="40"/>
    </row>
    <row r="33" spans="1:10" x14ac:dyDescent="0.25">
      <c r="A33" s="5">
        <v>10</v>
      </c>
      <c r="B33" s="9" t="s">
        <v>75</v>
      </c>
      <c r="C33" s="2">
        <f t="shared" si="1"/>
        <v>0.4</v>
      </c>
      <c r="E33" s="103">
        <v>0.4</v>
      </c>
      <c r="F33" s="100">
        <v>0.4</v>
      </c>
      <c r="G33" s="97">
        <v>0.4</v>
      </c>
      <c r="H33" s="40"/>
      <c r="I33" s="40"/>
      <c r="J33" s="40"/>
    </row>
    <row r="34" spans="1:10" x14ac:dyDescent="0.25">
      <c r="A34" s="5">
        <v>11</v>
      </c>
      <c r="B34" s="9" t="s">
        <v>75</v>
      </c>
      <c r="C34" s="2">
        <f t="shared" si="1"/>
        <v>0.4</v>
      </c>
      <c r="E34" s="103">
        <v>0.4</v>
      </c>
      <c r="F34" s="100">
        <v>0.4</v>
      </c>
      <c r="G34" s="97">
        <v>0.4</v>
      </c>
      <c r="H34" s="40"/>
      <c r="I34" s="40"/>
      <c r="J34" s="40"/>
    </row>
    <row r="35" spans="1:10" x14ac:dyDescent="0.25">
      <c r="A35" s="5">
        <v>12</v>
      </c>
      <c r="B35" s="9" t="s">
        <v>75</v>
      </c>
      <c r="C35" s="2">
        <f t="shared" si="1"/>
        <v>0.3</v>
      </c>
      <c r="E35" s="103">
        <v>0.3</v>
      </c>
      <c r="F35" s="100">
        <v>0.3</v>
      </c>
      <c r="G35" s="97">
        <v>0.3</v>
      </c>
      <c r="H35" s="40"/>
      <c r="I35" s="40"/>
      <c r="J35" s="40"/>
    </row>
    <row r="36" spans="1:10" x14ac:dyDescent="0.25">
      <c r="C36" s="2"/>
      <c r="E36" s="103"/>
      <c r="F36" s="100"/>
      <c r="G36" s="97"/>
      <c r="H36" s="40"/>
      <c r="I36" s="40"/>
      <c r="J36" s="40"/>
    </row>
    <row r="37" spans="1:10" x14ac:dyDescent="0.25">
      <c r="A37" s="5" t="s">
        <v>111</v>
      </c>
      <c r="C37" s="2"/>
      <c r="E37" s="103"/>
      <c r="F37" s="100"/>
      <c r="G37" s="97"/>
      <c r="H37" s="40"/>
      <c r="I37" s="40"/>
      <c r="J37" s="40"/>
    </row>
    <row r="38" spans="1:10" x14ac:dyDescent="0.25">
      <c r="A38" s="5">
        <v>1</v>
      </c>
      <c r="B38" s="9" t="s">
        <v>75</v>
      </c>
      <c r="C38" s="2">
        <f t="shared" ref="C38:C49" si="2">CHOOSE($C$2,E38,F38,G38,H38,I38,J38)</f>
        <v>0.6</v>
      </c>
      <c r="E38" s="103">
        <v>0.6</v>
      </c>
      <c r="F38" s="100">
        <v>0.6</v>
      </c>
      <c r="G38" s="97">
        <v>0.6</v>
      </c>
      <c r="H38" s="40"/>
      <c r="I38" s="40"/>
      <c r="J38" s="40"/>
    </row>
    <row r="39" spans="1:10" x14ac:dyDescent="0.25">
      <c r="A39" s="5">
        <v>2</v>
      </c>
      <c r="B39" s="9" t="s">
        <v>75</v>
      </c>
      <c r="C39" s="2">
        <f t="shared" si="2"/>
        <v>0.5</v>
      </c>
      <c r="E39" s="103">
        <v>0.5</v>
      </c>
      <c r="F39" s="100">
        <v>0.5</v>
      </c>
      <c r="G39" s="97">
        <v>0.5</v>
      </c>
      <c r="H39" s="40"/>
      <c r="I39" s="40"/>
      <c r="J39" s="40"/>
    </row>
    <row r="40" spans="1:10" x14ac:dyDescent="0.25">
      <c r="A40" s="5">
        <v>3</v>
      </c>
      <c r="B40" s="9" t="s">
        <v>75</v>
      </c>
      <c r="C40" s="2">
        <f t="shared" si="2"/>
        <v>0.5</v>
      </c>
      <c r="E40" s="103">
        <v>0.5</v>
      </c>
      <c r="F40" s="100">
        <v>0.5</v>
      </c>
      <c r="G40" s="97">
        <v>0.5</v>
      </c>
      <c r="H40" s="40"/>
      <c r="I40" s="40"/>
      <c r="J40" s="40"/>
    </row>
    <row r="41" spans="1:10" x14ac:dyDescent="0.25">
      <c r="A41" s="5">
        <v>4</v>
      </c>
      <c r="B41" s="9" t="s">
        <v>75</v>
      </c>
      <c r="C41" s="2">
        <f t="shared" si="2"/>
        <v>0.2</v>
      </c>
      <c r="E41" s="103">
        <v>0.2</v>
      </c>
      <c r="F41" s="100">
        <v>0.2</v>
      </c>
      <c r="G41" s="97">
        <v>0.2</v>
      </c>
      <c r="H41" s="40"/>
      <c r="I41" s="40"/>
      <c r="J41" s="40"/>
    </row>
    <row r="42" spans="1:10" x14ac:dyDescent="0.25">
      <c r="A42" s="5">
        <v>5</v>
      </c>
      <c r="B42" s="9" t="s">
        <v>75</v>
      </c>
      <c r="C42" s="2">
        <f t="shared" si="2"/>
        <v>0.7</v>
      </c>
      <c r="E42" s="103">
        <v>0.7</v>
      </c>
      <c r="F42" s="100">
        <v>0.7</v>
      </c>
      <c r="G42" s="97">
        <v>0.7</v>
      </c>
      <c r="H42" s="40"/>
      <c r="I42" s="40"/>
      <c r="J42" s="40"/>
    </row>
    <row r="43" spans="1:10" x14ac:dyDescent="0.25">
      <c r="A43" s="5">
        <v>6</v>
      </c>
      <c r="B43" s="9" t="s">
        <v>75</v>
      </c>
      <c r="C43" s="2">
        <f t="shared" si="2"/>
        <v>0.9</v>
      </c>
      <c r="E43" s="103">
        <v>0.9</v>
      </c>
      <c r="F43" s="100">
        <v>0.9</v>
      </c>
      <c r="G43" s="97">
        <v>0.9</v>
      </c>
      <c r="H43" s="40"/>
      <c r="I43" s="40"/>
      <c r="J43" s="40"/>
    </row>
    <row r="44" spans="1:10" x14ac:dyDescent="0.25">
      <c r="A44" s="5">
        <v>7</v>
      </c>
      <c r="B44" s="9" t="s">
        <v>75</v>
      </c>
      <c r="C44" s="2">
        <f t="shared" si="2"/>
        <v>0.9</v>
      </c>
      <c r="E44" s="103">
        <v>0.9</v>
      </c>
      <c r="F44" s="100">
        <v>0.9</v>
      </c>
      <c r="G44" s="97">
        <v>0.9</v>
      </c>
      <c r="H44" s="40"/>
      <c r="I44" s="40"/>
      <c r="J44" s="40"/>
    </row>
    <row r="45" spans="1:10" x14ac:dyDescent="0.25">
      <c r="A45" s="5">
        <v>8</v>
      </c>
      <c r="B45" s="9" t="s">
        <v>75</v>
      </c>
      <c r="C45" s="2">
        <f t="shared" si="2"/>
        <v>0.8</v>
      </c>
      <c r="E45" s="103">
        <v>0.8</v>
      </c>
      <c r="F45" s="100">
        <v>0.8</v>
      </c>
      <c r="G45" s="97">
        <v>0.8</v>
      </c>
      <c r="H45" s="40"/>
      <c r="I45" s="40"/>
      <c r="J45" s="40"/>
    </row>
    <row r="46" spans="1:10" x14ac:dyDescent="0.25">
      <c r="A46" s="5">
        <v>9</v>
      </c>
      <c r="B46" s="9" t="s">
        <v>75</v>
      </c>
      <c r="C46" s="2">
        <f t="shared" si="2"/>
        <v>0.5</v>
      </c>
      <c r="E46" s="103">
        <v>0.5</v>
      </c>
      <c r="F46" s="100">
        <v>0.5</v>
      </c>
      <c r="G46" s="97">
        <v>0.5</v>
      </c>
      <c r="H46" s="40"/>
      <c r="I46" s="40"/>
      <c r="J46" s="40"/>
    </row>
    <row r="47" spans="1:10" x14ac:dyDescent="0.25">
      <c r="A47" s="5">
        <v>10</v>
      </c>
      <c r="B47" s="9" t="s">
        <v>75</v>
      </c>
      <c r="C47" s="2">
        <f t="shared" si="2"/>
        <v>0.4</v>
      </c>
      <c r="E47" s="103">
        <v>0.4</v>
      </c>
      <c r="F47" s="100">
        <v>0.4</v>
      </c>
      <c r="G47" s="97">
        <v>0.4</v>
      </c>
      <c r="H47" s="40"/>
      <c r="I47" s="40"/>
      <c r="J47" s="40"/>
    </row>
    <row r="48" spans="1:10" x14ac:dyDescent="0.25">
      <c r="A48" s="5">
        <v>11</v>
      </c>
      <c r="B48" s="9" t="s">
        <v>75</v>
      </c>
      <c r="C48" s="2">
        <f t="shared" si="2"/>
        <v>0.4</v>
      </c>
      <c r="E48" s="103">
        <v>0.4</v>
      </c>
      <c r="F48" s="100">
        <v>0.4</v>
      </c>
      <c r="G48" s="97">
        <v>0.4</v>
      </c>
      <c r="H48" s="40"/>
      <c r="I48" s="40"/>
      <c r="J48" s="40"/>
    </row>
    <row r="49" spans="1:10" x14ac:dyDescent="0.25">
      <c r="A49" s="5">
        <v>12</v>
      </c>
      <c r="B49" s="9" t="s">
        <v>75</v>
      </c>
      <c r="C49" s="2">
        <f t="shared" si="2"/>
        <v>0.3</v>
      </c>
      <c r="E49" s="103">
        <v>0.3</v>
      </c>
      <c r="F49" s="100">
        <v>0.3</v>
      </c>
      <c r="G49" s="97">
        <v>0.3</v>
      </c>
      <c r="H49" s="40"/>
      <c r="I49" s="40"/>
      <c r="J49" s="40"/>
    </row>
    <row r="50" spans="1:10" x14ac:dyDescent="0.25">
      <c r="C50" s="2"/>
      <c r="E50" s="103"/>
      <c r="F50" s="100"/>
      <c r="G50" s="97"/>
      <c r="H50" s="40"/>
      <c r="I50" s="40"/>
      <c r="J50" s="40"/>
    </row>
    <row r="51" spans="1:10" x14ac:dyDescent="0.25">
      <c r="A51" s="5" t="s">
        <v>82</v>
      </c>
      <c r="C51" s="2"/>
      <c r="E51" s="103"/>
      <c r="F51" s="100"/>
      <c r="G51" s="97"/>
      <c r="H51" s="40"/>
      <c r="I51" s="40"/>
      <c r="J51" s="40"/>
    </row>
    <row r="52" spans="1:10" x14ac:dyDescent="0.25">
      <c r="A52" s="5">
        <v>1</v>
      </c>
      <c r="B52" s="9" t="s">
        <v>75</v>
      </c>
      <c r="C52" s="2">
        <f t="shared" ref="C52:C62" si="3">CHOOSE($C$2,E52,F52,G52,H52,I52,J52)</f>
        <v>0.4</v>
      </c>
      <c r="E52" s="103">
        <v>0.4</v>
      </c>
      <c r="F52" s="100">
        <v>0.4</v>
      </c>
      <c r="G52" s="97">
        <v>0.4</v>
      </c>
      <c r="H52" s="40"/>
      <c r="I52" s="40"/>
      <c r="J52" s="40"/>
    </row>
    <row r="53" spans="1:10" x14ac:dyDescent="0.25">
      <c r="A53" s="5">
        <v>2</v>
      </c>
      <c r="B53" s="9" t="s">
        <v>75</v>
      </c>
      <c r="C53" s="2">
        <f t="shared" si="3"/>
        <v>0.4</v>
      </c>
      <c r="E53" s="103">
        <v>0.4</v>
      </c>
      <c r="F53" s="100">
        <v>0.4</v>
      </c>
      <c r="G53" s="97">
        <v>0.4</v>
      </c>
      <c r="H53" s="40"/>
      <c r="I53" s="40"/>
      <c r="J53" s="40"/>
    </row>
    <row r="54" spans="1:10" x14ac:dyDescent="0.25">
      <c r="A54" s="5">
        <v>3</v>
      </c>
      <c r="B54" s="9" t="s">
        <v>75</v>
      </c>
      <c r="C54" s="2">
        <f t="shared" si="3"/>
        <v>0.4</v>
      </c>
      <c r="E54" s="103">
        <v>0.4</v>
      </c>
      <c r="F54" s="100">
        <v>0.4</v>
      </c>
      <c r="G54" s="97">
        <v>0.4</v>
      </c>
      <c r="H54" s="40"/>
      <c r="I54" s="40"/>
      <c r="J54" s="40"/>
    </row>
    <row r="55" spans="1:10" x14ac:dyDescent="0.25">
      <c r="A55" s="5">
        <v>4</v>
      </c>
      <c r="B55" s="9" t="s">
        <v>75</v>
      </c>
      <c r="C55" s="2">
        <f t="shared" si="3"/>
        <v>0.2</v>
      </c>
      <c r="E55" s="103">
        <v>0.2</v>
      </c>
      <c r="F55" s="100">
        <v>0.2</v>
      </c>
      <c r="G55" s="97">
        <v>0.2</v>
      </c>
      <c r="H55" s="40"/>
      <c r="I55" s="40"/>
      <c r="J55" s="40"/>
    </row>
    <row r="56" spans="1:10" x14ac:dyDescent="0.25">
      <c r="A56" s="5">
        <v>5</v>
      </c>
      <c r="B56" s="9" t="s">
        <v>75</v>
      </c>
      <c r="C56" s="2">
        <f t="shared" si="3"/>
        <v>0.6</v>
      </c>
      <c r="E56" s="103">
        <v>0.6</v>
      </c>
      <c r="F56" s="100">
        <v>0.6</v>
      </c>
      <c r="G56" s="97">
        <v>0.6</v>
      </c>
      <c r="H56" s="40"/>
      <c r="I56" s="40"/>
      <c r="J56" s="40"/>
    </row>
    <row r="57" spans="1:10" x14ac:dyDescent="0.25">
      <c r="A57" s="5">
        <v>6</v>
      </c>
      <c r="B57" s="9" t="s">
        <v>75</v>
      </c>
      <c r="C57" s="2">
        <f t="shared" si="3"/>
        <v>0.7</v>
      </c>
      <c r="E57" s="103">
        <v>0.7</v>
      </c>
      <c r="F57" s="100">
        <v>0.7</v>
      </c>
      <c r="G57" s="97">
        <v>0.7</v>
      </c>
      <c r="H57" s="40"/>
      <c r="I57" s="40"/>
      <c r="J57" s="40"/>
    </row>
    <row r="58" spans="1:10" x14ac:dyDescent="0.25">
      <c r="A58" s="5">
        <v>7</v>
      </c>
      <c r="B58" s="9" t="s">
        <v>75</v>
      </c>
      <c r="C58" s="2">
        <f t="shared" si="3"/>
        <v>0.8</v>
      </c>
      <c r="E58" s="103">
        <v>0.8</v>
      </c>
      <c r="F58" s="100">
        <v>0.8</v>
      </c>
      <c r="G58" s="97">
        <v>0.8</v>
      </c>
      <c r="H58" s="40"/>
      <c r="I58" s="40"/>
      <c r="J58" s="40"/>
    </row>
    <row r="59" spans="1:10" x14ac:dyDescent="0.25">
      <c r="A59" s="5">
        <v>8</v>
      </c>
      <c r="B59" s="9" t="s">
        <v>75</v>
      </c>
      <c r="C59" s="2">
        <f t="shared" si="3"/>
        <v>0.7</v>
      </c>
      <c r="E59" s="103">
        <v>0.7</v>
      </c>
      <c r="F59" s="100">
        <v>0.7</v>
      </c>
      <c r="G59" s="97">
        <v>0.7</v>
      </c>
      <c r="H59" s="40"/>
      <c r="I59" s="40"/>
      <c r="J59" s="40"/>
    </row>
    <row r="60" spans="1:10" x14ac:dyDescent="0.25">
      <c r="A60" s="5">
        <v>9</v>
      </c>
      <c r="B60" s="9" t="s">
        <v>75</v>
      </c>
      <c r="C60" s="2">
        <f t="shared" si="3"/>
        <v>0.4</v>
      </c>
      <c r="E60" s="103">
        <v>0.4</v>
      </c>
      <c r="F60" s="100">
        <v>0.4</v>
      </c>
      <c r="G60" s="97">
        <v>0.4</v>
      </c>
      <c r="H60" s="40"/>
      <c r="I60" s="40"/>
      <c r="J60" s="40"/>
    </row>
    <row r="61" spans="1:10" x14ac:dyDescent="0.25">
      <c r="A61" s="5">
        <v>10</v>
      </c>
      <c r="B61" s="9" t="s">
        <v>75</v>
      </c>
      <c r="C61" s="2">
        <f t="shared" si="3"/>
        <v>0.3</v>
      </c>
      <c r="E61" s="103">
        <v>0.3</v>
      </c>
      <c r="F61" s="100">
        <v>0.3</v>
      </c>
      <c r="G61" s="97">
        <v>0.3</v>
      </c>
      <c r="H61" s="40"/>
      <c r="I61" s="40"/>
      <c r="J61" s="40"/>
    </row>
    <row r="62" spans="1:10" x14ac:dyDescent="0.25">
      <c r="A62" s="5">
        <v>11</v>
      </c>
      <c r="B62" s="9" t="s">
        <v>75</v>
      </c>
      <c r="C62" s="2">
        <f t="shared" si="3"/>
        <v>0.3</v>
      </c>
      <c r="E62" s="103">
        <v>0.3</v>
      </c>
      <c r="F62" s="100">
        <v>0.3</v>
      </c>
      <c r="G62" s="97">
        <v>0.3</v>
      </c>
      <c r="H62" s="40"/>
      <c r="I62" s="40"/>
      <c r="J62" s="40"/>
    </row>
    <row r="63" spans="1:10" x14ac:dyDescent="0.25">
      <c r="A63" s="5">
        <v>12</v>
      </c>
      <c r="B63" s="9" t="s">
        <v>75</v>
      </c>
      <c r="C63" s="2">
        <f>CHOOSE($C$2,E63,F63,G63,H63,I63,J63)</f>
        <v>0.2</v>
      </c>
      <c r="E63" s="103">
        <v>0.2</v>
      </c>
      <c r="F63" s="100">
        <v>0.2</v>
      </c>
      <c r="G63" s="97">
        <v>0.2</v>
      </c>
      <c r="H63" s="40"/>
      <c r="I63" s="40"/>
      <c r="J63" s="40"/>
    </row>
    <row r="64" spans="1:10" x14ac:dyDescent="0.25">
      <c r="E64" s="50"/>
      <c r="F64" s="101"/>
      <c r="G64" s="98"/>
      <c r="H64" s="70"/>
      <c r="I64" s="70"/>
      <c r="J64" s="70"/>
    </row>
    <row r="65" spans="1:10" x14ac:dyDescent="0.25">
      <c r="A65" s="74" t="s">
        <v>113</v>
      </c>
      <c r="E65" s="50"/>
      <c r="F65" s="101"/>
      <c r="G65" s="98"/>
      <c r="H65" s="70"/>
      <c r="I65" s="70"/>
      <c r="J65" s="70"/>
    </row>
    <row r="66" spans="1:10" x14ac:dyDescent="0.25">
      <c r="E66" s="50"/>
      <c r="F66" s="101"/>
      <c r="G66" s="98"/>
      <c r="H66" s="70"/>
      <c r="I66" s="70"/>
      <c r="J66" s="70"/>
    </row>
    <row r="67" spans="1:10" x14ac:dyDescent="0.25">
      <c r="A67" s="22" t="s">
        <v>72</v>
      </c>
      <c r="E67" s="50"/>
      <c r="F67" s="101"/>
      <c r="G67" s="98"/>
      <c r="H67" s="70"/>
      <c r="I67" s="70"/>
      <c r="J67" s="70"/>
    </row>
    <row r="68" spans="1:10" x14ac:dyDescent="0.25">
      <c r="A68" s="5" t="s">
        <v>83</v>
      </c>
      <c r="E68" s="50"/>
      <c r="F68" s="101"/>
      <c r="G68" s="98"/>
      <c r="H68" s="70"/>
      <c r="I68" s="70"/>
      <c r="J68" s="70"/>
    </row>
    <row r="69" spans="1:10" x14ac:dyDescent="0.25">
      <c r="A69" s="5" t="s">
        <v>98</v>
      </c>
      <c r="B69" s="9" t="s">
        <v>74</v>
      </c>
      <c r="C69" s="11">
        <f>CHOOSE($C$2,E69,F69,G69,H69,I69,J69)</f>
        <v>25000</v>
      </c>
      <c r="E69" s="50">
        <v>25000</v>
      </c>
      <c r="F69" s="101">
        <v>25000</v>
      </c>
      <c r="G69" s="98">
        <v>23000</v>
      </c>
      <c r="H69" s="70"/>
      <c r="I69" s="70"/>
      <c r="J69" s="70"/>
    </row>
    <row r="70" spans="1:10" x14ac:dyDescent="0.25">
      <c r="A70" s="5" t="s">
        <v>99</v>
      </c>
      <c r="B70" s="9" t="s">
        <v>74</v>
      </c>
      <c r="C70" s="11">
        <f t="shared" ref="C70:C72" si="4">CHOOSE($C$2,E70,F70,G70,H70,I70,J70)</f>
        <v>2000</v>
      </c>
      <c r="E70" s="50">
        <v>2000</v>
      </c>
      <c r="F70" s="101">
        <v>2000</v>
      </c>
      <c r="G70" s="98">
        <v>2000</v>
      </c>
      <c r="H70" s="70"/>
      <c r="I70" s="70"/>
      <c r="J70" s="70"/>
    </row>
    <row r="71" spans="1:10" x14ac:dyDescent="0.25">
      <c r="A71" s="5" t="s">
        <v>100</v>
      </c>
      <c r="B71" s="9" t="s">
        <v>101</v>
      </c>
      <c r="C71" s="11">
        <f t="shared" si="4"/>
        <v>12</v>
      </c>
      <c r="E71" s="50">
        <v>12</v>
      </c>
      <c r="F71" s="101">
        <v>12</v>
      </c>
      <c r="G71" s="98">
        <v>12</v>
      </c>
      <c r="H71" s="70"/>
      <c r="I71" s="70"/>
      <c r="J71" s="70"/>
    </row>
    <row r="72" spans="1:10" x14ac:dyDescent="0.25">
      <c r="A72" s="5" t="s">
        <v>102</v>
      </c>
      <c r="B72" s="9" t="s">
        <v>101</v>
      </c>
      <c r="C72" s="11">
        <f t="shared" si="4"/>
        <v>1</v>
      </c>
      <c r="E72" s="50">
        <v>1</v>
      </c>
      <c r="F72" s="101">
        <v>1</v>
      </c>
      <c r="G72" s="98">
        <v>1</v>
      </c>
      <c r="H72" s="70"/>
      <c r="I72" s="70"/>
      <c r="J72" s="70"/>
    </row>
    <row r="73" spans="1:10" x14ac:dyDescent="0.25">
      <c r="E73" s="50"/>
      <c r="F73" s="101"/>
      <c r="G73" s="98"/>
      <c r="H73" s="70"/>
      <c r="I73" s="70"/>
      <c r="J73" s="70"/>
    </row>
    <row r="74" spans="1:10" x14ac:dyDescent="0.25">
      <c r="A74" s="5" t="s">
        <v>84</v>
      </c>
      <c r="E74" s="50"/>
      <c r="F74" s="101"/>
      <c r="G74" s="98"/>
      <c r="H74" s="70"/>
      <c r="I74" s="70"/>
      <c r="J74" s="70"/>
    </row>
    <row r="75" spans="1:10" x14ac:dyDescent="0.25">
      <c r="A75" s="5" t="s">
        <v>98</v>
      </c>
      <c r="B75" s="9" t="s">
        <v>74</v>
      </c>
      <c r="C75" s="11">
        <f t="shared" ref="C75:C78" si="5">CHOOSE($C$2,E75,F75,G75,H75,I75,J75)</f>
        <v>20000</v>
      </c>
      <c r="E75" s="50">
        <v>20000</v>
      </c>
      <c r="F75" s="101">
        <v>20000</v>
      </c>
      <c r="G75" s="98">
        <v>15000</v>
      </c>
      <c r="H75" s="70"/>
      <c r="I75" s="70"/>
      <c r="J75" s="70"/>
    </row>
    <row r="76" spans="1:10" x14ac:dyDescent="0.25">
      <c r="A76" s="5" t="s">
        <v>99</v>
      </c>
      <c r="B76" s="9" t="s">
        <v>74</v>
      </c>
      <c r="C76" s="11">
        <f t="shared" si="5"/>
        <v>2000</v>
      </c>
      <c r="E76" s="50">
        <v>2000</v>
      </c>
      <c r="F76" s="101">
        <v>2000</v>
      </c>
      <c r="G76" s="98">
        <v>2000</v>
      </c>
      <c r="H76" s="70"/>
      <c r="I76" s="70"/>
      <c r="J76" s="70"/>
    </row>
    <row r="77" spans="1:10" x14ac:dyDescent="0.25">
      <c r="A77" s="5" t="s">
        <v>100</v>
      </c>
      <c r="B77" s="9" t="s">
        <v>101</v>
      </c>
      <c r="C77" s="11">
        <f t="shared" si="5"/>
        <v>12</v>
      </c>
      <c r="E77" s="50">
        <v>12</v>
      </c>
      <c r="F77" s="101">
        <v>12</v>
      </c>
      <c r="G77" s="98">
        <v>12</v>
      </c>
      <c r="H77" s="70"/>
      <c r="I77" s="70"/>
      <c r="J77" s="70"/>
    </row>
    <row r="78" spans="1:10" x14ac:dyDescent="0.25">
      <c r="A78" s="5" t="s">
        <v>102</v>
      </c>
      <c r="B78" s="9" t="s">
        <v>101</v>
      </c>
      <c r="C78" s="11">
        <f t="shared" si="5"/>
        <v>1</v>
      </c>
      <c r="E78" s="50">
        <v>1</v>
      </c>
      <c r="F78" s="101">
        <v>1</v>
      </c>
      <c r="G78" s="98">
        <v>1</v>
      </c>
      <c r="H78" s="70"/>
      <c r="I78" s="70"/>
      <c r="J78" s="70"/>
    </row>
    <row r="79" spans="1:10" x14ac:dyDescent="0.25">
      <c r="E79" s="50"/>
      <c r="F79" s="101"/>
      <c r="G79" s="98"/>
      <c r="H79" s="70"/>
      <c r="I79" s="70"/>
      <c r="J79" s="70"/>
    </row>
    <row r="80" spans="1:10" x14ac:dyDescent="0.25">
      <c r="A80" s="22" t="s">
        <v>73</v>
      </c>
      <c r="E80" s="50"/>
      <c r="F80" s="101"/>
      <c r="G80" s="98"/>
      <c r="H80" s="70"/>
      <c r="I80" s="70"/>
      <c r="J80" s="70"/>
    </row>
    <row r="81" spans="1:10" x14ac:dyDescent="0.25">
      <c r="A81" s="5" t="s">
        <v>111</v>
      </c>
      <c r="E81" s="50"/>
      <c r="F81" s="101"/>
      <c r="G81" s="98"/>
      <c r="H81" s="70"/>
      <c r="I81" s="70"/>
      <c r="J81" s="70"/>
    </row>
    <row r="82" spans="1:10" x14ac:dyDescent="0.25">
      <c r="A82" s="5" t="s">
        <v>98</v>
      </c>
      <c r="B82" s="9" t="s">
        <v>74</v>
      </c>
      <c r="C82" s="11">
        <f t="shared" ref="C82:C85" si="6">CHOOSE($C$2,E82,F82,G82,H82,I82,J82)</f>
        <v>25000</v>
      </c>
      <c r="E82" s="50">
        <v>25000</v>
      </c>
      <c r="F82" s="101">
        <v>25000</v>
      </c>
      <c r="G82" s="98">
        <v>20000</v>
      </c>
      <c r="H82" s="70"/>
      <c r="I82" s="70"/>
      <c r="J82" s="70"/>
    </row>
    <row r="83" spans="1:10" x14ac:dyDescent="0.25">
      <c r="A83" s="5" t="s">
        <v>99</v>
      </c>
      <c r="B83" s="9" t="s">
        <v>74</v>
      </c>
      <c r="C83" s="11">
        <f t="shared" si="6"/>
        <v>3000</v>
      </c>
      <c r="E83" s="50">
        <v>3000</v>
      </c>
      <c r="F83" s="101">
        <v>3000</v>
      </c>
      <c r="G83" s="98">
        <v>3000</v>
      </c>
      <c r="H83" s="70"/>
      <c r="I83" s="70"/>
      <c r="J83" s="70"/>
    </row>
    <row r="84" spans="1:10" x14ac:dyDescent="0.25">
      <c r="A84" s="5" t="s">
        <v>100</v>
      </c>
      <c r="B84" s="9" t="s">
        <v>101</v>
      </c>
      <c r="C84" s="11">
        <f t="shared" si="6"/>
        <v>12</v>
      </c>
      <c r="E84" s="50">
        <v>12</v>
      </c>
      <c r="F84" s="101">
        <v>12</v>
      </c>
      <c r="G84" s="98">
        <v>12</v>
      </c>
      <c r="H84" s="70"/>
      <c r="I84" s="70"/>
      <c r="J84" s="70"/>
    </row>
    <row r="85" spans="1:10" x14ac:dyDescent="0.25">
      <c r="A85" s="5" t="s">
        <v>102</v>
      </c>
      <c r="B85" s="9" t="s">
        <v>101</v>
      </c>
      <c r="C85" s="11">
        <f t="shared" si="6"/>
        <v>1</v>
      </c>
      <c r="E85" s="50">
        <v>1</v>
      </c>
      <c r="F85" s="101">
        <v>1</v>
      </c>
      <c r="G85" s="98">
        <v>1</v>
      </c>
      <c r="H85" s="70"/>
      <c r="I85" s="70"/>
      <c r="J85" s="70"/>
    </row>
    <row r="86" spans="1:10" x14ac:dyDescent="0.25">
      <c r="E86" s="50"/>
      <c r="F86" s="101"/>
      <c r="G86" s="98"/>
      <c r="H86" s="70"/>
      <c r="I86" s="70"/>
      <c r="J86" s="70"/>
    </row>
    <row r="87" spans="1:10" x14ac:dyDescent="0.25">
      <c r="A87" s="5" t="s">
        <v>82</v>
      </c>
      <c r="E87" s="50"/>
      <c r="F87" s="101"/>
      <c r="G87" s="98"/>
      <c r="H87" s="70"/>
      <c r="I87" s="70"/>
      <c r="J87" s="70"/>
    </row>
    <row r="88" spans="1:10" x14ac:dyDescent="0.25">
      <c r="A88" s="5" t="s">
        <v>98</v>
      </c>
      <c r="B88" s="9" t="s">
        <v>74</v>
      </c>
      <c r="C88" s="11">
        <f t="shared" ref="C88:C91" si="7">CHOOSE($C$2,E88,F88,G88,H88,I88,J88)</f>
        <v>20000</v>
      </c>
      <c r="E88" s="50">
        <v>20000</v>
      </c>
      <c r="F88" s="101">
        <v>20000</v>
      </c>
      <c r="G88" s="98">
        <v>17000</v>
      </c>
      <c r="H88" s="70"/>
      <c r="I88" s="70"/>
      <c r="J88" s="70"/>
    </row>
    <row r="89" spans="1:10" x14ac:dyDescent="0.25">
      <c r="A89" s="5" t="s">
        <v>99</v>
      </c>
      <c r="B89" s="9" t="s">
        <v>74</v>
      </c>
      <c r="C89" s="11">
        <f t="shared" si="7"/>
        <v>2000</v>
      </c>
      <c r="E89" s="50">
        <v>2000</v>
      </c>
      <c r="F89" s="101">
        <v>2000</v>
      </c>
      <c r="G89" s="98">
        <v>2000</v>
      </c>
      <c r="H89" s="70"/>
      <c r="I89" s="70"/>
      <c r="J89" s="70"/>
    </row>
    <row r="90" spans="1:10" x14ac:dyDescent="0.25">
      <c r="A90" s="5" t="s">
        <v>100</v>
      </c>
      <c r="B90" s="9" t="s">
        <v>101</v>
      </c>
      <c r="C90" s="11">
        <f t="shared" si="7"/>
        <v>12</v>
      </c>
      <c r="E90" s="50">
        <v>12</v>
      </c>
      <c r="F90" s="101">
        <v>12</v>
      </c>
      <c r="G90" s="98">
        <v>12</v>
      </c>
      <c r="H90" s="70"/>
      <c r="I90" s="70"/>
      <c r="J90" s="70"/>
    </row>
    <row r="91" spans="1:10" x14ac:dyDescent="0.25">
      <c r="A91" s="5" t="s">
        <v>102</v>
      </c>
      <c r="B91" s="9" t="s">
        <v>101</v>
      </c>
      <c r="C91" s="11">
        <f t="shared" si="7"/>
        <v>1</v>
      </c>
      <c r="E91" s="50">
        <v>1</v>
      </c>
      <c r="F91" s="101">
        <v>1</v>
      </c>
      <c r="G91" s="98">
        <v>1</v>
      </c>
      <c r="H91" s="70"/>
      <c r="I91" s="70"/>
      <c r="J91" s="70"/>
    </row>
    <row r="92" spans="1:10" x14ac:dyDescent="0.25">
      <c r="E92" s="50"/>
      <c r="F92" s="101"/>
      <c r="G92" s="98"/>
      <c r="H92" s="70"/>
      <c r="I92" s="70"/>
      <c r="J92" s="70"/>
    </row>
    <row r="93" spans="1:10" x14ac:dyDescent="0.25">
      <c r="E93" s="50"/>
      <c r="F93" s="101"/>
      <c r="G93" s="98"/>
      <c r="H93" s="70"/>
      <c r="I93" s="70"/>
      <c r="J93" s="70"/>
    </row>
    <row r="94" spans="1:10" x14ac:dyDescent="0.25">
      <c r="A94" s="74" t="s">
        <v>91</v>
      </c>
      <c r="E94" s="50"/>
      <c r="F94" s="101"/>
      <c r="G94" s="98"/>
      <c r="H94" s="70"/>
      <c r="I94" s="70"/>
      <c r="J94" s="70"/>
    </row>
    <row r="95" spans="1:10" x14ac:dyDescent="0.25">
      <c r="A95" s="6" t="s">
        <v>9</v>
      </c>
      <c r="E95" s="50"/>
      <c r="F95" s="101"/>
      <c r="G95" s="98"/>
      <c r="H95" s="70"/>
      <c r="I95" s="70"/>
      <c r="J95" s="70"/>
    </row>
    <row r="96" spans="1:10" x14ac:dyDescent="0.25">
      <c r="A96" s="57" t="s">
        <v>21</v>
      </c>
      <c r="B96" s="9" t="s">
        <v>117</v>
      </c>
      <c r="C96" s="11">
        <f>CHOOSE($C$2,E96,F96,G96,H96,I96,J96)</f>
        <v>4</v>
      </c>
      <c r="E96" s="50">
        <v>4</v>
      </c>
      <c r="F96" s="101">
        <v>4</v>
      </c>
      <c r="G96" s="98">
        <v>4</v>
      </c>
      <c r="H96" s="70"/>
      <c r="I96" s="70"/>
      <c r="J96" s="70"/>
    </row>
    <row r="97" spans="1:10" x14ac:dyDescent="0.25">
      <c r="A97" s="57" t="s">
        <v>122</v>
      </c>
      <c r="B97" s="9" t="s">
        <v>75</v>
      </c>
      <c r="E97" s="50"/>
      <c r="F97" s="101"/>
      <c r="G97" s="98"/>
      <c r="H97" s="70"/>
      <c r="I97" s="70"/>
      <c r="J97" s="70"/>
    </row>
    <row r="98" spans="1:10" x14ac:dyDescent="0.25">
      <c r="A98" s="5">
        <v>1</v>
      </c>
      <c r="B98" s="9" t="s">
        <v>75</v>
      </c>
      <c r="C98" s="2">
        <f t="shared" ref="C98:C129" si="8">CHOOSE($C$2,E98,F98,G98,H98,I98,J98)</f>
        <v>0.8</v>
      </c>
      <c r="E98" s="103">
        <v>0.8</v>
      </c>
      <c r="F98" s="100">
        <v>1</v>
      </c>
      <c r="G98" s="97">
        <v>1</v>
      </c>
      <c r="H98" s="40"/>
      <c r="I98" s="40"/>
      <c r="J98" s="40"/>
    </row>
    <row r="99" spans="1:10" x14ac:dyDescent="0.25">
      <c r="A99" s="5">
        <v>2</v>
      </c>
      <c r="B99" s="9" t="s">
        <v>75</v>
      </c>
      <c r="C99" s="2">
        <f t="shared" si="8"/>
        <v>0.5</v>
      </c>
      <c r="E99" s="103">
        <v>0.5</v>
      </c>
      <c r="F99" s="100">
        <v>0.5</v>
      </c>
      <c r="G99" s="97">
        <v>0.5</v>
      </c>
      <c r="H99" s="40"/>
      <c r="I99" s="40"/>
      <c r="J99" s="40"/>
    </row>
    <row r="100" spans="1:10" x14ac:dyDescent="0.25">
      <c r="A100" s="5">
        <v>3</v>
      </c>
      <c r="B100" s="9" t="s">
        <v>75</v>
      </c>
      <c r="C100" s="2">
        <f t="shared" si="8"/>
        <v>0.5</v>
      </c>
      <c r="E100" s="103">
        <v>0.5</v>
      </c>
      <c r="F100" s="100">
        <v>0.5</v>
      </c>
      <c r="G100" s="97">
        <v>0.5</v>
      </c>
      <c r="H100" s="40"/>
      <c r="I100" s="40"/>
      <c r="J100" s="40"/>
    </row>
    <row r="101" spans="1:10" x14ac:dyDescent="0.25">
      <c r="A101" s="5">
        <v>4</v>
      </c>
      <c r="B101" s="9" t="s">
        <v>75</v>
      </c>
      <c r="C101" s="2">
        <f t="shared" si="8"/>
        <v>0.5</v>
      </c>
      <c r="E101" s="103">
        <v>0.5</v>
      </c>
      <c r="F101" s="100">
        <v>0.5</v>
      </c>
      <c r="G101" s="97">
        <v>0.5</v>
      </c>
      <c r="H101" s="40"/>
      <c r="I101" s="40"/>
      <c r="J101" s="40"/>
    </row>
    <row r="102" spans="1:10" x14ac:dyDescent="0.25">
      <c r="A102" s="5">
        <v>5</v>
      </c>
      <c r="B102" s="9" t="s">
        <v>75</v>
      </c>
      <c r="C102" s="2">
        <f t="shared" si="8"/>
        <v>1</v>
      </c>
      <c r="E102" s="103">
        <v>1</v>
      </c>
      <c r="F102" s="100">
        <v>1</v>
      </c>
      <c r="G102" s="97">
        <v>1</v>
      </c>
      <c r="H102" s="40"/>
      <c r="I102" s="40"/>
      <c r="J102" s="40"/>
    </row>
    <row r="103" spans="1:10" x14ac:dyDescent="0.25">
      <c r="A103" s="5">
        <v>6</v>
      </c>
      <c r="B103" s="9" t="s">
        <v>75</v>
      </c>
      <c r="C103" s="2">
        <f t="shared" si="8"/>
        <v>1</v>
      </c>
      <c r="E103" s="103">
        <v>1</v>
      </c>
      <c r="F103" s="100">
        <v>1</v>
      </c>
      <c r="G103" s="97">
        <v>1</v>
      </c>
      <c r="H103" s="40"/>
      <c r="I103" s="40"/>
      <c r="J103" s="40"/>
    </row>
    <row r="104" spans="1:10" x14ac:dyDescent="0.25">
      <c r="A104" s="5">
        <v>7</v>
      </c>
      <c r="B104" s="9" t="s">
        <v>75</v>
      </c>
      <c r="C104" s="2">
        <f t="shared" si="8"/>
        <v>1</v>
      </c>
      <c r="E104" s="103">
        <v>1</v>
      </c>
      <c r="F104" s="100">
        <v>1</v>
      </c>
      <c r="G104" s="97">
        <v>1</v>
      </c>
      <c r="H104" s="40"/>
      <c r="I104" s="40"/>
      <c r="J104" s="40"/>
    </row>
    <row r="105" spans="1:10" x14ac:dyDescent="0.25">
      <c r="A105" s="5">
        <v>8</v>
      </c>
      <c r="B105" s="9" t="s">
        <v>75</v>
      </c>
      <c r="C105" s="2">
        <f t="shared" si="8"/>
        <v>1</v>
      </c>
      <c r="E105" s="103">
        <v>1</v>
      </c>
      <c r="F105" s="100">
        <v>1</v>
      </c>
      <c r="G105" s="97">
        <v>1</v>
      </c>
      <c r="H105" s="40"/>
      <c r="I105" s="40"/>
      <c r="J105" s="40"/>
    </row>
    <row r="106" spans="1:10" x14ac:dyDescent="0.25">
      <c r="A106" s="5">
        <v>9</v>
      </c>
      <c r="B106" s="9" t="s">
        <v>75</v>
      </c>
      <c r="C106" s="2">
        <f t="shared" si="8"/>
        <v>0.8</v>
      </c>
      <c r="E106" s="103">
        <v>0.8</v>
      </c>
      <c r="F106" s="100">
        <v>1</v>
      </c>
      <c r="G106" s="97">
        <v>1</v>
      </c>
      <c r="H106" s="40"/>
      <c r="I106" s="40"/>
      <c r="J106" s="40"/>
    </row>
    <row r="107" spans="1:10" x14ac:dyDescent="0.25">
      <c r="A107" s="5">
        <v>10</v>
      </c>
      <c r="B107" s="9" t="s">
        <v>75</v>
      </c>
      <c r="C107" s="2">
        <f t="shared" si="8"/>
        <v>0.5</v>
      </c>
      <c r="E107" s="103">
        <v>0.5</v>
      </c>
      <c r="F107" s="100">
        <v>0.5</v>
      </c>
      <c r="G107" s="97">
        <v>0.5</v>
      </c>
      <c r="H107" s="40"/>
      <c r="I107" s="40"/>
      <c r="J107" s="40"/>
    </row>
    <row r="108" spans="1:10" x14ac:dyDescent="0.25">
      <c r="A108" s="5">
        <v>11</v>
      </c>
      <c r="B108" s="9" t="s">
        <v>75</v>
      </c>
      <c r="C108" s="2">
        <f t="shared" si="8"/>
        <v>0.5</v>
      </c>
      <c r="E108" s="103">
        <v>0.5</v>
      </c>
      <c r="F108" s="100">
        <v>0.5</v>
      </c>
      <c r="G108" s="97">
        <v>0.5</v>
      </c>
      <c r="H108" s="40"/>
      <c r="I108" s="40"/>
      <c r="J108" s="40"/>
    </row>
    <row r="109" spans="1:10" x14ac:dyDescent="0.25">
      <c r="A109" s="5">
        <v>12</v>
      </c>
      <c r="B109" s="9" t="s">
        <v>75</v>
      </c>
      <c r="C109" s="2">
        <f t="shared" si="8"/>
        <v>0.5</v>
      </c>
      <c r="E109" s="103">
        <v>0.5</v>
      </c>
      <c r="F109" s="100">
        <v>0.5</v>
      </c>
      <c r="G109" s="97">
        <v>0.5</v>
      </c>
      <c r="H109" s="40"/>
      <c r="I109" s="40"/>
      <c r="J109" s="40"/>
    </row>
    <row r="110" spans="1:10" x14ac:dyDescent="0.25">
      <c r="A110" s="6" t="s">
        <v>118</v>
      </c>
      <c r="B110" s="9" t="s">
        <v>74</v>
      </c>
      <c r="C110" s="11">
        <f t="shared" si="8"/>
        <v>70000</v>
      </c>
      <c r="E110" s="50">
        <v>70000</v>
      </c>
      <c r="F110" s="101">
        <v>100000</v>
      </c>
      <c r="G110" s="98">
        <v>100000</v>
      </c>
      <c r="H110" s="70"/>
      <c r="I110" s="70"/>
      <c r="J110" s="70"/>
    </row>
    <row r="111" spans="1:10" x14ac:dyDescent="0.25">
      <c r="A111" s="56" t="s">
        <v>121</v>
      </c>
      <c r="B111" s="9" t="s">
        <v>74</v>
      </c>
      <c r="C111" s="11">
        <f t="shared" si="8"/>
        <v>5000</v>
      </c>
      <c r="E111" s="50">
        <v>5000</v>
      </c>
      <c r="F111" s="101">
        <v>5000</v>
      </c>
      <c r="G111" s="98">
        <v>5000</v>
      </c>
      <c r="H111" s="70"/>
      <c r="I111" s="70"/>
      <c r="J111" s="70"/>
    </row>
    <row r="112" spans="1:10" x14ac:dyDescent="0.25">
      <c r="A112" s="56" t="s">
        <v>100</v>
      </c>
      <c r="B112" s="9" t="s">
        <v>101</v>
      </c>
      <c r="C112" s="11">
        <f t="shared" si="8"/>
        <v>12</v>
      </c>
      <c r="E112" s="50">
        <v>12</v>
      </c>
      <c r="F112" s="101">
        <v>12</v>
      </c>
      <c r="G112" s="98">
        <v>12</v>
      </c>
      <c r="H112" s="70"/>
      <c r="I112" s="70"/>
      <c r="J112" s="70"/>
    </row>
    <row r="113" spans="1:10" x14ac:dyDescent="0.25">
      <c r="A113" s="56" t="s">
        <v>102</v>
      </c>
      <c r="B113" s="9" t="s">
        <v>101</v>
      </c>
      <c r="C113" s="11">
        <f t="shared" si="8"/>
        <v>1</v>
      </c>
      <c r="E113" s="50">
        <v>1</v>
      </c>
      <c r="F113" s="101">
        <v>1</v>
      </c>
      <c r="G113" s="98">
        <v>1</v>
      </c>
      <c r="H113" s="70"/>
      <c r="I113" s="70"/>
      <c r="J113" s="70"/>
    </row>
    <row r="114" spans="1:10" x14ac:dyDescent="0.25">
      <c r="A114" s="6" t="s">
        <v>27</v>
      </c>
      <c r="B114" s="9" t="s">
        <v>74</v>
      </c>
      <c r="C114" s="11">
        <f t="shared" si="8"/>
        <v>40000</v>
      </c>
      <c r="E114" s="50">
        <v>40000</v>
      </c>
      <c r="F114" s="101">
        <v>40000</v>
      </c>
      <c r="G114" s="98">
        <v>40000</v>
      </c>
      <c r="H114" s="70"/>
      <c r="I114" s="70"/>
      <c r="J114" s="70"/>
    </row>
    <row r="115" spans="1:10" x14ac:dyDescent="0.25">
      <c r="A115" s="56" t="s">
        <v>121</v>
      </c>
      <c r="B115" s="9" t="s">
        <v>74</v>
      </c>
      <c r="C115" s="11">
        <f t="shared" si="8"/>
        <v>3000</v>
      </c>
      <c r="E115" s="50">
        <v>3000</v>
      </c>
      <c r="F115" s="101">
        <v>3000</v>
      </c>
      <c r="G115" s="98">
        <v>3000</v>
      </c>
      <c r="H115" s="70"/>
      <c r="I115" s="70"/>
      <c r="J115" s="70"/>
    </row>
    <row r="116" spans="1:10" x14ac:dyDescent="0.25">
      <c r="A116" s="56" t="s">
        <v>100</v>
      </c>
      <c r="B116" s="9" t="s">
        <v>101</v>
      </c>
      <c r="C116" s="11">
        <f t="shared" si="8"/>
        <v>12</v>
      </c>
      <c r="E116" s="50">
        <v>12</v>
      </c>
      <c r="F116" s="101">
        <v>12</v>
      </c>
      <c r="G116" s="98">
        <v>12</v>
      </c>
      <c r="H116" s="70"/>
      <c r="I116" s="70"/>
      <c r="J116" s="70"/>
    </row>
    <row r="117" spans="1:10" x14ac:dyDescent="0.25">
      <c r="A117" s="56" t="s">
        <v>102</v>
      </c>
      <c r="B117" s="9" t="s">
        <v>101</v>
      </c>
      <c r="C117" s="11">
        <f t="shared" si="8"/>
        <v>1</v>
      </c>
      <c r="E117" s="50">
        <v>1</v>
      </c>
      <c r="F117" s="101">
        <v>1</v>
      </c>
      <c r="G117" s="98">
        <v>1</v>
      </c>
      <c r="H117" s="70"/>
      <c r="I117" s="70"/>
      <c r="J117" s="70"/>
    </row>
    <row r="118" spans="1:10" x14ac:dyDescent="0.25">
      <c r="A118" s="6" t="s">
        <v>34</v>
      </c>
      <c r="B118" s="9" t="s">
        <v>74</v>
      </c>
      <c r="C118" s="11">
        <f t="shared" si="8"/>
        <v>40000</v>
      </c>
      <c r="E118" s="50">
        <v>40000</v>
      </c>
      <c r="F118" s="101">
        <v>50000</v>
      </c>
      <c r="G118" s="98">
        <v>50000</v>
      </c>
      <c r="H118" s="70"/>
      <c r="I118" s="70"/>
      <c r="J118" s="70"/>
    </row>
    <row r="119" spans="1:10" x14ac:dyDescent="0.25">
      <c r="A119" s="56" t="s">
        <v>121</v>
      </c>
      <c r="B119" s="9" t="s">
        <v>74</v>
      </c>
      <c r="C119" s="11">
        <f t="shared" si="8"/>
        <v>3000</v>
      </c>
      <c r="E119" s="50">
        <v>3000</v>
      </c>
      <c r="F119" s="101">
        <v>3000</v>
      </c>
      <c r="G119" s="98">
        <v>3000</v>
      </c>
      <c r="H119" s="70"/>
      <c r="I119" s="70"/>
      <c r="J119" s="70"/>
    </row>
    <row r="120" spans="1:10" x14ac:dyDescent="0.25">
      <c r="A120" s="56" t="s">
        <v>100</v>
      </c>
      <c r="B120" s="9" t="s">
        <v>101</v>
      </c>
      <c r="C120" s="11">
        <f t="shared" si="8"/>
        <v>12</v>
      </c>
      <c r="E120" s="50">
        <v>12</v>
      </c>
      <c r="F120" s="101">
        <v>12</v>
      </c>
      <c r="G120" s="98">
        <v>12</v>
      </c>
      <c r="H120" s="70"/>
      <c r="I120" s="70"/>
      <c r="J120" s="70"/>
    </row>
    <row r="121" spans="1:10" x14ac:dyDescent="0.25">
      <c r="A121" s="56" t="s">
        <v>102</v>
      </c>
      <c r="B121" s="9" t="s">
        <v>101</v>
      </c>
      <c r="C121" s="11">
        <f t="shared" si="8"/>
        <v>1</v>
      </c>
      <c r="E121" s="50">
        <v>1</v>
      </c>
      <c r="F121" s="101">
        <v>1</v>
      </c>
      <c r="G121" s="98">
        <v>1</v>
      </c>
      <c r="H121" s="70"/>
      <c r="I121" s="70"/>
      <c r="J121" s="70"/>
    </row>
    <row r="122" spans="1:10" x14ac:dyDescent="0.25">
      <c r="A122" s="6" t="s">
        <v>24</v>
      </c>
      <c r="B122" s="9" t="s">
        <v>74</v>
      </c>
      <c r="C122" s="11">
        <f t="shared" si="8"/>
        <v>50000</v>
      </c>
      <c r="E122" s="50">
        <v>50000</v>
      </c>
      <c r="F122" s="101">
        <v>100000</v>
      </c>
      <c r="G122" s="98">
        <v>100000</v>
      </c>
      <c r="H122" s="70"/>
      <c r="I122" s="70"/>
      <c r="J122" s="70"/>
    </row>
    <row r="123" spans="1:10" x14ac:dyDescent="0.25">
      <c r="A123" s="56" t="s">
        <v>121</v>
      </c>
      <c r="B123" s="9" t="s">
        <v>74</v>
      </c>
      <c r="C123" s="11">
        <f t="shared" si="8"/>
        <v>10000</v>
      </c>
      <c r="E123" s="50">
        <v>10000</v>
      </c>
      <c r="F123" s="101">
        <v>10000</v>
      </c>
      <c r="G123" s="98">
        <v>10000</v>
      </c>
      <c r="H123" s="70"/>
      <c r="I123" s="70"/>
      <c r="J123" s="70"/>
    </row>
    <row r="124" spans="1:10" x14ac:dyDescent="0.25">
      <c r="A124" s="56" t="s">
        <v>100</v>
      </c>
      <c r="B124" s="9" t="s">
        <v>101</v>
      </c>
      <c r="C124" s="11">
        <f t="shared" si="8"/>
        <v>12</v>
      </c>
      <c r="E124" s="50">
        <v>12</v>
      </c>
      <c r="F124" s="101">
        <v>12</v>
      </c>
      <c r="G124" s="98">
        <v>12</v>
      </c>
      <c r="H124" s="70"/>
      <c r="I124" s="70"/>
      <c r="J124" s="70"/>
    </row>
    <row r="125" spans="1:10" x14ac:dyDescent="0.25">
      <c r="A125" s="56" t="s">
        <v>102</v>
      </c>
      <c r="B125" s="9" t="s">
        <v>101</v>
      </c>
      <c r="C125" s="11">
        <f t="shared" si="8"/>
        <v>1</v>
      </c>
      <c r="E125" s="50">
        <v>1</v>
      </c>
      <c r="F125" s="101">
        <v>1</v>
      </c>
      <c r="G125" s="98">
        <v>1</v>
      </c>
      <c r="H125" s="70"/>
      <c r="I125" s="70"/>
      <c r="J125" s="70"/>
    </row>
    <row r="126" spans="1:10" x14ac:dyDescent="0.25">
      <c r="A126" s="6" t="s">
        <v>49</v>
      </c>
      <c r="B126" s="9" t="s">
        <v>74</v>
      </c>
      <c r="C126" s="11">
        <f t="shared" si="8"/>
        <v>15000</v>
      </c>
      <c r="E126" s="50">
        <v>15000</v>
      </c>
      <c r="F126" s="101">
        <v>15000</v>
      </c>
      <c r="G126" s="98">
        <v>15000</v>
      </c>
      <c r="H126" s="70"/>
      <c r="I126" s="70"/>
      <c r="J126" s="70"/>
    </row>
    <row r="127" spans="1:10" x14ac:dyDescent="0.25">
      <c r="A127" s="56" t="s">
        <v>121</v>
      </c>
      <c r="B127" s="9" t="s">
        <v>74</v>
      </c>
      <c r="C127" s="11">
        <f t="shared" si="8"/>
        <v>2000</v>
      </c>
      <c r="E127" s="50">
        <v>2000</v>
      </c>
      <c r="F127" s="101">
        <v>2000</v>
      </c>
      <c r="G127" s="98">
        <v>2000</v>
      </c>
      <c r="H127" s="70"/>
      <c r="I127" s="70"/>
      <c r="J127" s="70"/>
    </row>
    <row r="128" spans="1:10" x14ac:dyDescent="0.25">
      <c r="A128" s="56" t="s">
        <v>100</v>
      </c>
      <c r="B128" s="9" t="s">
        <v>101</v>
      </c>
      <c r="C128" s="11">
        <f t="shared" si="8"/>
        <v>12</v>
      </c>
      <c r="E128" s="50">
        <v>12</v>
      </c>
      <c r="F128" s="101">
        <v>12</v>
      </c>
      <c r="G128" s="98">
        <v>12</v>
      </c>
      <c r="H128" s="70"/>
      <c r="I128" s="70"/>
      <c r="J128" s="70"/>
    </row>
    <row r="129" spans="1:10" x14ac:dyDescent="0.25">
      <c r="A129" s="56" t="s">
        <v>102</v>
      </c>
      <c r="B129" s="9" t="s">
        <v>101</v>
      </c>
      <c r="C129" s="11">
        <f t="shared" si="8"/>
        <v>1</v>
      </c>
      <c r="E129" s="50">
        <v>1</v>
      </c>
      <c r="F129" s="101">
        <v>1</v>
      </c>
      <c r="G129" s="98">
        <v>1</v>
      </c>
      <c r="H129" s="70"/>
      <c r="I129" s="70"/>
      <c r="J129" s="70"/>
    </row>
    <row r="130" spans="1:10" x14ac:dyDescent="0.25">
      <c r="E130" s="50"/>
      <c r="F130" s="101"/>
      <c r="G130" s="98"/>
      <c r="H130" s="70"/>
      <c r="I130" s="70"/>
      <c r="J130" s="70"/>
    </row>
    <row r="131" spans="1:10" x14ac:dyDescent="0.25">
      <c r="A131" s="5" t="s">
        <v>116</v>
      </c>
      <c r="E131" s="50"/>
      <c r="F131" s="101"/>
      <c r="G131" s="98"/>
      <c r="H131" s="70"/>
      <c r="I131" s="70"/>
      <c r="J131" s="70"/>
    </row>
    <row r="132" spans="1:10" x14ac:dyDescent="0.25">
      <c r="A132" s="58" t="s">
        <v>23</v>
      </c>
      <c r="B132" s="9" t="s">
        <v>70</v>
      </c>
      <c r="C132" s="11">
        <f t="shared" ref="C132:C136" si="9">CHOOSE($C$2,E132,F132,G132,H132,I132,J132)</f>
        <v>4</v>
      </c>
      <c r="E132" s="50">
        <v>4</v>
      </c>
      <c r="F132" s="101">
        <v>4</v>
      </c>
      <c r="G132" s="98">
        <v>4</v>
      </c>
      <c r="H132" s="70"/>
      <c r="I132" s="70"/>
      <c r="J132" s="70"/>
    </row>
    <row r="133" spans="1:10" x14ac:dyDescent="0.25">
      <c r="A133" s="58" t="s">
        <v>87</v>
      </c>
      <c r="B133" s="9" t="s">
        <v>74</v>
      </c>
      <c r="C133" s="11">
        <f t="shared" si="9"/>
        <v>8000</v>
      </c>
      <c r="E133" s="50">
        <v>8000</v>
      </c>
      <c r="F133" s="101">
        <v>8000</v>
      </c>
      <c r="G133" s="98">
        <v>8000</v>
      </c>
      <c r="H133" s="70"/>
      <c r="I133" s="70"/>
      <c r="J133" s="70"/>
    </row>
    <row r="134" spans="1:10" x14ac:dyDescent="0.25">
      <c r="A134" s="58" t="s">
        <v>121</v>
      </c>
      <c r="B134" s="9" t="s">
        <v>74</v>
      </c>
      <c r="C134" s="11">
        <f t="shared" si="9"/>
        <v>1000</v>
      </c>
      <c r="E134" s="50">
        <v>1000</v>
      </c>
      <c r="F134" s="101">
        <v>1000</v>
      </c>
      <c r="G134" s="98">
        <v>1000</v>
      </c>
      <c r="H134" s="70"/>
      <c r="I134" s="70"/>
      <c r="J134" s="70"/>
    </row>
    <row r="135" spans="1:10" x14ac:dyDescent="0.25">
      <c r="A135" s="58" t="s">
        <v>100</v>
      </c>
      <c r="B135" s="9" t="s">
        <v>101</v>
      </c>
      <c r="C135" s="11">
        <f t="shared" si="9"/>
        <v>12</v>
      </c>
      <c r="E135" s="50">
        <v>12</v>
      </c>
      <c r="F135" s="101">
        <v>12</v>
      </c>
      <c r="G135" s="98">
        <v>12</v>
      </c>
      <c r="H135" s="70"/>
      <c r="I135" s="70"/>
      <c r="J135" s="70"/>
    </row>
    <row r="136" spans="1:10" x14ac:dyDescent="0.25">
      <c r="A136" s="58" t="s">
        <v>102</v>
      </c>
      <c r="B136" s="9" t="s">
        <v>101</v>
      </c>
      <c r="C136" s="11">
        <f t="shared" si="9"/>
        <v>1</v>
      </c>
      <c r="E136" s="50">
        <v>1</v>
      </c>
      <c r="F136" s="101">
        <v>1</v>
      </c>
      <c r="G136" s="98">
        <v>1</v>
      </c>
      <c r="H136" s="70"/>
      <c r="I136" s="70"/>
      <c r="J136" s="70"/>
    </row>
    <row r="137" spans="1:10" x14ac:dyDescent="0.25">
      <c r="E137" s="50"/>
      <c r="F137" s="101"/>
      <c r="G137" s="98"/>
      <c r="H137" s="70"/>
      <c r="I137" s="70"/>
      <c r="J137" s="70"/>
    </row>
    <row r="138" spans="1:10" x14ac:dyDescent="0.25">
      <c r="A138" s="5" t="s">
        <v>2</v>
      </c>
      <c r="E138" s="50"/>
      <c r="F138" s="101"/>
      <c r="G138" s="98"/>
      <c r="H138" s="70"/>
      <c r="I138" s="70"/>
      <c r="J138" s="70"/>
    </row>
    <row r="139" spans="1:10" x14ac:dyDescent="0.25">
      <c r="A139" s="58" t="s">
        <v>17</v>
      </c>
      <c r="B139" s="9" t="s">
        <v>74</v>
      </c>
      <c r="C139" s="11">
        <f t="shared" ref="C139:C142" si="10">CHOOSE($C$2,E139,F139,G139,H139,I139,J139)</f>
        <v>3000</v>
      </c>
      <c r="E139" s="50">
        <v>3000</v>
      </c>
      <c r="F139" s="101">
        <v>3000</v>
      </c>
      <c r="G139" s="98">
        <v>3000</v>
      </c>
      <c r="H139" s="70"/>
      <c r="I139" s="70"/>
      <c r="J139" s="70"/>
    </row>
    <row r="140" spans="1:10" x14ac:dyDescent="0.25">
      <c r="A140" s="58" t="s">
        <v>18</v>
      </c>
      <c r="B140" s="9" t="s">
        <v>74</v>
      </c>
      <c r="C140" s="11">
        <f t="shared" si="10"/>
        <v>5000</v>
      </c>
      <c r="E140" s="50">
        <v>5000</v>
      </c>
      <c r="F140" s="101">
        <v>5000</v>
      </c>
      <c r="G140" s="98">
        <v>5000</v>
      </c>
      <c r="H140" s="70"/>
      <c r="I140" s="70"/>
      <c r="J140" s="70"/>
    </row>
    <row r="141" spans="1:10" x14ac:dyDescent="0.25">
      <c r="A141" s="58" t="s">
        <v>19</v>
      </c>
      <c r="B141" s="9" t="s">
        <v>74</v>
      </c>
      <c r="C141" s="11">
        <f t="shared" si="10"/>
        <v>10000</v>
      </c>
      <c r="E141" s="50">
        <v>10000</v>
      </c>
      <c r="F141" s="101">
        <v>10000</v>
      </c>
      <c r="G141" s="98">
        <v>10000</v>
      </c>
      <c r="H141" s="70"/>
      <c r="I141" s="70"/>
      <c r="J141" s="70"/>
    </row>
    <row r="142" spans="1:10" x14ac:dyDescent="0.25">
      <c r="A142" s="58" t="s">
        <v>20</v>
      </c>
      <c r="B142" s="9" t="s">
        <v>74</v>
      </c>
      <c r="C142" s="11">
        <f t="shared" si="10"/>
        <v>10000</v>
      </c>
      <c r="E142" s="50">
        <v>10000</v>
      </c>
      <c r="F142" s="101">
        <v>10000</v>
      </c>
      <c r="G142" s="98">
        <v>10000</v>
      </c>
      <c r="H142" s="70"/>
      <c r="I142" s="70"/>
      <c r="J142" s="70"/>
    </row>
    <row r="143" spans="1:10" x14ac:dyDescent="0.25">
      <c r="E143" s="50"/>
      <c r="F143" s="101"/>
      <c r="G143" s="98"/>
      <c r="H143" s="70"/>
      <c r="I143" s="70"/>
      <c r="J143" s="70"/>
    </row>
    <row r="144" spans="1:10" x14ac:dyDescent="0.25">
      <c r="A144" s="5" t="s">
        <v>46</v>
      </c>
      <c r="E144" s="50"/>
      <c r="F144" s="101"/>
      <c r="G144" s="98"/>
      <c r="H144" s="70"/>
      <c r="I144" s="70"/>
      <c r="J144" s="70"/>
    </row>
    <row r="145" spans="1:10" x14ac:dyDescent="0.25">
      <c r="A145" s="58" t="s">
        <v>23</v>
      </c>
      <c r="B145" s="9" t="s">
        <v>70</v>
      </c>
      <c r="C145" s="11">
        <f t="shared" ref="C145:C146" si="11">CHOOSE($C$2,E145,F145,G145,H145,I145,J145)</f>
        <v>4</v>
      </c>
      <c r="E145" s="50">
        <v>4</v>
      </c>
      <c r="F145" s="101">
        <v>4</v>
      </c>
      <c r="G145" s="98">
        <v>4</v>
      </c>
      <c r="H145" s="70"/>
      <c r="I145" s="70"/>
      <c r="J145" s="70"/>
    </row>
    <row r="146" spans="1:10" x14ac:dyDescent="0.25">
      <c r="A146" s="58" t="s">
        <v>119</v>
      </c>
      <c r="B146" s="9" t="s">
        <v>74</v>
      </c>
      <c r="C146" s="11">
        <f t="shared" si="11"/>
        <v>15000</v>
      </c>
      <c r="E146" s="50">
        <v>15000</v>
      </c>
      <c r="F146" s="101">
        <v>15000</v>
      </c>
      <c r="G146" s="98">
        <v>15000</v>
      </c>
      <c r="H146" s="70"/>
      <c r="I146" s="70"/>
      <c r="J146" s="70"/>
    </row>
    <row r="147" spans="1:10" x14ac:dyDescent="0.25">
      <c r="A147" s="58"/>
      <c r="E147" s="50"/>
      <c r="F147" s="101"/>
      <c r="G147" s="98"/>
      <c r="H147" s="70"/>
      <c r="I147" s="70"/>
      <c r="J147" s="70"/>
    </row>
    <row r="148" spans="1:10" x14ac:dyDescent="0.25">
      <c r="A148" s="5" t="s">
        <v>88</v>
      </c>
      <c r="E148" s="50"/>
      <c r="F148" s="101"/>
      <c r="G148" s="98"/>
      <c r="H148" s="70"/>
      <c r="I148" s="70"/>
      <c r="J148" s="70"/>
    </row>
    <row r="149" spans="1:10" x14ac:dyDescent="0.25">
      <c r="A149" s="58" t="s">
        <v>23</v>
      </c>
      <c r="B149" s="9" t="s">
        <v>70</v>
      </c>
      <c r="C149" s="11">
        <f t="shared" ref="C149:C154" si="12">CHOOSE($C$2,E149,F149,G149,H149,I149,J149)</f>
        <v>4</v>
      </c>
      <c r="E149" s="50">
        <v>4</v>
      </c>
      <c r="F149" s="101">
        <v>4</v>
      </c>
      <c r="G149" s="98">
        <v>4</v>
      </c>
      <c r="H149" s="70"/>
      <c r="I149" s="70"/>
      <c r="J149" s="70"/>
    </row>
    <row r="150" spans="1:10" x14ac:dyDescent="0.25">
      <c r="A150" s="58" t="s">
        <v>124</v>
      </c>
      <c r="B150" s="9" t="s">
        <v>70</v>
      </c>
      <c r="C150" s="11">
        <f t="shared" si="12"/>
        <v>4</v>
      </c>
      <c r="E150" s="50">
        <v>4</v>
      </c>
      <c r="F150" s="101">
        <v>4</v>
      </c>
      <c r="G150" s="98">
        <v>4</v>
      </c>
      <c r="H150" s="70"/>
      <c r="I150" s="70"/>
      <c r="J150" s="70"/>
    </row>
    <row r="151" spans="1:10" x14ac:dyDescent="0.25">
      <c r="A151" s="58" t="s">
        <v>120</v>
      </c>
      <c r="B151" s="9" t="s">
        <v>74</v>
      </c>
      <c r="C151" s="11">
        <f t="shared" si="12"/>
        <v>500</v>
      </c>
      <c r="E151" s="50">
        <v>500</v>
      </c>
      <c r="F151" s="101">
        <v>500</v>
      </c>
      <c r="G151" s="98">
        <v>500</v>
      </c>
      <c r="H151" s="70"/>
      <c r="I151" s="70"/>
      <c r="J151" s="70"/>
    </row>
    <row r="152" spans="1:10" x14ac:dyDescent="0.25">
      <c r="A152" s="58" t="s">
        <v>121</v>
      </c>
      <c r="B152" s="9" t="s">
        <v>74</v>
      </c>
      <c r="C152" s="11">
        <f t="shared" si="12"/>
        <v>100</v>
      </c>
      <c r="E152" s="50">
        <v>100</v>
      </c>
      <c r="F152" s="101">
        <v>100</v>
      </c>
      <c r="G152" s="98">
        <v>100</v>
      </c>
      <c r="H152" s="70"/>
      <c r="I152" s="70"/>
      <c r="J152" s="70"/>
    </row>
    <row r="153" spans="1:10" x14ac:dyDescent="0.25">
      <c r="A153" s="58" t="s">
        <v>100</v>
      </c>
      <c r="B153" s="9" t="s">
        <v>101</v>
      </c>
      <c r="C153" s="11">
        <f t="shared" si="12"/>
        <v>12</v>
      </c>
      <c r="E153" s="50">
        <v>12</v>
      </c>
      <c r="F153" s="101">
        <v>12</v>
      </c>
      <c r="G153" s="98">
        <v>12</v>
      </c>
      <c r="H153" s="70"/>
      <c r="I153" s="70"/>
      <c r="J153" s="70"/>
    </row>
    <row r="154" spans="1:10" x14ac:dyDescent="0.25">
      <c r="A154" s="58" t="s">
        <v>102</v>
      </c>
      <c r="B154" s="9" t="s">
        <v>101</v>
      </c>
      <c r="C154" s="11">
        <f t="shared" si="12"/>
        <v>1</v>
      </c>
      <c r="E154" s="50">
        <v>1</v>
      </c>
      <c r="F154" s="101">
        <v>1</v>
      </c>
      <c r="G154" s="98">
        <v>1</v>
      </c>
      <c r="H154" s="70"/>
      <c r="I154" s="70"/>
      <c r="J154" s="70"/>
    </row>
    <row r="155" spans="1:10" x14ac:dyDescent="0.25">
      <c r="E155" s="50"/>
      <c r="F155" s="101"/>
      <c r="G155" s="98"/>
      <c r="H155" s="70"/>
      <c r="I155" s="70"/>
      <c r="J155" s="70"/>
    </row>
    <row r="156" spans="1:10" x14ac:dyDescent="0.25">
      <c r="A156" s="53" t="s">
        <v>43</v>
      </c>
      <c r="E156" s="50"/>
      <c r="F156" s="101"/>
      <c r="G156" s="98"/>
      <c r="H156" s="70"/>
      <c r="I156" s="70"/>
      <c r="J156" s="70"/>
    </row>
    <row r="157" spans="1:10" x14ac:dyDescent="0.25">
      <c r="A157" s="62" t="s">
        <v>151</v>
      </c>
      <c r="B157" s="9" t="s">
        <v>74</v>
      </c>
      <c r="C157" s="11">
        <f t="shared" ref="C157:C158" si="13">CHOOSE($C$2,E157,F157,G157,H157,I157,J157)</f>
        <v>100000</v>
      </c>
      <c r="E157" s="50">
        <v>100000</v>
      </c>
      <c r="F157" s="101">
        <v>100000</v>
      </c>
      <c r="G157" s="98">
        <v>100000</v>
      </c>
      <c r="H157" s="70"/>
      <c r="I157" s="70"/>
      <c r="J157" s="70"/>
    </row>
    <row r="158" spans="1:10" x14ac:dyDescent="0.25">
      <c r="A158" s="62" t="s">
        <v>152</v>
      </c>
      <c r="B158" s="9" t="s">
        <v>74</v>
      </c>
      <c r="C158" s="11">
        <f t="shared" si="13"/>
        <v>900000</v>
      </c>
      <c r="E158" s="50">
        <v>900000</v>
      </c>
      <c r="F158" s="101">
        <v>900000</v>
      </c>
      <c r="G158" s="98">
        <v>900000</v>
      </c>
      <c r="H158" s="70"/>
      <c r="I158" s="70"/>
      <c r="J158" s="70"/>
    </row>
    <row r="159" spans="1:10" x14ac:dyDescent="0.25">
      <c r="A159" s="62"/>
      <c r="E159" s="50"/>
      <c r="F159" s="101"/>
      <c r="G159" s="98"/>
      <c r="H159" s="70"/>
      <c r="I159" s="70"/>
      <c r="J159" s="70"/>
    </row>
    <row r="160" spans="1:10" x14ac:dyDescent="0.25">
      <c r="A160" s="53" t="s">
        <v>22</v>
      </c>
      <c r="E160" s="50"/>
      <c r="F160" s="101"/>
      <c r="G160" s="98"/>
      <c r="H160" s="70"/>
      <c r="I160" s="70"/>
      <c r="J160" s="70"/>
    </row>
    <row r="161" spans="1:57" x14ac:dyDescent="0.25">
      <c r="A161" s="92" t="s">
        <v>150</v>
      </c>
      <c r="E161" s="50"/>
      <c r="F161" s="101"/>
      <c r="G161" s="98"/>
      <c r="H161" s="70"/>
      <c r="I161" s="70"/>
      <c r="J161" s="70"/>
    </row>
    <row r="162" spans="1:57" s="11" customFormat="1" x14ac:dyDescent="0.25">
      <c r="A162" s="93" t="s">
        <v>83</v>
      </c>
      <c r="B162" s="9" t="s">
        <v>74</v>
      </c>
      <c r="C162" s="11">
        <f t="shared" ref="C162:C165" si="14">CHOOSE($C$2,E162,F162,G162,H162,I162,J162)</f>
        <v>60000</v>
      </c>
      <c r="D162" s="32"/>
      <c r="E162" s="50">
        <v>60000</v>
      </c>
      <c r="F162" s="101">
        <v>60000</v>
      </c>
      <c r="G162" s="98">
        <v>60000</v>
      </c>
      <c r="H162" s="70"/>
      <c r="I162" s="70"/>
      <c r="J162" s="70"/>
      <c r="K162" s="42"/>
      <c r="L162" s="42"/>
      <c r="M162" s="42"/>
      <c r="N162" s="42"/>
      <c r="O162" s="42"/>
      <c r="P162" s="42"/>
      <c r="Q162" s="42"/>
      <c r="R162" s="42"/>
      <c r="S162" s="5"/>
      <c r="T162" s="5"/>
      <c r="U162" s="5"/>
      <c r="V162" s="5"/>
      <c r="W162" s="5"/>
      <c r="X162" s="4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</row>
    <row r="163" spans="1:57" s="11" customFormat="1" x14ac:dyDescent="0.25">
      <c r="A163" s="93" t="s">
        <v>84</v>
      </c>
      <c r="B163" s="9" t="s">
        <v>74</v>
      </c>
      <c r="C163" s="11">
        <f t="shared" si="14"/>
        <v>44000</v>
      </c>
      <c r="D163" s="32"/>
      <c r="E163" s="50">
        <v>44000</v>
      </c>
      <c r="F163" s="101">
        <v>44000</v>
      </c>
      <c r="G163" s="98">
        <v>44000</v>
      </c>
      <c r="H163" s="70"/>
      <c r="I163" s="70"/>
      <c r="J163" s="70"/>
      <c r="K163" s="42"/>
      <c r="L163" s="42"/>
      <c r="M163" s="42"/>
      <c r="N163" s="42"/>
      <c r="O163" s="42"/>
      <c r="P163" s="42"/>
      <c r="Q163" s="42"/>
      <c r="R163" s="42"/>
      <c r="S163" s="5"/>
      <c r="T163" s="5"/>
      <c r="U163" s="5"/>
      <c r="V163" s="5"/>
      <c r="W163" s="5"/>
      <c r="X163" s="4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</row>
    <row r="164" spans="1:57" s="11" customFormat="1" x14ac:dyDescent="0.25">
      <c r="A164" s="93" t="s">
        <v>51</v>
      </c>
      <c r="B164" s="9" t="s">
        <v>74</v>
      </c>
      <c r="C164" s="11">
        <f t="shared" si="14"/>
        <v>80000</v>
      </c>
      <c r="D164" s="32"/>
      <c r="E164" s="50">
        <v>80000</v>
      </c>
      <c r="F164" s="101">
        <v>80000</v>
      </c>
      <c r="G164" s="98">
        <v>80000</v>
      </c>
      <c r="H164" s="70"/>
      <c r="I164" s="70"/>
      <c r="J164" s="70"/>
      <c r="K164" s="42"/>
      <c r="L164" s="42"/>
      <c r="M164" s="42"/>
      <c r="N164" s="42"/>
      <c r="O164" s="42"/>
      <c r="P164" s="42"/>
      <c r="Q164" s="42"/>
      <c r="R164" s="42"/>
      <c r="S164" s="5"/>
      <c r="T164" s="5"/>
      <c r="U164" s="5"/>
      <c r="V164" s="5"/>
      <c r="W164" s="5"/>
      <c r="X164" s="4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</row>
    <row r="165" spans="1:57" s="11" customFormat="1" x14ac:dyDescent="0.25">
      <c r="A165" s="93" t="s">
        <v>82</v>
      </c>
      <c r="B165" s="9" t="s">
        <v>74</v>
      </c>
      <c r="C165" s="11">
        <f t="shared" si="14"/>
        <v>80000</v>
      </c>
      <c r="D165" s="32"/>
      <c r="E165" s="50">
        <v>80000</v>
      </c>
      <c r="F165" s="101">
        <v>80000</v>
      </c>
      <c r="G165" s="98">
        <v>80000</v>
      </c>
      <c r="H165" s="70"/>
      <c r="I165" s="70"/>
      <c r="J165" s="70"/>
      <c r="K165" s="42"/>
      <c r="L165" s="42"/>
      <c r="M165" s="42"/>
      <c r="N165" s="42"/>
      <c r="O165" s="42"/>
      <c r="P165" s="42"/>
      <c r="Q165" s="42"/>
      <c r="R165" s="42"/>
      <c r="S165" s="5"/>
      <c r="T165" s="5"/>
      <c r="U165" s="5"/>
      <c r="V165" s="5"/>
      <c r="W165" s="5"/>
      <c r="X165" s="4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</row>
    <row r="166" spans="1:57" x14ac:dyDescent="0.25">
      <c r="E166" s="50"/>
      <c r="F166" s="101"/>
      <c r="G166" s="98"/>
      <c r="H166" s="70"/>
      <c r="I166" s="70"/>
      <c r="J166" s="70"/>
    </row>
    <row r="167" spans="1:57" x14ac:dyDescent="0.25">
      <c r="A167" s="60" t="s">
        <v>89</v>
      </c>
      <c r="E167" s="50"/>
      <c r="F167" s="101"/>
      <c r="G167" s="98"/>
      <c r="H167" s="70"/>
      <c r="I167" s="70"/>
      <c r="J167" s="70"/>
    </row>
    <row r="168" spans="1:57" x14ac:dyDescent="0.25">
      <c r="A168" s="5" t="s">
        <v>86</v>
      </c>
      <c r="E168" s="50"/>
      <c r="F168" s="101"/>
      <c r="G168" s="98"/>
      <c r="H168" s="70"/>
      <c r="I168" s="70"/>
      <c r="J168" s="70"/>
    </row>
    <row r="169" spans="1:57" x14ac:dyDescent="0.25">
      <c r="A169" s="80" t="s">
        <v>35</v>
      </c>
      <c r="B169" s="9" t="s">
        <v>128</v>
      </c>
      <c r="C169" s="11">
        <f t="shared" ref="C169:C173" si="15">CHOOSE($C$2,E169,F169,G169,H169,I169,J169)</f>
        <v>300</v>
      </c>
      <c r="E169" s="50">
        <v>300</v>
      </c>
      <c r="F169" s="101">
        <v>300</v>
      </c>
      <c r="G169" s="98">
        <v>300</v>
      </c>
      <c r="H169" s="70"/>
      <c r="I169" s="70"/>
      <c r="J169" s="70"/>
    </row>
    <row r="170" spans="1:57" x14ac:dyDescent="0.25">
      <c r="A170" s="80" t="s">
        <v>29</v>
      </c>
      <c r="B170" s="9" t="s">
        <v>74</v>
      </c>
      <c r="C170" s="11">
        <f t="shared" si="15"/>
        <v>56</v>
      </c>
      <c r="E170" s="50">
        <v>56</v>
      </c>
      <c r="F170" s="101">
        <v>56</v>
      </c>
      <c r="G170" s="98">
        <v>56</v>
      </c>
      <c r="H170" s="70"/>
      <c r="I170" s="70"/>
      <c r="J170" s="70"/>
    </row>
    <row r="171" spans="1:57" x14ac:dyDescent="0.25">
      <c r="A171" s="58" t="s">
        <v>129</v>
      </c>
      <c r="B171" s="9" t="s">
        <v>74</v>
      </c>
      <c r="C171" s="11">
        <f t="shared" si="15"/>
        <v>8</v>
      </c>
      <c r="E171" s="50">
        <v>8</v>
      </c>
      <c r="F171" s="101">
        <v>8</v>
      </c>
      <c r="G171" s="98">
        <v>8</v>
      </c>
      <c r="H171" s="70"/>
      <c r="I171" s="70"/>
      <c r="J171" s="70"/>
    </row>
    <row r="172" spans="1:57" x14ac:dyDescent="0.25">
      <c r="A172" s="58" t="s">
        <v>130</v>
      </c>
      <c r="B172" s="9" t="s">
        <v>101</v>
      </c>
      <c r="C172" s="11">
        <f t="shared" si="15"/>
        <v>12</v>
      </c>
      <c r="E172" s="50">
        <v>12</v>
      </c>
      <c r="F172" s="101">
        <v>12</v>
      </c>
      <c r="G172" s="98">
        <v>12</v>
      </c>
      <c r="H172" s="70"/>
      <c r="I172" s="70"/>
      <c r="J172" s="70"/>
    </row>
    <row r="173" spans="1:57" x14ac:dyDescent="0.25">
      <c r="A173" s="58" t="s">
        <v>131</v>
      </c>
      <c r="B173" s="9" t="s">
        <v>101</v>
      </c>
      <c r="C173" s="11">
        <f t="shared" si="15"/>
        <v>1</v>
      </c>
      <c r="E173" s="104">
        <v>1</v>
      </c>
      <c r="F173" s="102">
        <v>1</v>
      </c>
      <c r="G173" s="99">
        <v>1</v>
      </c>
      <c r="H173" s="105"/>
      <c r="I173" s="105"/>
      <c r="J173" s="105"/>
    </row>
    <row r="174" spans="1:57" x14ac:dyDescent="0.25">
      <c r="C174" s="109"/>
      <c r="E174" s="104"/>
      <c r="F174" s="102"/>
      <c r="G174" s="99"/>
      <c r="H174" s="105"/>
      <c r="I174" s="105"/>
      <c r="J174" s="105"/>
    </row>
    <row r="175" spans="1:57" x14ac:dyDescent="0.25">
      <c r="A175" s="74" t="s">
        <v>1</v>
      </c>
      <c r="C175" s="109"/>
      <c r="E175" s="104"/>
      <c r="F175" s="102"/>
      <c r="G175" s="99"/>
      <c r="H175" s="105"/>
      <c r="I175" s="105"/>
      <c r="J175" s="105"/>
    </row>
    <row r="176" spans="1:57" x14ac:dyDescent="0.25">
      <c r="A176" s="4" t="s">
        <v>13</v>
      </c>
      <c r="C176" s="109"/>
      <c r="E176" s="104"/>
      <c r="F176" s="102"/>
      <c r="G176" s="99"/>
      <c r="H176" s="105"/>
      <c r="I176" s="105"/>
      <c r="J176" s="105"/>
    </row>
    <row r="177" spans="1:18" x14ac:dyDescent="0.25">
      <c r="A177" s="4" t="s">
        <v>16</v>
      </c>
      <c r="C177" s="109"/>
      <c r="E177" s="104"/>
      <c r="F177" s="102"/>
      <c r="G177" s="99"/>
      <c r="H177" s="105"/>
      <c r="I177" s="105"/>
      <c r="J177" s="105"/>
    </row>
    <row r="178" spans="1:18" x14ac:dyDescent="0.25">
      <c r="A178" s="4" t="s">
        <v>14</v>
      </c>
      <c r="C178" s="109"/>
      <c r="E178" s="104"/>
      <c r="F178" s="102"/>
      <c r="G178" s="99"/>
      <c r="H178" s="105"/>
      <c r="I178" s="105"/>
      <c r="J178" s="105"/>
    </row>
    <row r="179" spans="1:18" x14ac:dyDescent="0.25">
      <c r="A179" s="4" t="s">
        <v>15</v>
      </c>
      <c r="C179" s="109"/>
      <c r="E179" s="104"/>
      <c r="F179" s="102"/>
      <c r="G179" s="99"/>
      <c r="H179" s="105"/>
      <c r="I179" s="105"/>
      <c r="J179" s="105"/>
    </row>
    <row r="180" spans="1:18" x14ac:dyDescent="0.25">
      <c r="C180" s="109"/>
      <c r="E180" s="104"/>
      <c r="F180" s="102"/>
      <c r="G180" s="99"/>
      <c r="H180" s="105"/>
      <c r="I180" s="105"/>
      <c r="J180" s="105"/>
    </row>
    <row r="181" spans="1:18" x14ac:dyDescent="0.25">
      <c r="A181" s="20" t="s">
        <v>83</v>
      </c>
      <c r="C181" s="11">
        <f t="shared" ref="C181:C210" si="16">CHOOSE($C$2,E181,F181,G181,H181,I181,J181)</f>
        <v>4000000</v>
      </c>
      <c r="E181" s="50">
        <v>4000000</v>
      </c>
      <c r="F181" s="101">
        <v>4000000</v>
      </c>
      <c r="G181" s="98">
        <v>4000000</v>
      </c>
      <c r="H181" s="70"/>
      <c r="I181" s="70"/>
      <c r="J181" s="70"/>
    </row>
    <row r="182" spans="1:18" x14ac:dyDescent="0.25">
      <c r="A182" s="93" t="s">
        <v>157</v>
      </c>
      <c r="C182" s="11">
        <f t="shared" si="16"/>
        <v>84</v>
      </c>
      <c r="E182" s="50">
        <v>84</v>
      </c>
      <c r="F182" s="101">
        <v>84</v>
      </c>
      <c r="G182" s="98">
        <v>84</v>
      </c>
      <c r="H182" s="70"/>
      <c r="I182" s="70"/>
      <c r="J182" s="70"/>
    </row>
    <row r="183" spans="1:18" x14ac:dyDescent="0.25">
      <c r="A183" s="20" t="s">
        <v>84</v>
      </c>
      <c r="C183" s="11">
        <f t="shared" si="16"/>
        <v>4000000</v>
      </c>
      <c r="E183" s="50">
        <v>4000000</v>
      </c>
      <c r="F183" s="101">
        <v>4000000</v>
      </c>
      <c r="G183" s="98">
        <v>4000000</v>
      </c>
      <c r="H183" s="70"/>
      <c r="I183" s="70"/>
      <c r="J183" s="70"/>
    </row>
    <row r="184" spans="1:18" x14ac:dyDescent="0.25">
      <c r="A184" s="93" t="s">
        <v>157</v>
      </c>
      <c r="C184" s="11">
        <f t="shared" si="16"/>
        <v>84</v>
      </c>
      <c r="E184" s="50">
        <v>84</v>
      </c>
      <c r="F184" s="101">
        <v>84</v>
      </c>
      <c r="G184" s="98">
        <v>84</v>
      </c>
      <c r="H184" s="70"/>
      <c r="I184" s="70"/>
      <c r="J184" s="70"/>
    </row>
    <row r="185" spans="1:18" x14ac:dyDescent="0.25">
      <c r="A185" s="20" t="s">
        <v>51</v>
      </c>
      <c r="C185" s="11">
        <f t="shared" si="16"/>
        <v>5000000</v>
      </c>
      <c r="E185" s="50">
        <v>5000000</v>
      </c>
      <c r="F185" s="101">
        <v>5000000</v>
      </c>
      <c r="G185" s="98">
        <v>5000000</v>
      </c>
      <c r="H185" s="70"/>
      <c r="I185" s="70"/>
      <c r="J185" s="70"/>
    </row>
    <row r="186" spans="1:18" x14ac:dyDescent="0.25">
      <c r="A186" s="93" t="s">
        <v>157</v>
      </c>
      <c r="C186" s="11">
        <f t="shared" si="16"/>
        <v>84</v>
      </c>
      <c r="E186" s="50">
        <v>84</v>
      </c>
      <c r="F186" s="101">
        <v>84</v>
      </c>
      <c r="G186" s="98">
        <v>84</v>
      </c>
      <c r="H186" s="70"/>
      <c r="I186" s="70"/>
      <c r="J186" s="70"/>
    </row>
    <row r="187" spans="1:18" x14ac:dyDescent="0.25">
      <c r="A187" s="20" t="s">
        <v>82</v>
      </c>
      <c r="C187" s="11">
        <f t="shared" si="16"/>
        <v>2500000</v>
      </c>
      <c r="E187" s="50">
        <v>2500000</v>
      </c>
      <c r="F187" s="101">
        <v>2500000</v>
      </c>
      <c r="G187" s="98">
        <v>2500000</v>
      </c>
      <c r="H187" s="70"/>
      <c r="I187" s="70"/>
      <c r="J187" s="70"/>
    </row>
    <row r="188" spans="1:18" x14ac:dyDescent="0.25">
      <c r="A188" s="93" t="s">
        <v>157</v>
      </c>
      <c r="C188" s="11">
        <f t="shared" si="16"/>
        <v>60</v>
      </c>
      <c r="E188" s="50">
        <v>60</v>
      </c>
      <c r="F188" s="101">
        <v>60</v>
      </c>
      <c r="G188" s="98">
        <v>60</v>
      </c>
      <c r="H188" s="70"/>
      <c r="I188" s="70"/>
      <c r="J188" s="70"/>
    </row>
    <row r="189" spans="1:18" x14ac:dyDescent="0.25">
      <c r="A189" s="20" t="s">
        <v>42</v>
      </c>
      <c r="C189" s="11">
        <f t="shared" si="16"/>
        <v>160000</v>
      </c>
      <c r="E189" s="50">
        <f>E190*E191</f>
        <v>160000</v>
      </c>
      <c r="F189" s="101">
        <f>F190*F191</f>
        <v>160000</v>
      </c>
      <c r="G189" s="98">
        <f>G190*G191</f>
        <v>160000</v>
      </c>
      <c r="H189" s="70"/>
      <c r="I189" s="70"/>
      <c r="J189" s="70"/>
    </row>
    <row r="190" spans="1:18" s="11" customFormat="1" x14ac:dyDescent="0.25">
      <c r="A190" s="93" t="s">
        <v>144</v>
      </c>
      <c r="C190" s="11">
        <f t="shared" si="16"/>
        <v>80000</v>
      </c>
      <c r="D190" s="70"/>
      <c r="E190" s="50">
        <v>80000</v>
      </c>
      <c r="F190" s="101">
        <v>80000</v>
      </c>
      <c r="G190" s="98">
        <v>80000</v>
      </c>
      <c r="H190" s="70"/>
      <c r="I190" s="70"/>
      <c r="J190" s="70"/>
      <c r="K190" s="71"/>
      <c r="L190" s="71"/>
      <c r="M190" s="71"/>
      <c r="N190" s="71"/>
      <c r="O190" s="71"/>
      <c r="P190" s="71"/>
      <c r="Q190" s="71"/>
      <c r="R190" s="71"/>
    </row>
    <row r="191" spans="1:18" s="11" customFormat="1" x14ac:dyDescent="0.25">
      <c r="A191" s="93" t="s">
        <v>145</v>
      </c>
      <c r="C191" s="11">
        <f t="shared" si="16"/>
        <v>2</v>
      </c>
      <c r="D191" s="70"/>
      <c r="E191" s="50">
        <v>2</v>
      </c>
      <c r="F191" s="101">
        <v>2</v>
      </c>
      <c r="G191" s="98">
        <v>2</v>
      </c>
      <c r="H191" s="70"/>
      <c r="I191" s="70"/>
      <c r="J191" s="70"/>
      <c r="K191" s="71"/>
      <c r="L191" s="71"/>
      <c r="M191" s="71"/>
      <c r="N191" s="71"/>
      <c r="O191" s="71"/>
      <c r="P191" s="71"/>
      <c r="Q191" s="71"/>
      <c r="R191" s="71"/>
    </row>
    <row r="192" spans="1:18" x14ac:dyDescent="0.25">
      <c r="A192" s="93" t="s">
        <v>157</v>
      </c>
      <c r="C192" s="11">
        <f t="shared" si="16"/>
        <v>60</v>
      </c>
      <c r="E192" s="104">
        <v>60</v>
      </c>
      <c r="F192" s="102">
        <v>60</v>
      </c>
      <c r="G192" s="99">
        <v>60</v>
      </c>
      <c r="H192" s="105"/>
      <c r="I192" s="105"/>
      <c r="J192" s="105"/>
    </row>
    <row r="193" spans="1:18" x14ac:dyDescent="0.25">
      <c r="A193" s="20" t="s">
        <v>0</v>
      </c>
      <c r="C193" s="11">
        <f t="shared" si="16"/>
        <v>100000</v>
      </c>
      <c r="E193" s="50">
        <v>100000</v>
      </c>
      <c r="F193" s="101">
        <v>100000</v>
      </c>
      <c r="G193" s="98">
        <v>100000</v>
      </c>
      <c r="H193" s="70"/>
      <c r="I193" s="70"/>
      <c r="J193" s="70"/>
    </row>
    <row r="194" spans="1:18" x14ac:dyDescent="0.25">
      <c r="A194" s="93" t="s">
        <v>157</v>
      </c>
      <c r="C194" s="11">
        <f t="shared" si="16"/>
        <v>60</v>
      </c>
      <c r="E194" s="104">
        <v>60</v>
      </c>
      <c r="F194" s="102">
        <v>60</v>
      </c>
      <c r="G194" s="99">
        <v>60</v>
      </c>
      <c r="H194" s="105"/>
      <c r="I194" s="105"/>
      <c r="J194" s="105"/>
    </row>
    <row r="195" spans="1:18" x14ac:dyDescent="0.25">
      <c r="A195" s="20" t="s">
        <v>45</v>
      </c>
      <c r="C195" s="11">
        <f t="shared" si="16"/>
        <v>160000</v>
      </c>
      <c r="E195" s="50">
        <f>E196*E197</f>
        <v>160000</v>
      </c>
      <c r="F195" s="101">
        <f>F196*F197</f>
        <v>160000</v>
      </c>
      <c r="G195" s="98">
        <f>G196*G197</f>
        <v>160000</v>
      </c>
      <c r="H195" s="70"/>
      <c r="I195" s="70"/>
      <c r="J195" s="70"/>
    </row>
    <row r="196" spans="1:18" s="11" customFormat="1" x14ac:dyDescent="0.25">
      <c r="A196" s="93" t="s">
        <v>144</v>
      </c>
      <c r="C196" s="11">
        <f t="shared" si="16"/>
        <v>40000</v>
      </c>
      <c r="D196" s="70"/>
      <c r="E196" s="50">
        <v>40000</v>
      </c>
      <c r="F196" s="101">
        <v>40000</v>
      </c>
      <c r="G196" s="98">
        <v>40000</v>
      </c>
      <c r="H196" s="70"/>
      <c r="I196" s="70"/>
      <c r="J196" s="70"/>
      <c r="K196" s="71"/>
      <c r="L196" s="71"/>
      <c r="M196" s="71"/>
      <c r="N196" s="71"/>
      <c r="O196" s="71"/>
      <c r="P196" s="71"/>
      <c r="Q196" s="71"/>
      <c r="R196" s="71"/>
    </row>
    <row r="197" spans="1:18" s="11" customFormat="1" x14ac:dyDescent="0.25">
      <c r="A197" s="93" t="s">
        <v>145</v>
      </c>
      <c r="C197" s="11">
        <f t="shared" si="16"/>
        <v>4</v>
      </c>
      <c r="D197" s="70"/>
      <c r="E197" s="50">
        <v>4</v>
      </c>
      <c r="F197" s="101">
        <v>4</v>
      </c>
      <c r="G197" s="98">
        <v>4</v>
      </c>
      <c r="H197" s="70"/>
      <c r="I197" s="70"/>
      <c r="J197" s="70"/>
      <c r="K197" s="71"/>
      <c r="L197" s="71"/>
      <c r="M197" s="71"/>
      <c r="N197" s="71"/>
      <c r="O197" s="71"/>
      <c r="P197" s="71"/>
      <c r="Q197" s="71"/>
      <c r="R197" s="71"/>
    </row>
    <row r="198" spans="1:18" x14ac:dyDescent="0.25">
      <c r="A198" s="93" t="s">
        <v>157</v>
      </c>
      <c r="C198" s="11">
        <f t="shared" si="16"/>
        <v>36</v>
      </c>
      <c r="E198" s="104">
        <v>36</v>
      </c>
      <c r="F198" s="102">
        <v>36</v>
      </c>
      <c r="G198" s="99">
        <v>36</v>
      </c>
      <c r="H198" s="105"/>
      <c r="I198" s="105"/>
      <c r="J198" s="105"/>
    </row>
    <row r="199" spans="1:18" x14ac:dyDescent="0.25">
      <c r="A199" s="20" t="s">
        <v>4</v>
      </c>
      <c r="C199" s="11">
        <f t="shared" si="16"/>
        <v>12000</v>
      </c>
      <c r="E199" s="50">
        <f>E200*E201</f>
        <v>12000</v>
      </c>
      <c r="F199" s="101">
        <f>F200*F201</f>
        <v>12000</v>
      </c>
      <c r="G199" s="98">
        <f>G200*G201</f>
        <v>12000</v>
      </c>
      <c r="H199" s="70"/>
      <c r="I199" s="70"/>
      <c r="J199" s="70"/>
    </row>
    <row r="200" spans="1:18" s="11" customFormat="1" x14ac:dyDescent="0.25">
      <c r="A200" s="93" t="s">
        <v>144</v>
      </c>
      <c r="C200" s="11">
        <f t="shared" si="16"/>
        <v>3000</v>
      </c>
      <c r="D200" s="70"/>
      <c r="E200" s="50">
        <v>3000</v>
      </c>
      <c r="F200" s="101">
        <v>3000</v>
      </c>
      <c r="G200" s="98">
        <v>3000</v>
      </c>
      <c r="H200" s="70"/>
      <c r="I200" s="70"/>
      <c r="J200" s="70"/>
      <c r="K200" s="71"/>
      <c r="L200" s="71"/>
      <c r="M200" s="71"/>
      <c r="N200" s="71"/>
      <c r="O200" s="71"/>
      <c r="P200" s="71"/>
      <c r="Q200" s="71"/>
      <c r="R200" s="71"/>
    </row>
    <row r="201" spans="1:18" s="11" customFormat="1" x14ac:dyDescent="0.25">
      <c r="A201" s="93" t="s">
        <v>145</v>
      </c>
      <c r="C201" s="11">
        <f t="shared" si="16"/>
        <v>4</v>
      </c>
      <c r="D201" s="70"/>
      <c r="E201" s="50">
        <v>4</v>
      </c>
      <c r="F201" s="101">
        <v>4</v>
      </c>
      <c r="G201" s="98">
        <v>4</v>
      </c>
      <c r="H201" s="70"/>
      <c r="I201" s="70"/>
      <c r="J201" s="70"/>
      <c r="K201" s="71"/>
      <c r="L201" s="71"/>
      <c r="M201" s="71"/>
      <c r="N201" s="71"/>
      <c r="O201" s="71"/>
      <c r="P201" s="71"/>
      <c r="Q201" s="71"/>
      <c r="R201" s="71"/>
    </row>
    <row r="202" spans="1:18" x14ac:dyDescent="0.25">
      <c r="A202" s="93" t="s">
        <v>157</v>
      </c>
      <c r="C202" s="11">
        <f t="shared" si="16"/>
        <v>36</v>
      </c>
      <c r="E202" s="104">
        <v>36</v>
      </c>
      <c r="F202" s="102">
        <v>36</v>
      </c>
      <c r="G202" s="99">
        <v>36</v>
      </c>
      <c r="H202" s="105"/>
      <c r="I202" s="105"/>
      <c r="J202" s="105"/>
    </row>
    <row r="203" spans="1:18" x14ac:dyDescent="0.25">
      <c r="A203" s="20" t="s">
        <v>5</v>
      </c>
      <c r="C203" s="11">
        <f t="shared" si="16"/>
        <v>40000</v>
      </c>
      <c r="E203" s="50">
        <f>E204*E205</f>
        <v>40000</v>
      </c>
      <c r="F203" s="101">
        <f>F204*F205</f>
        <v>40000</v>
      </c>
      <c r="G203" s="98">
        <f>G204*G205</f>
        <v>40000</v>
      </c>
      <c r="H203" s="70"/>
      <c r="I203" s="70"/>
      <c r="J203" s="70"/>
    </row>
    <row r="204" spans="1:18" s="11" customFormat="1" x14ac:dyDescent="0.25">
      <c r="A204" s="93" t="s">
        <v>144</v>
      </c>
      <c r="C204" s="11">
        <f t="shared" si="16"/>
        <v>10000</v>
      </c>
      <c r="D204" s="70"/>
      <c r="E204" s="50">
        <v>10000</v>
      </c>
      <c r="F204" s="101">
        <v>10000</v>
      </c>
      <c r="G204" s="98">
        <v>10000</v>
      </c>
      <c r="H204" s="70"/>
      <c r="I204" s="70"/>
      <c r="J204" s="70"/>
      <c r="K204" s="71"/>
      <c r="L204" s="71"/>
      <c r="M204" s="71"/>
      <c r="N204" s="71"/>
      <c r="O204" s="71"/>
      <c r="P204" s="71"/>
      <c r="Q204" s="71"/>
      <c r="R204" s="71"/>
    </row>
    <row r="205" spans="1:18" s="11" customFormat="1" x14ac:dyDescent="0.25">
      <c r="A205" s="93" t="s">
        <v>145</v>
      </c>
      <c r="C205" s="11">
        <f t="shared" si="16"/>
        <v>4</v>
      </c>
      <c r="D205" s="70"/>
      <c r="E205" s="50">
        <v>4</v>
      </c>
      <c r="F205" s="101">
        <v>4</v>
      </c>
      <c r="G205" s="98">
        <v>4</v>
      </c>
      <c r="H205" s="70"/>
      <c r="I205" s="70"/>
      <c r="J205" s="70"/>
      <c r="K205" s="71"/>
      <c r="L205" s="71"/>
      <c r="M205" s="71"/>
      <c r="N205" s="71"/>
      <c r="O205" s="71"/>
      <c r="P205" s="71"/>
      <c r="Q205" s="71"/>
      <c r="R205" s="71"/>
    </row>
    <row r="206" spans="1:18" x14ac:dyDescent="0.25">
      <c r="A206" s="93" t="s">
        <v>157</v>
      </c>
      <c r="C206" s="11">
        <f t="shared" si="16"/>
        <v>36</v>
      </c>
      <c r="E206" s="104">
        <v>36</v>
      </c>
      <c r="F206" s="102">
        <v>36</v>
      </c>
      <c r="G206" s="99">
        <v>36</v>
      </c>
      <c r="H206" s="105"/>
      <c r="I206" s="105"/>
      <c r="J206" s="105"/>
    </row>
    <row r="207" spans="1:18" x14ac:dyDescent="0.25">
      <c r="A207" s="96" t="s">
        <v>85</v>
      </c>
      <c r="C207" s="11">
        <f t="shared" si="16"/>
        <v>60000</v>
      </c>
      <c r="E207" s="50">
        <f>E208*E209</f>
        <v>60000</v>
      </c>
      <c r="F207" s="101">
        <f>F208*F209</f>
        <v>60000</v>
      </c>
      <c r="G207" s="98">
        <f>G208*G209</f>
        <v>60000</v>
      </c>
      <c r="H207" s="70"/>
      <c r="I207" s="70"/>
      <c r="J207" s="70"/>
    </row>
    <row r="208" spans="1:18" s="11" customFormat="1" x14ac:dyDescent="0.25">
      <c r="A208" s="93" t="s">
        <v>144</v>
      </c>
      <c r="C208" s="11">
        <f t="shared" si="16"/>
        <v>15000</v>
      </c>
      <c r="D208" s="70"/>
      <c r="E208" s="50">
        <v>15000</v>
      </c>
      <c r="F208" s="101">
        <v>15000</v>
      </c>
      <c r="G208" s="98">
        <v>15000</v>
      </c>
      <c r="H208" s="70"/>
      <c r="I208" s="70"/>
      <c r="J208" s="70"/>
      <c r="K208" s="71"/>
      <c r="L208" s="71"/>
      <c r="M208" s="71"/>
      <c r="N208" s="71"/>
      <c r="O208" s="71"/>
      <c r="P208" s="71"/>
      <c r="Q208" s="71"/>
      <c r="R208" s="71"/>
    </row>
    <row r="209" spans="1:18" s="11" customFormat="1" x14ac:dyDescent="0.25">
      <c r="A209" s="93" t="s">
        <v>145</v>
      </c>
      <c r="C209" s="11">
        <f t="shared" si="16"/>
        <v>4</v>
      </c>
      <c r="D209" s="70"/>
      <c r="E209" s="50">
        <v>4</v>
      </c>
      <c r="F209" s="101">
        <v>4</v>
      </c>
      <c r="G209" s="98">
        <v>4</v>
      </c>
      <c r="H209" s="70"/>
      <c r="I209" s="70"/>
      <c r="J209" s="70"/>
      <c r="K209" s="71"/>
      <c r="L209" s="71"/>
      <c r="M209" s="71"/>
      <c r="N209" s="71"/>
      <c r="O209" s="71"/>
      <c r="P209" s="71"/>
      <c r="Q209" s="71"/>
      <c r="R209" s="71"/>
    </row>
    <row r="210" spans="1:18" x14ac:dyDescent="0.25">
      <c r="A210" s="93" t="s">
        <v>157</v>
      </c>
      <c r="C210" s="11">
        <f t="shared" si="16"/>
        <v>36</v>
      </c>
      <c r="E210" s="104">
        <v>36</v>
      </c>
      <c r="F210" s="102">
        <v>36</v>
      </c>
      <c r="G210" s="99">
        <v>36</v>
      </c>
      <c r="H210" s="105"/>
      <c r="I210" s="105"/>
      <c r="J210" s="105"/>
    </row>
    <row r="211" spans="1:18" x14ac:dyDescent="0.25">
      <c r="E211" s="50"/>
      <c r="F211" s="101"/>
      <c r="G211" s="98"/>
      <c r="H211" s="70"/>
      <c r="I211" s="70"/>
      <c r="J211" s="70"/>
    </row>
    <row r="212" spans="1:18" x14ac:dyDescent="0.25">
      <c r="A212" s="74" t="s">
        <v>161</v>
      </c>
      <c r="E212" s="50"/>
      <c r="F212" s="101"/>
      <c r="G212" s="98"/>
      <c r="H212" s="70"/>
      <c r="I212" s="70"/>
      <c r="J212" s="70"/>
    </row>
    <row r="213" spans="1:18" x14ac:dyDescent="0.25">
      <c r="A213" s="5" t="s">
        <v>158</v>
      </c>
      <c r="C213" s="2">
        <f t="shared" ref="C213" si="17">CHOOSE($C$2,E213,F213,G213,H213,I213,J213)</f>
        <v>0.15</v>
      </c>
      <c r="E213" s="103">
        <v>0.15</v>
      </c>
      <c r="F213" s="100">
        <v>0.15</v>
      </c>
      <c r="G213" s="97">
        <v>0.15</v>
      </c>
      <c r="H213" s="40"/>
      <c r="I213" s="40"/>
      <c r="J213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932D4-EDD5-422F-BB80-08BBEBFEEBCF}">
  <dimension ref="A1:BX248"/>
  <sheetViews>
    <sheetView zoomScale="113" workbookViewId="0">
      <pane xSplit="2" ySplit="1" topLeftCell="C50" activePane="bottomRight" state="frozen"/>
      <selection activeCell="D48" sqref="D48"/>
      <selection pane="topRight" activeCell="D48" sqref="D48"/>
      <selection pane="bottomLeft" activeCell="D48" sqref="D48"/>
      <selection pane="bottomRight" activeCell="G57" sqref="G57"/>
    </sheetView>
  </sheetViews>
  <sheetFormatPr defaultRowHeight="10.75" outlineLevelRow="1" x14ac:dyDescent="0.25"/>
  <cols>
    <col min="1" max="1" width="47.3984375" style="5" customWidth="1"/>
    <col min="2" max="2" width="8.796875" style="9" customWidth="1"/>
    <col min="3" max="3" width="6.8984375" style="32" customWidth="1"/>
    <col min="4" max="4" width="10.796875" style="5" bestFit="1" customWidth="1"/>
    <col min="5" max="40" width="8.8984375" style="5" bestFit="1" customWidth="1"/>
    <col min="41" max="16384" width="8.796875" style="11"/>
  </cols>
  <sheetData>
    <row r="1" spans="1:76" s="38" customFormat="1" x14ac:dyDescent="0.25">
      <c r="A1" s="25" t="s">
        <v>10</v>
      </c>
      <c r="B1" s="26"/>
      <c r="C1" s="27"/>
      <c r="D1" s="24">
        <v>45658</v>
      </c>
      <c r="E1" s="24">
        <v>45689</v>
      </c>
      <c r="F1" s="24">
        <v>45717</v>
      </c>
      <c r="G1" s="24">
        <v>45748</v>
      </c>
      <c r="H1" s="24">
        <v>45778</v>
      </c>
      <c r="I1" s="24">
        <v>45809</v>
      </c>
      <c r="J1" s="24">
        <v>45839</v>
      </c>
      <c r="K1" s="24">
        <v>45870</v>
      </c>
      <c r="L1" s="24">
        <v>45901</v>
      </c>
      <c r="M1" s="24">
        <v>45931</v>
      </c>
      <c r="N1" s="24">
        <v>45962</v>
      </c>
      <c r="O1" s="24">
        <v>45992</v>
      </c>
      <c r="P1" s="24">
        <v>46023</v>
      </c>
      <c r="Q1" s="24">
        <v>46054</v>
      </c>
      <c r="R1" s="24">
        <v>46082</v>
      </c>
      <c r="S1" s="24">
        <v>46113</v>
      </c>
      <c r="T1" s="24">
        <v>46143</v>
      </c>
      <c r="U1" s="24">
        <v>46174</v>
      </c>
      <c r="V1" s="24">
        <v>46204</v>
      </c>
      <c r="W1" s="24">
        <v>46235</v>
      </c>
      <c r="X1" s="24">
        <v>46266</v>
      </c>
      <c r="Y1" s="24">
        <v>46296</v>
      </c>
      <c r="Z1" s="24">
        <v>46327</v>
      </c>
      <c r="AA1" s="24">
        <v>46357</v>
      </c>
      <c r="AB1" s="24">
        <v>46388</v>
      </c>
      <c r="AC1" s="24">
        <v>46419</v>
      </c>
      <c r="AD1" s="24">
        <v>46447</v>
      </c>
      <c r="AE1" s="24">
        <v>46478</v>
      </c>
      <c r="AF1" s="24">
        <v>46508</v>
      </c>
      <c r="AG1" s="24">
        <v>46539</v>
      </c>
      <c r="AH1" s="24">
        <v>46569</v>
      </c>
      <c r="AI1" s="24">
        <v>46600</v>
      </c>
      <c r="AJ1" s="24">
        <v>46631</v>
      </c>
      <c r="AK1" s="24">
        <v>46661</v>
      </c>
      <c r="AL1" s="24">
        <v>46692</v>
      </c>
      <c r="AM1" s="24">
        <v>46722</v>
      </c>
      <c r="AN1" s="24">
        <v>46753</v>
      </c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</row>
    <row r="2" spans="1:76" ht="10.25" x14ac:dyDescent="0.2">
      <c r="C2" s="5"/>
    </row>
    <row r="3" spans="1:76" x14ac:dyDescent="0.25">
      <c r="A3" s="28" t="s">
        <v>12</v>
      </c>
      <c r="B3" s="82"/>
      <c r="C3" s="29"/>
      <c r="D3" s="28">
        <v>0</v>
      </c>
      <c r="E3" s="28">
        <v>0</v>
      </c>
      <c r="F3" s="28">
        <v>0</v>
      </c>
      <c r="G3" s="28">
        <f t="shared" ref="G3:AN3" ca="1" si="0">G17+G24+G33+G40</f>
        <v>502200.00000000012</v>
      </c>
      <c r="H3" s="28">
        <f t="shared" ca="1" si="0"/>
        <v>1701900</v>
      </c>
      <c r="I3" s="28">
        <f t="shared" ca="1" si="0"/>
        <v>2022750.0000000005</v>
      </c>
      <c r="J3" s="28">
        <f t="shared" ca="1" si="0"/>
        <v>2204100.0000000005</v>
      </c>
      <c r="K3" s="28">
        <f t="shared" ca="1" si="0"/>
        <v>1953000.0000000005</v>
      </c>
      <c r="L3" s="28">
        <f t="shared" ca="1" si="0"/>
        <v>1129950</v>
      </c>
      <c r="M3" s="28">
        <f t="shared" ca="1" si="0"/>
        <v>809100.00000000012</v>
      </c>
      <c r="N3" s="28">
        <f t="shared" ca="1" si="0"/>
        <v>809100.00000000012</v>
      </c>
      <c r="O3" s="28">
        <f t="shared" ca="1" si="0"/>
        <v>697500.00000000012</v>
      </c>
      <c r="P3" s="28">
        <f t="shared" ca="1" si="0"/>
        <v>1459170</v>
      </c>
      <c r="Q3" s="28">
        <f t="shared" ca="1" si="0"/>
        <v>1244340</v>
      </c>
      <c r="R3" s="28">
        <f t="shared" ca="1" si="0"/>
        <v>1244340</v>
      </c>
      <c r="S3" s="28">
        <f t="shared" ca="1" si="0"/>
        <v>552420.00000000012</v>
      </c>
      <c r="T3" s="28">
        <f t="shared" ca="1" si="0"/>
        <v>1872090</v>
      </c>
      <c r="U3" s="28">
        <f t="shared" ca="1" si="0"/>
        <v>2226420.0000000005</v>
      </c>
      <c r="V3" s="28">
        <f t="shared" ca="1" si="0"/>
        <v>2424510.0000000005</v>
      </c>
      <c r="W3" s="28">
        <f t="shared" ca="1" si="0"/>
        <v>2148300.0000000005</v>
      </c>
      <c r="X3" s="28">
        <f t="shared" ca="1" si="0"/>
        <v>1244340</v>
      </c>
      <c r="Y3" s="28">
        <f t="shared" ca="1" si="0"/>
        <v>892800.00000000012</v>
      </c>
      <c r="Z3" s="28">
        <f t="shared" ca="1" si="0"/>
        <v>892800.00000000012</v>
      </c>
      <c r="AA3" s="28">
        <f t="shared" ca="1" si="0"/>
        <v>767250.00000000012</v>
      </c>
      <c r="AB3" s="28">
        <f t="shared" ca="1" si="0"/>
        <v>1593090.0000000002</v>
      </c>
      <c r="AC3" s="28">
        <f t="shared" ca="1" si="0"/>
        <v>1358730</v>
      </c>
      <c r="AD3" s="28">
        <f t="shared" ca="1" si="0"/>
        <v>1358730</v>
      </c>
      <c r="AE3" s="28">
        <f t="shared" ca="1" si="0"/>
        <v>602640.00000000012</v>
      </c>
      <c r="AF3" s="28">
        <f t="shared" ca="1" si="0"/>
        <v>2042280</v>
      </c>
      <c r="AG3" s="28">
        <f t="shared" ca="1" si="0"/>
        <v>2430090.0000000005</v>
      </c>
      <c r="AH3" s="28">
        <f t="shared" ca="1" si="0"/>
        <v>2644920.0000000005</v>
      </c>
      <c r="AI3" s="28">
        <f t="shared" ca="1" si="0"/>
        <v>2343600.0000000005</v>
      </c>
      <c r="AJ3" s="28">
        <f t="shared" ca="1" si="0"/>
        <v>1358730</v>
      </c>
      <c r="AK3" s="28">
        <f t="shared" ca="1" si="0"/>
        <v>976500.00000000023</v>
      </c>
      <c r="AL3" s="28">
        <f t="shared" ca="1" si="0"/>
        <v>976500.00000000023</v>
      </c>
      <c r="AM3" s="28">
        <f t="shared" ca="1" si="0"/>
        <v>837000.00000000012</v>
      </c>
      <c r="AN3" s="28">
        <f t="shared" ca="1" si="0"/>
        <v>1727010.0000000002</v>
      </c>
    </row>
    <row r="4" spans="1:76" ht="10.25" hidden="1" outlineLevel="1" x14ac:dyDescent="0.2">
      <c r="C4" s="5"/>
    </row>
    <row r="5" spans="1:76" s="39" customFormat="1" ht="10.25" hidden="1" outlineLevel="1" x14ac:dyDescent="0.2">
      <c r="A5" s="30" t="s">
        <v>37</v>
      </c>
      <c r="B5" s="31"/>
      <c r="C5" s="22"/>
      <c r="D5" s="23">
        <v>31</v>
      </c>
      <c r="E5" s="23">
        <v>28</v>
      </c>
      <c r="F5" s="23">
        <v>31</v>
      </c>
      <c r="G5" s="23">
        <v>30</v>
      </c>
      <c r="H5" s="23">
        <v>31</v>
      </c>
      <c r="I5" s="23">
        <v>30</v>
      </c>
      <c r="J5" s="23">
        <v>31</v>
      </c>
      <c r="K5" s="23">
        <v>31</v>
      </c>
      <c r="L5" s="23">
        <v>30</v>
      </c>
      <c r="M5" s="23">
        <v>31</v>
      </c>
      <c r="N5" s="23">
        <v>30</v>
      </c>
      <c r="O5" s="23">
        <v>31</v>
      </c>
      <c r="P5" s="23">
        <v>31</v>
      </c>
      <c r="Q5" s="23">
        <v>29</v>
      </c>
      <c r="R5" s="23">
        <v>31</v>
      </c>
      <c r="S5" s="23">
        <v>30</v>
      </c>
      <c r="T5" s="23">
        <v>31</v>
      </c>
      <c r="U5" s="23">
        <v>30</v>
      </c>
      <c r="V5" s="23">
        <v>31</v>
      </c>
      <c r="W5" s="23">
        <v>31</v>
      </c>
      <c r="X5" s="23">
        <v>30</v>
      </c>
      <c r="Y5" s="23">
        <v>31</v>
      </c>
      <c r="Z5" s="23">
        <v>30</v>
      </c>
      <c r="AA5" s="23">
        <v>31</v>
      </c>
      <c r="AB5" s="23">
        <v>31</v>
      </c>
      <c r="AC5" s="23">
        <v>28</v>
      </c>
      <c r="AD5" s="23">
        <v>31</v>
      </c>
      <c r="AE5" s="23">
        <v>30</v>
      </c>
      <c r="AF5" s="23">
        <v>31</v>
      </c>
      <c r="AG5" s="23">
        <v>30</v>
      </c>
      <c r="AH5" s="23">
        <v>31</v>
      </c>
      <c r="AI5" s="23">
        <v>31</v>
      </c>
      <c r="AJ5" s="23">
        <v>30</v>
      </c>
      <c r="AK5" s="23">
        <v>31</v>
      </c>
      <c r="AL5" s="23">
        <v>30</v>
      </c>
      <c r="AM5" s="23">
        <v>31</v>
      </c>
      <c r="AN5" s="22"/>
    </row>
    <row r="6" spans="1:76" ht="10.25" hidden="1" outlineLevel="1" x14ac:dyDescent="0.2"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76" s="41" customFormat="1" hidden="1" outlineLevel="1" x14ac:dyDescent="0.25">
      <c r="A7" s="5" t="s">
        <v>71</v>
      </c>
      <c r="B7" s="9" t="s">
        <v>75</v>
      </c>
      <c r="C7" s="5"/>
      <c r="D7" s="68">
        <v>0.9</v>
      </c>
      <c r="E7" s="68">
        <v>0.9</v>
      </c>
      <c r="F7" s="68">
        <v>0.9</v>
      </c>
      <c r="G7" s="68">
        <v>0.9</v>
      </c>
      <c r="H7" s="68">
        <v>0.9</v>
      </c>
      <c r="I7" s="68">
        <v>0.9</v>
      </c>
      <c r="J7" s="68">
        <v>0.9</v>
      </c>
      <c r="K7" s="68">
        <v>0.9</v>
      </c>
      <c r="L7" s="68">
        <v>0.9</v>
      </c>
      <c r="M7" s="68">
        <v>0.9</v>
      </c>
      <c r="N7" s="68">
        <v>0.9</v>
      </c>
      <c r="O7" s="68">
        <v>0.9</v>
      </c>
      <c r="P7" s="68">
        <v>0.9</v>
      </c>
      <c r="Q7" s="68">
        <v>0.9</v>
      </c>
      <c r="R7" s="68">
        <v>0.9</v>
      </c>
      <c r="S7" s="68">
        <v>0.9</v>
      </c>
      <c r="T7" s="68">
        <v>0.9</v>
      </c>
      <c r="U7" s="68">
        <v>0.9</v>
      </c>
      <c r="V7" s="68">
        <v>0.9</v>
      </c>
      <c r="W7" s="68">
        <v>0.9</v>
      </c>
      <c r="X7" s="68">
        <v>0.9</v>
      </c>
      <c r="Y7" s="68">
        <v>0.9</v>
      </c>
      <c r="Z7" s="68">
        <v>0.9</v>
      </c>
      <c r="AA7" s="68">
        <v>0.9</v>
      </c>
      <c r="AB7" s="68">
        <v>0.9</v>
      </c>
      <c r="AC7" s="68">
        <v>0.9</v>
      </c>
      <c r="AD7" s="68">
        <v>0.9</v>
      </c>
      <c r="AE7" s="68">
        <v>0.9</v>
      </c>
      <c r="AF7" s="68">
        <v>0.9</v>
      </c>
      <c r="AG7" s="68">
        <v>0.9</v>
      </c>
      <c r="AH7" s="68">
        <v>0.9</v>
      </c>
      <c r="AI7" s="68">
        <v>0.9</v>
      </c>
      <c r="AJ7" s="68">
        <v>0.9</v>
      </c>
      <c r="AK7" s="68">
        <v>0.9</v>
      </c>
      <c r="AL7" s="68">
        <v>0.9</v>
      </c>
      <c r="AM7" s="68">
        <v>0.9</v>
      </c>
      <c r="AN7" s="68">
        <v>0.9</v>
      </c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76" s="39" customFormat="1" ht="10.25" hidden="1" outlineLevel="1" x14ac:dyDescent="0.2">
      <c r="A8" s="30" t="s">
        <v>162</v>
      </c>
      <c r="B8" s="31" t="s">
        <v>77</v>
      </c>
      <c r="C8" s="22"/>
      <c r="D8" s="22">
        <f>D5*D7</f>
        <v>27.900000000000002</v>
      </c>
      <c r="E8" s="22">
        <f t="shared" ref="E8:O8" si="1">E5*E7</f>
        <v>25.2</v>
      </c>
      <c r="F8" s="22">
        <f t="shared" si="1"/>
        <v>27.900000000000002</v>
      </c>
      <c r="G8" s="22">
        <f t="shared" si="1"/>
        <v>27</v>
      </c>
      <c r="H8" s="22">
        <f t="shared" si="1"/>
        <v>27.900000000000002</v>
      </c>
      <c r="I8" s="22">
        <f t="shared" si="1"/>
        <v>27</v>
      </c>
      <c r="J8" s="22">
        <f t="shared" si="1"/>
        <v>27.900000000000002</v>
      </c>
      <c r="K8" s="22">
        <f t="shared" si="1"/>
        <v>27.900000000000002</v>
      </c>
      <c r="L8" s="22">
        <f t="shared" si="1"/>
        <v>27</v>
      </c>
      <c r="M8" s="22">
        <f t="shared" si="1"/>
        <v>27.900000000000002</v>
      </c>
      <c r="N8" s="22">
        <f t="shared" si="1"/>
        <v>27</v>
      </c>
      <c r="O8" s="22">
        <f t="shared" si="1"/>
        <v>27.900000000000002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76" s="39" customFormat="1" hidden="1" outlineLevel="1" x14ac:dyDescent="0.25">
      <c r="A9" s="30" t="s">
        <v>76</v>
      </c>
      <c r="B9" s="31" t="s">
        <v>77</v>
      </c>
      <c r="C9" s="32"/>
      <c r="D9" s="22">
        <f>$D$5-D8</f>
        <v>3.0999999999999979</v>
      </c>
      <c r="E9" s="22">
        <f t="shared" ref="E9:O9" si="2">$D$5-E8</f>
        <v>5.8000000000000007</v>
      </c>
      <c r="F9" s="22">
        <f t="shared" si="2"/>
        <v>3.0999999999999979</v>
      </c>
      <c r="G9" s="22">
        <f t="shared" si="2"/>
        <v>4</v>
      </c>
      <c r="H9" s="22">
        <f t="shared" si="2"/>
        <v>3.0999999999999979</v>
      </c>
      <c r="I9" s="22">
        <f t="shared" si="2"/>
        <v>4</v>
      </c>
      <c r="J9" s="22">
        <f t="shared" si="2"/>
        <v>3.0999999999999979</v>
      </c>
      <c r="K9" s="22">
        <f t="shared" si="2"/>
        <v>3.0999999999999979</v>
      </c>
      <c r="L9" s="22">
        <f t="shared" si="2"/>
        <v>4</v>
      </c>
      <c r="M9" s="22">
        <f t="shared" si="2"/>
        <v>3.0999999999999979</v>
      </c>
      <c r="N9" s="22">
        <f t="shared" si="2"/>
        <v>4</v>
      </c>
      <c r="O9" s="22">
        <f t="shared" si="2"/>
        <v>3.0999999999999979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76" hidden="1" outlineLevel="1" x14ac:dyDescent="0.25"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76" s="18" customFormat="1" hidden="1" outlineLevel="1" x14ac:dyDescent="0.25">
      <c r="A11" s="48" t="s">
        <v>72</v>
      </c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76" hidden="1" outlineLevel="1" x14ac:dyDescent="0.25">
      <c r="A12" s="39" t="s">
        <v>83</v>
      </c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 spans="1:76" s="41" customFormat="1" hidden="1" outlineLevel="1" x14ac:dyDescent="0.25">
      <c r="A13" s="5" t="s">
        <v>80</v>
      </c>
      <c r="B13" s="9" t="s">
        <v>75</v>
      </c>
      <c r="C13" s="32"/>
      <c r="D13" s="67">
        <f ca="1">OFFSET(Предпоссылки!$C$9,MONTH(D$1),0)</f>
        <v>0.5</v>
      </c>
      <c r="E13" s="67">
        <f ca="1">OFFSET(Предпоссылки!$C$9,MONTH(E$1),0)</f>
        <v>0.4</v>
      </c>
      <c r="F13" s="67">
        <f ca="1">OFFSET(Предпоссылки!$C$9,MONTH(F$1),0)</f>
        <v>0.4</v>
      </c>
      <c r="G13" s="67">
        <f ca="1">OFFSET(Предпоссылки!$C$9,MONTH(G$1),0)</f>
        <v>0.2</v>
      </c>
      <c r="H13" s="67">
        <f ca="1">OFFSET(Предпоссылки!$C$9,MONTH(H$1),0)</f>
        <v>0.7</v>
      </c>
      <c r="I13" s="67">
        <f ca="1">OFFSET(Предпоссылки!$C$9,MONTH(I$1),0)</f>
        <v>0.8</v>
      </c>
      <c r="J13" s="67">
        <f ca="1">OFFSET(Предпоссылки!$C$9,MONTH(J$1),0)</f>
        <v>0.9</v>
      </c>
      <c r="K13" s="67">
        <f ca="1">OFFSET(Предпоссылки!$C$9,MONTH(K$1),0)</f>
        <v>0.8</v>
      </c>
      <c r="L13" s="67">
        <f ca="1">OFFSET(Предпоссылки!$C$9,MONTH(L$1),0)</f>
        <v>0.4</v>
      </c>
      <c r="M13" s="67">
        <f ca="1">OFFSET(Предпоссылки!$C$9,MONTH(M$1),0)</f>
        <v>0.2</v>
      </c>
      <c r="N13" s="67">
        <f ca="1">OFFSET(Предпоссылки!$C$9,MONTH(N$1),0)</f>
        <v>0.2</v>
      </c>
      <c r="O13" s="67">
        <f ca="1">OFFSET(Предпоссылки!$C$9,MONTH(O$1),0)</f>
        <v>0.3</v>
      </c>
      <c r="P13" s="67">
        <f ca="1">OFFSET(Предпоссылки!$C$9,MONTH(P$1),0)</f>
        <v>0.5</v>
      </c>
      <c r="Q13" s="67">
        <f ca="1">OFFSET(Предпоссылки!$C$9,MONTH(Q$1),0)</f>
        <v>0.4</v>
      </c>
      <c r="R13" s="67">
        <f ca="1">OFFSET(Предпоссылки!$C$9,MONTH(R$1),0)</f>
        <v>0.4</v>
      </c>
      <c r="S13" s="67">
        <f ca="1">OFFSET(Предпоссылки!$C$9,MONTH(S$1),0)</f>
        <v>0.2</v>
      </c>
      <c r="T13" s="67">
        <f ca="1">OFFSET(Предпоссылки!$C$9,MONTH(T$1),0)</f>
        <v>0.7</v>
      </c>
      <c r="U13" s="67">
        <f ca="1">OFFSET(Предпоссылки!$C$9,MONTH(U$1),0)</f>
        <v>0.8</v>
      </c>
      <c r="V13" s="67">
        <f ca="1">OFFSET(Предпоссылки!$C$9,MONTH(V$1),0)</f>
        <v>0.9</v>
      </c>
      <c r="W13" s="67">
        <f ca="1">OFFSET(Предпоссылки!$C$9,MONTH(W$1),0)</f>
        <v>0.8</v>
      </c>
      <c r="X13" s="67">
        <f ca="1">OFFSET(Предпоссылки!$C$9,MONTH(X$1),0)</f>
        <v>0.4</v>
      </c>
      <c r="Y13" s="67">
        <f ca="1">OFFSET(Предпоссылки!$C$9,MONTH(Y$1),0)</f>
        <v>0.2</v>
      </c>
      <c r="Z13" s="67">
        <f ca="1">OFFSET(Предпоссылки!$C$9,MONTH(Z$1),0)</f>
        <v>0.2</v>
      </c>
      <c r="AA13" s="67">
        <f ca="1">OFFSET(Предпоссылки!$C$9,MONTH(AA$1),0)</f>
        <v>0.3</v>
      </c>
      <c r="AB13" s="67">
        <f ca="1">OFFSET(Предпоссылки!$C$9,MONTH(AB$1),0)</f>
        <v>0.5</v>
      </c>
      <c r="AC13" s="67">
        <f ca="1">OFFSET(Предпоссылки!$C$9,MONTH(AC$1),0)</f>
        <v>0.4</v>
      </c>
      <c r="AD13" s="67">
        <f ca="1">OFFSET(Предпоссылки!$C$9,MONTH(AD$1),0)</f>
        <v>0.4</v>
      </c>
      <c r="AE13" s="67">
        <f ca="1">OFFSET(Предпоссылки!$C$9,MONTH(AE$1),0)</f>
        <v>0.2</v>
      </c>
      <c r="AF13" s="67">
        <f ca="1">OFFSET(Предпоссылки!$C$9,MONTH(AF$1),0)</f>
        <v>0.7</v>
      </c>
      <c r="AG13" s="67">
        <f ca="1">OFFSET(Предпоссылки!$C$9,MONTH(AG$1),0)</f>
        <v>0.8</v>
      </c>
      <c r="AH13" s="67">
        <f ca="1">OFFSET(Предпоссылки!$C$9,MONTH(AH$1),0)</f>
        <v>0.9</v>
      </c>
      <c r="AI13" s="67">
        <f ca="1">OFFSET(Предпоссылки!$C$9,MONTH(AI$1),0)</f>
        <v>0.8</v>
      </c>
      <c r="AJ13" s="67">
        <f ca="1">OFFSET(Предпоссылки!$C$9,MONTH(AJ$1),0)</f>
        <v>0.4</v>
      </c>
      <c r="AK13" s="67">
        <f ca="1">OFFSET(Предпоссылки!$C$9,MONTH(AK$1),0)</f>
        <v>0.2</v>
      </c>
      <c r="AL13" s="67">
        <f ca="1">OFFSET(Предпоссылки!$C$9,MONTH(AL$1),0)</f>
        <v>0.2</v>
      </c>
      <c r="AM13" s="67">
        <f ca="1">OFFSET(Предпоссылки!$C$9,MONTH(AM$1),0)</f>
        <v>0.3</v>
      </c>
      <c r="AN13" s="67">
        <f ca="1">OFFSET(Предпоссылки!$C$9,MONTH(AN$1),0)</f>
        <v>0.5</v>
      </c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</row>
    <row r="14" spans="1:76" s="39" customFormat="1" hidden="1" outlineLevel="1" x14ac:dyDescent="0.25">
      <c r="A14" s="30" t="s">
        <v>79</v>
      </c>
      <c r="B14" s="31" t="s">
        <v>77</v>
      </c>
      <c r="C14" s="70"/>
      <c r="D14" s="39">
        <f t="shared" ref="D14:AN14" ca="1" si="3">D$5-D15</f>
        <v>17.049999999999997</v>
      </c>
      <c r="E14" s="39">
        <f t="shared" ca="1" si="3"/>
        <v>16.839999999999996</v>
      </c>
      <c r="F14" s="39">
        <f t="shared" ca="1" si="3"/>
        <v>19.839999999999996</v>
      </c>
      <c r="G14" s="39">
        <f t="shared" ca="1" si="3"/>
        <v>24.419999999999998</v>
      </c>
      <c r="H14" s="39">
        <f t="shared" ca="1" si="3"/>
        <v>11.469999999999999</v>
      </c>
      <c r="I14" s="39">
        <f t="shared" ca="1" si="3"/>
        <v>7.6799999999999962</v>
      </c>
      <c r="J14" s="39">
        <f t="shared" ca="1" si="3"/>
        <v>5.889999999999997</v>
      </c>
      <c r="K14" s="39">
        <f t="shared" ca="1" si="3"/>
        <v>8.6799999999999962</v>
      </c>
      <c r="L14" s="39">
        <f t="shared" ca="1" si="3"/>
        <v>18.839999999999996</v>
      </c>
      <c r="M14" s="39">
        <f t="shared" ca="1" si="3"/>
        <v>25.419999999999998</v>
      </c>
      <c r="N14" s="39">
        <f t="shared" ca="1" si="3"/>
        <v>24.419999999999998</v>
      </c>
      <c r="O14" s="39">
        <f t="shared" ca="1" si="3"/>
        <v>22.63</v>
      </c>
      <c r="P14" s="39">
        <f t="shared" ca="1" si="3"/>
        <v>17.049999999999997</v>
      </c>
      <c r="Q14" s="39">
        <f t="shared" ca="1" si="3"/>
        <v>17.839999999999996</v>
      </c>
      <c r="R14" s="39">
        <f t="shared" ca="1" si="3"/>
        <v>19.839999999999996</v>
      </c>
      <c r="S14" s="39">
        <f t="shared" ca="1" si="3"/>
        <v>24.419999999999998</v>
      </c>
      <c r="T14" s="39">
        <f t="shared" ca="1" si="3"/>
        <v>11.469999999999999</v>
      </c>
      <c r="U14" s="39">
        <f t="shared" ca="1" si="3"/>
        <v>7.6799999999999962</v>
      </c>
      <c r="V14" s="39">
        <f t="shared" ca="1" si="3"/>
        <v>5.889999999999997</v>
      </c>
      <c r="W14" s="39">
        <f t="shared" ca="1" si="3"/>
        <v>8.6799999999999962</v>
      </c>
      <c r="X14" s="39">
        <f t="shared" ca="1" si="3"/>
        <v>18.839999999999996</v>
      </c>
      <c r="Y14" s="39">
        <f t="shared" ca="1" si="3"/>
        <v>25.419999999999998</v>
      </c>
      <c r="Z14" s="39">
        <f t="shared" ca="1" si="3"/>
        <v>24.419999999999998</v>
      </c>
      <c r="AA14" s="39">
        <f t="shared" ca="1" si="3"/>
        <v>22.63</v>
      </c>
      <c r="AB14" s="39">
        <f t="shared" ca="1" si="3"/>
        <v>17.049999999999997</v>
      </c>
      <c r="AC14" s="39">
        <f t="shared" ca="1" si="3"/>
        <v>16.839999999999996</v>
      </c>
      <c r="AD14" s="39">
        <f t="shared" ca="1" si="3"/>
        <v>19.839999999999996</v>
      </c>
      <c r="AE14" s="39">
        <f t="shared" ca="1" si="3"/>
        <v>24.419999999999998</v>
      </c>
      <c r="AF14" s="39">
        <f t="shared" ca="1" si="3"/>
        <v>11.469999999999999</v>
      </c>
      <c r="AG14" s="39">
        <f t="shared" ca="1" si="3"/>
        <v>7.6799999999999962</v>
      </c>
      <c r="AH14" s="39">
        <f t="shared" ca="1" si="3"/>
        <v>5.889999999999997</v>
      </c>
      <c r="AI14" s="39">
        <f t="shared" ca="1" si="3"/>
        <v>8.6799999999999962</v>
      </c>
      <c r="AJ14" s="39">
        <f t="shared" ca="1" si="3"/>
        <v>18.839999999999996</v>
      </c>
      <c r="AK14" s="39">
        <f t="shared" ca="1" si="3"/>
        <v>25.419999999999998</v>
      </c>
      <c r="AL14" s="39">
        <f t="shared" ca="1" si="3"/>
        <v>24.419999999999998</v>
      </c>
      <c r="AM14" s="39">
        <f t="shared" ca="1" si="3"/>
        <v>22.63</v>
      </c>
      <c r="AN14" s="39">
        <f t="shared" ca="1" si="3"/>
        <v>-13.950000000000001</v>
      </c>
    </row>
    <row r="15" spans="1:76" hidden="1" outlineLevel="1" x14ac:dyDescent="0.25">
      <c r="A15" s="5" t="s">
        <v>78</v>
      </c>
      <c r="B15" s="31" t="s">
        <v>77</v>
      </c>
      <c r="C15" s="70"/>
      <c r="D15" s="20">
        <f t="shared" ref="D15:AN15" ca="1" si="4">D13*$D$8</f>
        <v>13.950000000000001</v>
      </c>
      <c r="E15" s="20">
        <f t="shared" ca="1" si="4"/>
        <v>11.160000000000002</v>
      </c>
      <c r="F15" s="20">
        <f t="shared" ca="1" si="4"/>
        <v>11.160000000000002</v>
      </c>
      <c r="G15" s="20">
        <f t="shared" ca="1" si="4"/>
        <v>5.580000000000001</v>
      </c>
      <c r="H15" s="20">
        <f t="shared" ca="1" si="4"/>
        <v>19.53</v>
      </c>
      <c r="I15" s="20">
        <f t="shared" ca="1" si="4"/>
        <v>22.320000000000004</v>
      </c>
      <c r="J15" s="20">
        <f t="shared" ca="1" si="4"/>
        <v>25.110000000000003</v>
      </c>
      <c r="K15" s="20">
        <f t="shared" ca="1" si="4"/>
        <v>22.320000000000004</v>
      </c>
      <c r="L15" s="20">
        <f t="shared" ca="1" si="4"/>
        <v>11.160000000000002</v>
      </c>
      <c r="M15" s="20">
        <f t="shared" ca="1" si="4"/>
        <v>5.580000000000001</v>
      </c>
      <c r="N15" s="20">
        <f t="shared" ca="1" si="4"/>
        <v>5.580000000000001</v>
      </c>
      <c r="O15" s="20">
        <f t="shared" ca="1" si="4"/>
        <v>8.370000000000001</v>
      </c>
      <c r="P15" s="20">
        <f t="shared" ca="1" si="4"/>
        <v>13.950000000000001</v>
      </c>
      <c r="Q15" s="20">
        <f t="shared" ca="1" si="4"/>
        <v>11.160000000000002</v>
      </c>
      <c r="R15" s="20">
        <f t="shared" ca="1" si="4"/>
        <v>11.160000000000002</v>
      </c>
      <c r="S15" s="20">
        <f t="shared" ca="1" si="4"/>
        <v>5.580000000000001</v>
      </c>
      <c r="T15" s="20">
        <f t="shared" ca="1" si="4"/>
        <v>19.53</v>
      </c>
      <c r="U15" s="20">
        <f t="shared" ca="1" si="4"/>
        <v>22.320000000000004</v>
      </c>
      <c r="V15" s="20">
        <f t="shared" ca="1" si="4"/>
        <v>25.110000000000003</v>
      </c>
      <c r="W15" s="20">
        <f t="shared" ca="1" si="4"/>
        <v>22.320000000000004</v>
      </c>
      <c r="X15" s="20">
        <f t="shared" ca="1" si="4"/>
        <v>11.160000000000002</v>
      </c>
      <c r="Y15" s="20">
        <f t="shared" ca="1" si="4"/>
        <v>5.580000000000001</v>
      </c>
      <c r="Z15" s="20">
        <f t="shared" ca="1" si="4"/>
        <v>5.580000000000001</v>
      </c>
      <c r="AA15" s="20">
        <f t="shared" ca="1" si="4"/>
        <v>8.370000000000001</v>
      </c>
      <c r="AB15" s="20">
        <f t="shared" ca="1" si="4"/>
        <v>13.950000000000001</v>
      </c>
      <c r="AC15" s="20">
        <f t="shared" ca="1" si="4"/>
        <v>11.160000000000002</v>
      </c>
      <c r="AD15" s="20">
        <f t="shared" ca="1" si="4"/>
        <v>11.160000000000002</v>
      </c>
      <c r="AE15" s="20">
        <f t="shared" ca="1" si="4"/>
        <v>5.580000000000001</v>
      </c>
      <c r="AF15" s="20">
        <f t="shared" ca="1" si="4"/>
        <v>19.53</v>
      </c>
      <c r="AG15" s="20">
        <f t="shared" ca="1" si="4"/>
        <v>22.320000000000004</v>
      </c>
      <c r="AH15" s="20">
        <f t="shared" ca="1" si="4"/>
        <v>25.110000000000003</v>
      </c>
      <c r="AI15" s="20">
        <f t="shared" ca="1" si="4"/>
        <v>22.320000000000004</v>
      </c>
      <c r="AJ15" s="20">
        <f t="shared" ca="1" si="4"/>
        <v>11.160000000000002</v>
      </c>
      <c r="AK15" s="20">
        <f t="shared" ca="1" si="4"/>
        <v>5.580000000000001</v>
      </c>
      <c r="AL15" s="20">
        <f t="shared" ca="1" si="4"/>
        <v>5.580000000000001</v>
      </c>
      <c r="AM15" s="20">
        <f t="shared" ca="1" si="4"/>
        <v>8.370000000000001</v>
      </c>
      <c r="AN15" s="20">
        <f t="shared" ca="1" si="4"/>
        <v>13.950000000000001</v>
      </c>
    </row>
    <row r="16" spans="1:76" hidden="1" outlineLevel="1" x14ac:dyDescent="0.25">
      <c r="A16" s="5" t="s">
        <v>114</v>
      </c>
      <c r="B16" s="9" t="s">
        <v>74</v>
      </c>
      <c r="D16" s="75">
        <f>IF(D$1=DATE(2025,1,1), Предпоссылки!$C69,IF(MOD(MONTH(D$1),Предпоссылки!$C71)=Предпоссылки!$C72,#REF!+Предпоссылки!$C70,#REF!))</f>
        <v>25000</v>
      </c>
      <c r="E16" s="75">
        <f>IF(E$1=DATE(2025,1,1), Предпоссылки!$C69,IF(MOD(MONTH(E$1),Предпоссылки!$C71)=Предпоссылки!$C72,D16+Предпоссылки!$C70,D16))</f>
        <v>25000</v>
      </c>
      <c r="F16" s="75">
        <f>IF(F$1=DATE(2025,1,1), Предпоссылки!$C69,IF(MOD(MONTH(F$1),Предпоссылки!$C71)=Предпоссылки!$C72,E16+Предпоссылки!$C70,E16))</f>
        <v>25000</v>
      </c>
      <c r="G16" s="75">
        <f>IF(G$1=DATE(2025,1,1), Предпоссылки!$C69,IF(MOD(MONTH(G$1),Предпоссылки!$C71)=Предпоссылки!$C72,F16+Предпоссылки!$C70,F16))</f>
        <v>25000</v>
      </c>
      <c r="H16" s="75">
        <f>IF(H$1=DATE(2025,1,1), Предпоссылки!$C69,IF(MOD(MONTH(H$1),Предпоссылки!$C71)=Предпоссылки!$C72,G16+Предпоссылки!$C70,G16))</f>
        <v>25000</v>
      </c>
      <c r="I16" s="75">
        <f>IF(I$1=DATE(2025,1,1), Предпоссылки!$C69,IF(MOD(MONTH(I$1),Предпоссылки!$C71)=Предпоссылки!$C72,H16+Предпоссылки!$C70,H16))</f>
        <v>25000</v>
      </c>
      <c r="J16" s="75">
        <f>IF(J$1=DATE(2025,1,1), Предпоссылки!$C69,IF(MOD(MONTH(J$1),Предпоссылки!$C71)=Предпоссылки!$C72,I16+Предпоссылки!$C70,I16))</f>
        <v>25000</v>
      </c>
      <c r="K16" s="75">
        <f>IF(K$1=DATE(2025,1,1), Предпоссылки!$C69,IF(MOD(MONTH(K$1),Предпоссылки!$C71)=Предпоссылки!$C72,J16+Предпоссылки!$C70,J16))</f>
        <v>25000</v>
      </c>
      <c r="L16" s="75">
        <f>IF(L$1=DATE(2025,1,1), Предпоссылки!$C69,IF(MOD(MONTH(L$1),Предпоссылки!$C71)=Предпоссылки!$C72,K16+Предпоссылки!$C70,K16))</f>
        <v>25000</v>
      </c>
      <c r="M16" s="75">
        <f>IF(M$1=DATE(2025,1,1), Предпоссылки!$C69,IF(MOD(MONTH(M$1),Предпоссылки!$C71)=Предпоссылки!$C72,L16+Предпоссылки!$C70,L16))</f>
        <v>25000</v>
      </c>
      <c r="N16" s="75">
        <f>IF(N$1=DATE(2025,1,1), Предпоссылки!$C69,IF(MOD(MONTH(N$1),Предпоссылки!$C71)=Предпоссылки!$C72,M16+Предпоссылки!$C70,M16))</f>
        <v>25000</v>
      </c>
      <c r="O16" s="75">
        <f>IF(O$1=DATE(2025,1,1), Предпоссылки!$C69,IF(MOD(MONTH(O$1),Предпоссылки!$C71)=Предпоссылки!$C72,N16+Предпоссылки!$C70,N16))</f>
        <v>25000</v>
      </c>
      <c r="P16" s="75">
        <f>IF(P$1=DATE(2025,1,1), Предпоссылки!$C69,IF(MOD(MONTH(P$1),Предпоссылки!$C71)=Предпоссылки!$C72,O16+Предпоссылки!$C70,O16))</f>
        <v>27000</v>
      </c>
      <c r="Q16" s="75">
        <f>IF(Q$1=DATE(2025,1,1), Предпоссылки!$C69,IF(MOD(MONTH(Q$1),Предпоссылки!$C71)=Предпоссылки!$C72,P16+Предпоссылки!$C70,P16))</f>
        <v>27000</v>
      </c>
      <c r="R16" s="75">
        <f>IF(R$1=DATE(2025,1,1), Предпоссылки!$C69,IF(MOD(MONTH(R$1),Предпоссылки!$C71)=Предпоссылки!$C72,Q16+Предпоссылки!$C70,Q16))</f>
        <v>27000</v>
      </c>
      <c r="S16" s="75">
        <f>IF(S$1=DATE(2025,1,1), Предпоссылки!$C69,IF(MOD(MONTH(S$1),Предпоссылки!$C71)=Предпоссылки!$C72,R16+Предпоссылки!$C70,R16))</f>
        <v>27000</v>
      </c>
      <c r="T16" s="75">
        <f>IF(T$1=DATE(2025,1,1), Предпоссылки!$C69,IF(MOD(MONTH(T$1),Предпоссылки!$C71)=Предпоссылки!$C72,S16+Предпоссылки!$C70,S16))</f>
        <v>27000</v>
      </c>
      <c r="U16" s="75">
        <f>IF(U$1=DATE(2025,1,1), Предпоссылки!$C69,IF(MOD(MONTH(U$1),Предпоссылки!$C71)=Предпоссылки!$C72,T16+Предпоссылки!$C70,T16))</f>
        <v>27000</v>
      </c>
      <c r="V16" s="75">
        <f>IF(V$1=DATE(2025,1,1), Предпоссылки!$C69,IF(MOD(MONTH(V$1),Предпоссылки!$C71)=Предпоссылки!$C72,U16+Предпоссылки!$C70,U16))</f>
        <v>27000</v>
      </c>
      <c r="W16" s="75">
        <f>IF(W$1=DATE(2025,1,1), Предпоссылки!$C69,IF(MOD(MONTH(W$1),Предпоссылки!$C71)=Предпоссылки!$C72,V16+Предпоссылки!$C70,V16))</f>
        <v>27000</v>
      </c>
      <c r="X16" s="75">
        <f>IF(X$1=DATE(2025,1,1), Предпоссылки!$C69,IF(MOD(MONTH(X$1),Предпоссылки!$C71)=Предпоссылки!$C72,W16+Предпоссылки!$C70,W16))</f>
        <v>27000</v>
      </c>
      <c r="Y16" s="75">
        <f>IF(Y$1=DATE(2025,1,1), Предпоссылки!$C69,IF(MOD(MONTH(Y$1),Предпоссылки!$C71)=Предпоссылки!$C72,X16+Предпоссылки!$C70,X16))</f>
        <v>27000</v>
      </c>
      <c r="Z16" s="75">
        <f>IF(Z$1=DATE(2025,1,1), Предпоссылки!$C69,IF(MOD(MONTH(Z$1),Предпоссылки!$C71)=Предпоссылки!$C72,Y16+Предпоссылки!$C70,Y16))</f>
        <v>27000</v>
      </c>
      <c r="AA16" s="75">
        <f>IF(AA$1=DATE(2025,1,1), Предпоссылки!$C69,IF(MOD(MONTH(AA$1),Предпоссылки!$C71)=Предпоссылки!$C72,Z16+Предпоссылки!$C70,Z16))</f>
        <v>27000</v>
      </c>
      <c r="AB16" s="75">
        <f>IF(AB$1=DATE(2025,1,1), Предпоссылки!$C69,IF(MOD(MONTH(AB$1),Предпоссылки!$C71)=Предпоссылки!$C72,AA16+Предпоссылки!$C70,AA16))</f>
        <v>29000</v>
      </c>
      <c r="AC16" s="75">
        <f>IF(AC$1=DATE(2025,1,1), Предпоссылки!$C69,IF(MOD(MONTH(AC$1),Предпоссылки!$C71)=Предпоссылки!$C72,AB16+Предпоссылки!$C70,AB16))</f>
        <v>29000</v>
      </c>
      <c r="AD16" s="75">
        <f>IF(AD$1=DATE(2025,1,1), Предпоссылки!$C69,IF(MOD(MONTH(AD$1),Предпоссылки!$C71)=Предпоссылки!$C72,AC16+Предпоссылки!$C70,AC16))</f>
        <v>29000</v>
      </c>
      <c r="AE16" s="75">
        <f>IF(AE$1=DATE(2025,1,1), Предпоссылки!$C69,IF(MOD(MONTH(AE$1),Предпоссылки!$C71)=Предпоссылки!$C72,AD16+Предпоссылки!$C70,AD16))</f>
        <v>29000</v>
      </c>
      <c r="AF16" s="75">
        <f>IF(AF$1=DATE(2025,1,1), Предпоссылки!$C69,IF(MOD(MONTH(AF$1),Предпоссылки!$C71)=Предпоссылки!$C72,AE16+Предпоссылки!$C70,AE16))</f>
        <v>29000</v>
      </c>
      <c r="AG16" s="75">
        <f>IF(AG$1=DATE(2025,1,1), Предпоссылки!$C69,IF(MOD(MONTH(AG$1),Предпоссылки!$C71)=Предпоссылки!$C72,AF16+Предпоссылки!$C70,AF16))</f>
        <v>29000</v>
      </c>
      <c r="AH16" s="75">
        <f>IF(AH$1=DATE(2025,1,1), Предпоссылки!$C69,IF(MOD(MONTH(AH$1),Предпоссылки!$C71)=Предпоссылки!$C72,AG16+Предпоссылки!$C70,AG16))</f>
        <v>29000</v>
      </c>
      <c r="AI16" s="75">
        <f>IF(AI$1=DATE(2025,1,1), Предпоссылки!$C69,IF(MOD(MONTH(AI$1),Предпоссылки!$C71)=Предпоссылки!$C72,AH16+Предпоссылки!$C70,AH16))</f>
        <v>29000</v>
      </c>
      <c r="AJ16" s="75">
        <f>IF(AJ$1=DATE(2025,1,1), Предпоссылки!$C69,IF(MOD(MONTH(AJ$1),Предпоссылки!$C71)=Предпоссылки!$C72,AI16+Предпоссылки!$C70,AI16))</f>
        <v>29000</v>
      </c>
      <c r="AK16" s="75">
        <f>IF(AK$1=DATE(2025,1,1), Предпоссылки!$C69,IF(MOD(MONTH(AK$1),Предпоссылки!$C71)=Предпоссылки!$C72,AJ16+Предпоссылки!$C70,AJ16))</f>
        <v>29000</v>
      </c>
      <c r="AL16" s="75">
        <f>IF(AL$1=DATE(2025,1,1), Предпоссылки!$C69,IF(MOD(MONTH(AL$1),Предпоссылки!$C71)=Предпоссылки!$C72,AK16+Предпоссылки!$C70,AK16))</f>
        <v>29000</v>
      </c>
      <c r="AM16" s="75">
        <f>IF(AM$1=DATE(2025,1,1), Предпоссылки!$C69,IF(MOD(MONTH(AM$1),Предпоссылки!$C71)=Предпоссылки!$C72,AL16+Предпоссылки!$C70,AL16))</f>
        <v>29000</v>
      </c>
      <c r="AN16" s="75">
        <f>IF(AN$1=DATE(2025,1,1), Предпоссылки!$C69,IF(MOD(MONTH(AN$1),Предпоссылки!$C71)=Предпоссылки!$C72,AM16+Предпоссылки!$C70,AM16))</f>
        <v>31000</v>
      </c>
    </row>
    <row r="17" spans="1:51" s="14" customFormat="1" hidden="1" outlineLevel="1" x14ac:dyDescent="0.25">
      <c r="A17" s="8" t="s">
        <v>12</v>
      </c>
      <c r="B17" s="9" t="s">
        <v>74</v>
      </c>
      <c r="C17" s="70"/>
      <c r="D17" s="19">
        <f t="shared" ref="D17:AN17" ca="1" si="5">D15*D16</f>
        <v>348750</v>
      </c>
      <c r="E17" s="19">
        <f t="shared" ca="1" si="5"/>
        <v>279000.00000000006</v>
      </c>
      <c r="F17" s="19">
        <f t="shared" ca="1" si="5"/>
        <v>279000.00000000006</v>
      </c>
      <c r="G17" s="19">
        <f t="shared" ca="1" si="5"/>
        <v>139500.00000000003</v>
      </c>
      <c r="H17" s="19">
        <f t="shared" ca="1" si="5"/>
        <v>488250</v>
      </c>
      <c r="I17" s="19">
        <f t="shared" ca="1" si="5"/>
        <v>558000.00000000012</v>
      </c>
      <c r="J17" s="19">
        <f t="shared" ca="1" si="5"/>
        <v>627750.00000000012</v>
      </c>
      <c r="K17" s="19">
        <f t="shared" ca="1" si="5"/>
        <v>558000.00000000012</v>
      </c>
      <c r="L17" s="19">
        <f t="shared" ca="1" si="5"/>
        <v>279000.00000000006</v>
      </c>
      <c r="M17" s="19">
        <f t="shared" ca="1" si="5"/>
        <v>139500.00000000003</v>
      </c>
      <c r="N17" s="19">
        <f t="shared" ca="1" si="5"/>
        <v>139500.00000000003</v>
      </c>
      <c r="O17" s="19">
        <f t="shared" ca="1" si="5"/>
        <v>209250.00000000003</v>
      </c>
      <c r="P17" s="19">
        <f t="shared" ca="1" si="5"/>
        <v>376650</v>
      </c>
      <c r="Q17" s="19">
        <f t="shared" ca="1" si="5"/>
        <v>301320.00000000006</v>
      </c>
      <c r="R17" s="19">
        <f t="shared" ca="1" si="5"/>
        <v>301320.00000000006</v>
      </c>
      <c r="S17" s="19">
        <f t="shared" ca="1" si="5"/>
        <v>150660.00000000003</v>
      </c>
      <c r="T17" s="19">
        <f t="shared" ca="1" si="5"/>
        <v>527310</v>
      </c>
      <c r="U17" s="19">
        <f t="shared" ca="1" si="5"/>
        <v>602640.00000000012</v>
      </c>
      <c r="V17" s="19">
        <f t="shared" ca="1" si="5"/>
        <v>677970.00000000012</v>
      </c>
      <c r="W17" s="19">
        <f t="shared" ca="1" si="5"/>
        <v>602640.00000000012</v>
      </c>
      <c r="X17" s="19">
        <f t="shared" ca="1" si="5"/>
        <v>301320.00000000006</v>
      </c>
      <c r="Y17" s="19">
        <f t="shared" ca="1" si="5"/>
        <v>150660.00000000003</v>
      </c>
      <c r="Z17" s="19">
        <f t="shared" ca="1" si="5"/>
        <v>150660.00000000003</v>
      </c>
      <c r="AA17" s="19">
        <f t="shared" ca="1" si="5"/>
        <v>225990.00000000003</v>
      </c>
      <c r="AB17" s="19">
        <f t="shared" ca="1" si="5"/>
        <v>404550.00000000006</v>
      </c>
      <c r="AC17" s="19">
        <f t="shared" ca="1" si="5"/>
        <v>323640.00000000006</v>
      </c>
      <c r="AD17" s="19">
        <f t="shared" ca="1" si="5"/>
        <v>323640.00000000006</v>
      </c>
      <c r="AE17" s="19">
        <f t="shared" ca="1" si="5"/>
        <v>161820.00000000003</v>
      </c>
      <c r="AF17" s="19">
        <f t="shared" ca="1" si="5"/>
        <v>566370</v>
      </c>
      <c r="AG17" s="19">
        <f t="shared" ca="1" si="5"/>
        <v>647280.00000000012</v>
      </c>
      <c r="AH17" s="19">
        <f t="shared" ca="1" si="5"/>
        <v>728190.00000000012</v>
      </c>
      <c r="AI17" s="19">
        <f t="shared" ca="1" si="5"/>
        <v>647280.00000000012</v>
      </c>
      <c r="AJ17" s="19">
        <f t="shared" ca="1" si="5"/>
        <v>323640.00000000006</v>
      </c>
      <c r="AK17" s="19">
        <f t="shared" ca="1" si="5"/>
        <v>161820.00000000003</v>
      </c>
      <c r="AL17" s="19">
        <f t="shared" ca="1" si="5"/>
        <v>161820.00000000003</v>
      </c>
      <c r="AM17" s="19">
        <f t="shared" ca="1" si="5"/>
        <v>242730.00000000003</v>
      </c>
      <c r="AN17" s="19">
        <f t="shared" ca="1" si="5"/>
        <v>432450.00000000006</v>
      </c>
    </row>
    <row r="18" spans="1:51" s="14" customFormat="1" hidden="1" outlineLevel="1" x14ac:dyDescent="0.25">
      <c r="A18" s="8"/>
      <c r="B18" s="9"/>
      <c r="C18" s="32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51" hidden="1" outlineLevel="1" x14ac:dyDescent="0.25">
      <c r="A19" s="39" t="s">
        <v>84</v>
      </c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</row>
    <row r="20" spans="1:51" s="41" customFormat="1" hidden="1" outlineLevel="1" x14ac:dyDescent="0.25">
      <c r="A20" s="5" t="s">
        <v>80</v>
      </c>
      <c r="B20" s="9" t="s">
        <v>75</v>
      </c>
      <c r="C20" s="32"/>
      <c r="D20" s="67">
        <f ca="1">OFFSET(Предпоссылки!$C$23,MONTH(D$1),0)</f>
        <v>0.6</v>
      </c>
      <c r="E20" s="67">
        <f ca="1">OFFSET(Предпоссылки!$C$23,MONTH(E$1),0)</f>
        <v>0.5</v>
      </c>
      <c r="F20" s="67">
        <f ca="1">OFFSET(Предпоссылки!$C$23,MONTH(F$1),0)</f>
        <v>0.5</v>
      </c>
      <c r="G20" s="67">
        <f ca="1">OFFSET(Предпоссылки!$C$23,MONTH(G$1),0)</f>
        <v>0.2</v>
      </c>
      <c r="H20" s="67">
        <f ca="1">OFFSET(Предпоссылки!$C$23,MONTH(H$1),0)</f>
        <v>0.7</v>
      </c>
      <c r="I20" s="67">
        <f ca="1">OFFSET(Предпоссылки!$C$23,MONTH(I$1),0)</f>
        <v>0.8</v>
      </c>
      <c r="J20" s="67">
        <f ca="1">OFFSET(Предпоссылки!$C$23,MONTH(J$1),0)</f>
        <v>0.9</v>
      </c>
      <c r="K20" s="67">
        <f ca="1">OFFSET(Предпоссылки!$C$23,MONTH(K$1),0)</f>
        <v>0.8</v>
      </c>
      <c r="L20" s="67">
        <f ca="1">OFFSET(Предпоссылки!$C$23,MONTH(L$1),0)</f>
        <v>0.5</v>
      </c>
      <c r="M20" s="67">
        <f ca="1">OFFSET(Предпоссылки!$C$23,MONTH(M$1),0)</f>
        <v>0.4</v>
      </c>
      <c r="N20" s="67">
        <f ca="1">OFFSET(Предпоссылки!$C$23,MONTH(N$1),0)</f>
        <v>0.4</v>
      </c>
      <c r="O20" s="67">
        <f ca="1">OFFSET(Предпоссылки!$C$23,MONTH(O$1),0)</f>
        <v>0.3</v>
      </c>
      <c r="P20" s="67">
        <f ca="1">OFFSET(Предпоссылки!$C$23,MONTH(P$1),0)</f>
        <v>0.6</v>
      </c>
      <c r="Q20" s="67">
        <f ca="1">OFFSET(Предпоссылки!$C$23,MONTH(Q$1),0)</f>
        <v>0.5</v>
      </c>
      <c r="R20" s="67">
        <f ca="1">OFFSET(Предпоссылки!$C$23,MONTH(R$1),0)</f>
        <v>0.5</v>
      </c>
      <c r="S20" s="67">
        <f ca="1">OFFSET(Предпоссылки!$C$23,MONTH(S$1),0)</f>
        <v>0.2</v>
      </c>
      <c r="T20" s="67">
        <f ca="1">OFFSET(Предпоссылки!$C$23,MONTH(T$1),0)</f>
        <v>0.7</v>
      </c>
      <c r="U20" s="67">
        <f ca="1">OFFSET(Предпоссылки!$C$23,MONTH(U$1),0)</f>
        <v>0.8</v>
      </c>
      <c r="V20" s="67">
        <f ca="1">OFFSET(Предпоссылки!$C$23,MONTH(V$1),0)</f>
        <v>0.9</v>
      </c>
      <c r="W20" s="67">
        <f ca="1">OFFSET(Предпоссылки!$C$23,MONTH(W$1),0)</f>
        <v>0.8</v>
      </c>
      <c r="X20" s="67">
        <f ca="1">OFFSET(Предпоссылки!$C$23,MONTH(X$1),0)</f>
        <v>0.5</v>
      </c>
      <c r="Y20" s="67">
        <f ca="1">OFFSET(Предпоссылки!$C$23,MONTH(Y$1),0)</f>
        <v>0.4</v>
      </c>
      <c r="Z20" s="67">
        <f ca="1">OFFSET(Предпоссылки!$C$23,MONTH(Z$1),0)</f>
        <v>0.4</v>
      </c>
      <c r="AA20" s="67">
        <f ca="1">OFFSET(Предпоссылки!$C$23,MONTH(AA$1),0)</f>
        <v>0.3</v>
      </c>
      <c r="AB20" s="67">
        <f ca="1">OFFSET(Предпоссылки!$C$23,MONTH(AB$1),0)</f>
        <v>0.6</v>
      </c>
      <c r="AC20" s="67">
        <f ca="1">OFFSET(Предпоссылки!$C$23,MONTH(AC$1),0)</f>
        <v>0.5</v>
      </c>
      <c r="AD20" s="67">
        <f ca="1">OFFSET(Предпоссылки!$C$23,MONTH(AD$1),0)</f>
        <v>0.5</v>
      </c>
      <c r="AE20" s="67">
        <f ca="1">OFFSET(Предпоссылки!$C$23,MONTH(AE$1),0)</f>
        <v>0.2</v>
      </c>
      <c r="AF20" s="67">
        <f ca="1">OFFSET(Предпоссылки!$C$23,MONTH(AF$1),0)</f>
        <v>0.7</v>
      </c>
      <c r="AG20" s="67">
        <f ca="1">OFFSET(Предпоссылки!$C$23,MONTH(AG$1),0)</f>
        <v>0.8</v>
      </c>
      <c r="AH20" s="67">
        <f ca="1">OFFSET(Предпоссылки!$C$23,MONTH(AH$1),0)</f>
        <v>0.9</v>
      </c>
      <c r="AI20" s="67">
        <f ca="1">OFFSET(Предпоссылки!$C$23,MONTH(AI$1),0)</f>
        <v>0.8</v>
      </c>
      <c r="AJ20" s="67">
        <f ca="1">OFFSET(Предпоссылки!$C$23,MONTH(AJ$1),0)</f>
        <v>0.5</v>
      </c>
      <c r="AK20" s="67">
        <f ca="1">OFFSET(Предпоссылки!$C$23,MONTH(AK$1),0)</f>
        <v>0.4</v>
      </c>
      <c r="AL20" s="67">
        <f ca="1">OFFSET(Предпоссылки!$C$23,MONTH(AL$1),0)</f>
        <v>0.4</v>
      </c>
      <c r="AM20" s="67">
        <f ca="1">OFFSET(Предпоссылки!$C$23,MONTH(AM$1),0)</f>
        <v>0.3</v>
      </c>
      <c r="AN20" s="67">
        <f ca="1">OFFSET(Предпоссылки!$C$23,MONTH(AN$1),0)</f>
        <v>0.6</v>
      </c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</row>
    <row r="21" spans="1:51" s="39" customFormat="1" hidden="1" outlineLevel="1" x14ac:dyDescent="0.25">
      <c r="A21" s="30" t="s">
        <v>79</v>
      </c>
      <c r="B21" s="31" t="s">
        <v>77</v>
      </c>
      <c r="C21" s="32"/>
      <c r="D21" s="39">
        <f ca="1">D$5-D22</f>
        <v>14.259999999999998</v>
      </c>
      <c r="E21" s="39">
        <f t="shared" ref="E21:AN21" ca="1" si="6">E$5-E22</f>
        <v>14.049999999999999</v>
      </c>
      <c r="F21" s="39">
        <f t="shared" ca="1" si="6"/>
        <v>17.049999999999997</v>
      </c>
      <c r="G21" s="39">
        <f t="shared" ca="1" si="6"/>
        <v>24.419999999999998</v>
      </c>
      <c r="H21" s="39">
        <f t="shared" ca="1" si="6"/>
        <v>11.469999999999999</v>
      </c>
      <c r="I21" s="39">
        <f t="shared" ca="1" si="6"/>
        <v>7.6799999999999962</v>
      </c>
      <c r="J21" s="39">
        <f t="shared" ca="1" si="6"/>
        <v>5.889999999999997</v>
      </c>
      <c r="K21" s="39">
        <f t="shared" ca="1" si="6"/>
        <v>8.6799999999999962</v>
      </c>
      <c r="L21" s="39">
        <f t="shared" ca="1" si="6"/>
        <v>16.049999999999997</v>
      </c>
      <c r="M21" s="39">
        <f t="shared" ca="1" si="6"/>
        <v>19.839999999999996</v>
      </c>
      <c r="N21" s="39">
        <f t="shared" ca="1" si="6"/>
        <v>18.839999999999996</v>
      </c>
      <c r="O21" s="39">
        <f t="shared" ca="1" si="6"/>
        <v>22.63</v>
      </c>
      <c r="P21" s="39">
        <f t="shared" ca="1" si="6"/>
        <v>14.259999999999998</v>
      </c>
      <c r="Q21" s="39">
        <f t="shared" ca="1" si="6"/>
        <v>15.049999999999999</v>
      </c>
      <c r="R21" s="39">
        <f t="shared" ca="1" si="6"/>
        <v>17.049999999999997</v>
      </c>
      <c r="S21" s="39">
        <f t="shared" ca="1" si="6"/>
        <v>24.419999999999998</v>
      </c>
      <c r="T21" s="39">
        <f t="shared" ca="1" si="6"/>
        <v>11.469999999999999</v>
      </c>
      <c r="U21" s="39">
        <f t="shared" ca="1" si="6"/>
        <v>7.6799999999999962</v>
      </c>
      <c r="V21" s="39">
        <f t="shared" ca="1" si="6"/>
        <v>5.889999999999997</v>
      </c>
      <c r="W21" s="39">
        <f t="shared" ca="1" si="6"/>
        <v>8.6799999999999962</v>
      </c>
      <c r="X21" s="39">
        <f t="shared" ca="1" si="6"/>
        <v>16.049999999999997</v>
      </c>
      <c r="Y21" s="39">
        <f t="shared" ca="1" si="6"/>
        <v>19.839999999999996</v>
      </c>
      <c r="Z21" s="39">
        <f t="shared" ca="1" si="6"/>
        <v>18.839999999999996</v>
      </c>
      <c r="AA21" s="39">
        <f t="shared" ca="1" si="6"/>
        <v>22.63</v>
      </c>
      <c r="AB21" s="39">
        <f t="shared" ca="1" si="6"/>
        <v>14.259999999999998</v>
      </c>
      <c r="AC21" s="39">
        <f t="shared" ca="1" si="6"/>
        <v>14.049999999999999</v>
      </c>
      <c r="AD21" s="39">
        <f t="shared" ca="1" si="6"/>
        <v>17.049999999999997</v>
      </c>
      <c r="AE21" s="39">
        <f t="shared" ca="1" si="6"/>
        <v>24.419999999999998</v>
      </c>
      <c r="AF21" s="39">
        <f t="shared" ca="1" si="6"/>
        <v>11.469999999999999</v>
      </c>
      <c r="AG21" s="39">
        <f t="shared" ca="1" si="6"/>
        <v>7.6799999999999962</v>
      </c>
      <c r="AH21" s="39">
        <f t="shared" ca="1" si="6"/>
        <v>5.889999999999997</v>
      </c>
      <c r="AI21" s="39">
        <f t="shared" ca="1" si="6"/>
        <v>8.6799999999999962</v>
      </c>
      <c r="AJ21" s="39">
        <f t="shared" ca="1" si="6"/>
        <v>16.049999999999997</v>
      </c>
      <c r="AK21" s="39">
        <f t="shared" ca="1" si="6"/>
        <v>19.839999999999996</v>
      </c>
      <c r="AL21" s="39">
        <f t="shared" ca="1" si="6"/>
        <v>18.839999999999996</v>
      </c>
      <c r="AM21" s="39">
        <f t="shared" ca="1" si="6"/>
        <v>22.63</v>
      </c>
      <c r="AN21" s="39">
        <f t="shared" ca="1" si="6"/>
        <v>-16.740000000000002</v>
      </c>
    </row>
    <row r="22" spans="1:51" hidden="1" outlineLevel="1" x14ac:dyDescent="0.25">
      <c r="A22" s="5" t="s">
        <v>78</v>
      </c>
      <c r="B22" s="31" t="s">
        <v>77</v>
      </c>
      <c r="D22" s="20">
        <f ca="1">D20*$D$8</f>
        <v>16.740000000000002</v>
      </c>
      <c r="E22" s="20">
        <f t="shared" ref="E22:AN22" ca="1" si="7">E20*$D$8</f>
        <v>13.950000000000001</v>
      </c>
      <c r="F22" s="20">
        <f t="shared" ca="1" si="7"/>
        <v>13.950000000000001</v>
      </c>
      <c r="G22" s="20">
        <f t="shared" ca="1" si="7"/>
        <v>5.580000000000001</v>
      </c>
      <c r="H22" s="20">
        <f t="shared" ca="1" si="7"/>
        <v>19.53</v>
      </c>
      <c r="I22" s="20">
        <f t="shared" ca="1" si="7"/>
        <v>22.320000000000004</v>
      </c>
      <c r="J22" s="20">
        <f t="shared" ca="1" si="7"/>
        <v>25.110000000000003</v>
      </c>
      <c r="K22" s="20">
        <f t="shared" ca="1" si="7"/>
        <v>22.320000000000004</v>
      </c>
      <c r="L22" s="20">
        <f t="shared" ca="1" si="7"/>
        <v>13.950000000000001</v>
      </c>
      <c r="M22" s="20">
        <f t="shared" ca="1" si="7"/>
        <v>11.160000000000002</v>
      </c>
      <c r="N22" s="20">
        <f t="shared" ca="1" si="7"/>
        <v>11.160000000000002</v>
      </c>
      <c r="O22" s="20">
        <f t="shared" ca="1" si="7"/>
        <v>8.370000000000001</v>
      </c>
      <c r="P22" s="20">
        <f t="shared" ca="1" si="7"/>
        <v>16.740000000000002</v>
      </c>
      <c r="Q22" s="20">
        <f t="shared" ca="1" si="7"/>
        <v>13.950000000000001</v>
      </c>
      <c r="R22" s="20">
        <f t="shared" ca="1" si="7"/>
        <v>13.950000000000001</v>
      </c>
      <c r="S22" s="20">
        <f t="shared" ca="1" si="7"/>
        <v>5.580000000000001</v>
      </c>
      <c r="T22" s="20">
        <f t="shared" ca="1" si="7"/>
        <v>19.53</v>
      </c>
      <c r="U22" s="20">
        <f t="shared" ca="1" si="7"/>
        <v>22.320000000000004</v>
      </c>
      <c r="V22" s="20">
        <f t="shared" ca="1" si="7"/>
        <v>25.110000000000003</v>
      </c>
      <c r="W22" s="20">
        <f t="shared" ca="1" si="7"/>
        <v>22.320000000000004</v>
      </c>
      <c r="X22" s="20">
        <f t="shared" ca="1" si="7"/>
        <v>13.950000000000001</v>
      </c>
      <c r="Y22" s="20">
        <f t="shared" ca="1" si="7"/>
        <v>11.160000000000002</v>
      </c>
      <c r="Z22" s="20">
        <f t="shared" ca="1" si="7"/>
        <v>11.160000000000002</v>
      </c>
      <c r="AA22" s="20">
        <f t="shared" ca="1" si="7"/>
        <v>8.370000000000001</v>
      </c>
      <c r="AB22" s="20">
        <f t="shared" ca="1" si="7"/>
        <v>16.740000000000002</v>
      </c>
      <c r="AC22" s="20">
        <f t="shared" ca="1" si="7"/>
        <v>13.950000000000001</v>
      </c>
      <c r="AD22" s="20">
        <f t="shared" ca="1" si="7"/>
        <v>13.950000000000001</v>
      </c>
      <c r="AE22" s="20">
        <f t="shared" ca="1" si="7"/>
        <v>5.580000000000001</v>
      </c>
      <c r="AF22" s="20">
        <f t="shared" ca="1" si="7"/>
        <v>19.53</v>
      </c>
      <c r="AG22" s="20">
        <f t="shared" ca="1" si="7"/>
        <v>22.320000000000004</v>
      </c>
      <c r="AH22" s="20">
        <f t="shared" ca="1" si="7"/>
        <v>25.110000000000003</v>
      </c>
      <c r="AI22" s="20">
        <f t="shared" ca="1" si="7"/>
        <v>22.320000000000004</v>
      </c>
      <c r="AJ22" s="20">
        <f t="shared" ca="1" si="7"/>
        <v>13.950000000000001</v>
      </c>
      <c r="AK22" s="20">
        <f t="shared" ca="1" si="7"/>
        <v>11.160000000000002</v>
      </c>
      <c r="AL22" s="20">
        <f t="shared" ca="1" si="7"/>
        <v>11.160000000000002</v>
      </c>
      <c r="AM22" s="20">
        <f t="shared" ca="1" si="7"/>
        <v>8.370000000000001</v>
      </c>
      <c r="AN22" s="20">
        <f t="shared" ca="1" si="7"/>
        <v>16.740000000000002</v>
      </c>
    </row>
    <row r="23" spans="1:51" hidden="1" outlineLevel="1" x14ac:dyDescent="0.25">
      <c r="A23" s="11" t="s">
        <v>11</v>
      </c>
      <c r="B23" s="69" t="s">
        <v>74</v>
      </c>
      <c r="C23" s="70"/>
      <c r="D23" s="75">
        <f>IF(D$1=DATE(2025,1,1), Предпоссылки!$C75,IF(MOD(MONTH(D$1),Предпоссылки!$C77)=Предпоссылки!$C78,#REF!+Предпоссылки!$C76,#REF!))</f>
        <v>20000</v>
      </c>
      <c r="E23" s="75">
        <f>IF(E$1=DATE(2025,1,1), Предпоссылки!$C75,IF(MOD(MONTH(E$1),Предпоссылки!$C77)=Предпоссылки!$C78,D23+Предпоссылки!$C76,D23))</f>
        <v>20000</v>
      </c>
      <c r="F23" s="75">
        <f>IF(F$1=DATE(2025,1,1), Предпоссылки!$C75,IF(MOD(MONTH(F$1),Предпоссылки!$C77)=Предпоссылки!$C78,E23+Предпоссылки!$C76,E23))</f>
        <v>20000</v>
      </c>
      <c r="G23" s="75">
        <f>IF(G$1=DATE(2025,1,1), Предпоссылки!$C75,IF(MOD(MONTH(G$1),Предпоссылки!$C77)=Предпоссылки!$C78,F23+Предпоссылки!$C76,F23))</f>
        <v>20000</v>
      </c>
      <c r="H23" s="75">
        <f>IF(H$1=DATE(2025,1,1), Предпоссылки!$C75,IF(MOD(MONTH(H$1),Предпоссылки!$C77)=Предпоссылки!$C78,G23+Предпоссылки!$C76,G23))</f>
        <v>20000</v>
      </c>
      <c r="I23" s="75">
        <f>IF(I$1=DATE(2025,1,1), Предпоссылки!$C75,IF(MOD(MONTH(I$1),Предпоссылки!$C77)=Предпоссылки!$C78,H23+Предпоссылки!$C76,H23))</f>
        <v>20000</v>
      </c>
      <c r="J23" s="75">
        <f>IF(J$1=DATE(2025,1,1), Предпоссылки!$C75,IF(MOD(MONTH(J$1),Предпоссылки!$C77)=Предпоссылки!$C78,I23+Предпоссылки!$C76,I23))</f>
        <v>20000</v>
      </c>
      <c r="K23" s="75">
        <f>IF(K$1=DATE(2025,1,1), Предпоссылки!$C75,IF(MOD(MONTH(K$1),Предпоссылки!$C77)=Предпоссылки!$C78,J23+Предпоссылки!$C76,J23))</f>
        <v>20000</v>
      </c>
      <c r="L23" s="75">
        <f>IF(L$1=DATE(2025,1,1), Предпоссылки!$C75,IF(MOD(MONTH(L$1),Предпоссылки!$C77)=Предпоссылки!$C78,K23+Предпоссылки!$C76,K23))</f>
        <v>20000</v>
      </c>
      <c r="M23" s="75">
        <f>IF(M$1=DATE(2025,1,1), Предпоссылки!$C75,IF(MOD(MONTH(M$1),Предпоссылки!$C77)=Предпоссылки!$C78,L23+Предпоссылки!$C76,L23))</f>
        <v>20000</v>
      </c>
      <c r="N23" s="75">
        <f>IF(N$1=DATE(2025,1,1), Предпоссылки!$C75,IF(MOD(MONTH(N$1),Предпоссылки!$C77)=Предпоссылки!$C78,M23+Предпоссылки!$C76,M23))</f>
        <v>20000</v>
      </c>
      <c r="O23" s="75">
        <f>IF(O$1=DATE(2025,1,1), Предпоссылки!$C75,IF(MOD(MONTH(O$1),Предпоссылки!$C77)=Предпоссылки!$C78,N23+Предпоссылки!$C76,N23))</f>
        <v>20000</v>
      </c>
      <c r="P23" s="75">
        <f>IF(P$1=DATE(2025,1,1), Предпоссылки!$C75,IF(MOD(MONTH(P$1),Предпоссылки!$C77)=Предпоссылки!$C78,O23+Предпоссылки!$C76,O23))</f>
        <v>22000</v>
      </c>
      <c r="Q23" s="75">
        <f>IF(Q$1=DATE(2025,1,1), Предпоссылки!$C75,IF(MOD(MONTH(Q$1),Предпоссылки!$C77)=Предпоссылки!$C78,P23+Предпоссылки!$C76,P23))</f>
        <v>22000</v>
      </c>
      <c r="R23" s="75">
        <f>IF(R$1=DATE(2025,1,1), Предпоссылки!$C75,IF(MOD(MONTH(R$1),Предпоссылки!$C77)=Предпоссылки!$C78,Q23+Предпоссылки!$C76,Q23))</f>
        <v>22000</v>
      </c>
      <c r="S23" s="75">
        <f>IF(S$1=DATE(2025,1,1), Предпоссылки!$C75,IF(MOD(MONTH(S$1),Предпоссылки!$C77)=Предпоссылки!$C78,R23+Предпоссылки!$C76,R23))</f>
        <v>22000</v>
      </c>
      <c r="T23" s="75">
        <f>IF(T$1=DATE(2025,1,1), Предпоссылки!$C75,IF(MOD(MONTH(T$1),Предпоссылки!$C77)=Предпоссылки!$C78,S23+Предпоссылки!$C76,S23))</f>
        <v>22000</v>
      </c>
      <c r="U23" s="75">
        <f>IF(U$1=DATE(2025,1,1), Предпоссылки!$C75,IF(MOD(MONTH(U$1),Предпоссылки!$C77)=Предпоссылки!$C78,T23+Предпоссылки!$C76,T23))</f>
        <v>22000</v>
      </c>
      <c r="V23" s="75">
        <f>IF(V$1=DATE(2025,1,1), Предпоссылки!$C75,IF(MOD(MONTH(V$1),Предпоссылки!$C77)=Предпоссылки!$C78,U23+Предпоссылки!$C76,U23))</f>
        <v>22000</v>
      </c>
      <c r="W23" s="75">
        <f>IF(W$1=DATE(2025,1,1), Предпоссылки!$C75,IF(MOD(MONTH(W$1),Предпоссылки!$C77)=Предпоссылки!$C78,V23+Предпоссылки!$C76,V23))</f>
        <v>22000</v>
      </c>
      <c r="X23" s="75">
        <f>IF(X$1=DATE(2025,1,1), Предпоссылки!$C75,IF(MOD(MONTH(X$1),Предпоссылки!$C77)=Предпоссылки!$C78,W23+Предпоссылки!$C76,W23))</f>
        <v>22000</v>
      </c>
      <c r="Y23" s="75">
        <f>IF(Y$1=DATE(2025,1,1), Предпоссылки!$C75,IF(MOD(MONTH(Y$1),Предпоссылки!$C77)=Предпоссылки!$C78,X23+Предпоссылки!$C76,X23))</f>
        <v>22000</v>
      </c>
      <c r="Z23" s="75">
        <f>IF(Z$1=DATE(2025,1,1), Предпоссылки!$C75,IF(MOD(MONTH(Z$1),Предпоссылки!$C77)=Предпоссылки!$C78,Y23+Предпоссылки!$C76,Y23))</f>
        <v>22000</v>
      </c>
      <c r="AA23" s="75">
        <f>IF(AA$1=DATE(2025,1,1), Предпоссылки!$C75,IF(MOD(MONTH(AA$1),Предпоссылки!$C77)=Предпоссылки!$C78,Z23+Предпоссылки!$C76,Z23))</f>
        <v>22000</v>
      </c>
      <c r="AB23" s="75">
        <f>IF(AB$1=DATE(2025,1,1), Предпоссылки!$C75,IF(MOD(MONTH(AB$1),Предпоссылки!$C77)=Предпоссылки!$C78,AA23+Предпоссылки!$C76,AA23))</f>
        <v>24000</v>
      </c>
      <c r="AC23" s="75">
        <f>IF(AC$1=DATE(2025,1,1), Предпоссылки!$C75,IF(MOD(MONTH(AC$1),Предпоссылки!$C77)=Предпоссылки!$C78,AB23+Предпоссылки!$C76,AB23))</f>
        <v>24000</v>
      </c>
      <c r="AD23" s="75">
        <f>IF(AD$1=DATE(2025,1,1), Предпоссылки!$C75,IF(MOD(MONTH(AD$1),Предпоссылки!$C77)=Предпоссылки!$C78,AC23+Предпоссылки!$C76,AC23))</f>
        <v>24000</v>
      </c>
      <c r="AE23" s="75">
        <f>IF(AE$1=DATE(2025,1,1), Предпоссылки!$C75,IF(MOD(MONTH(AE$1),Предпоссылки!$C77)=Предпоссылки!$C78,AD23+Предпоссылки!$C76,AD23))</f>
        <v>24000</v>
      </c>
      <c r="AF23" s="75">
        <f>IF(AF$1=DATE(2025,1,1), Предпоссылки!$C75,IF(MOD(MONTH(AF$1),Предпоссылки!$C77)=Предпоссылки!$C78,AE23+Предпоссылки!$C76,AE23))</f>
        <v>24000</v>
      </c>
      <c r="AG23" s="75">
        <f>IF(AG$1=DATE(2025,1,1), Предпоссылки!$C75,IF(MOD(MONTH(AG$1),Предпоссылки!$C77)=Предпоссылки!$C78,AF23+Предпоссылки!$C76,AF23))</f>
        <v>24000</v>
      </c>
      <c r="AH23" s="75">
        <f>IF(AH$1=DATE(2025,1,1), Предпоссылки!$C75,IF(MOD(MONTH(AH$1),Предпоссылки!$C77)=Предпоссылки!$C78,AG23+Предпоссылки!$C76,AG23))</f>
        <v>24000</v>
      </c>
      <c r="AI23" s="75">
        <f>IF(AI$1=DATE(2025,1,1), Предпоссылки!$C75,IF(MOD(MONTH(AI$1),Предпоссылки!$C77)=Предпоссылки!$C78,AH23+Предпоссылки!$C76,AH23))</f>
        <v>24000</v>
      </c>
      <c r="AJ23" s="75">
        <f>IF(AJ$1=DATE(2025,1,1), Предпоссылки!$C75,IF(MOD(MONTH(AJ$1),Предпоссылки!$C77)=Предпоссылки!$C78,AI23+Предпоссылки!$C76,AI23))</f>
        <v>24000</v>
      </c>
      <c r="AK23" s="75">
        <f>IF(AK$1=DATE(2025,1,1), Предпоссылки!$C75,IF(MOD(MONTH(AK$1),Предпоссылки!$C77)=Предпоссылки!$C78,AJ23+Предпоссылки!$C76,AJ23))</f>
        <v>24000</v>
      </c>
      <c r="AL23" s="75">
        <f>IF(AL$1=DATE(2025,1,1), Предпоссылки!$C75,IF(MOD(MONTH(AL$1),Предпоссылки!$C77)=Предпоссылки!$C78,AK23+Предпоссылки!$C76,AK23))</f>
        <v>24000</v>
      </c>
      <c r="AM23" s="75">
        <f>IF(AM$1=DATE(2025,1,1), Предпоссылки!$C75,IF(MOD(MONTH(AM$1),Предпоссылки!$C77)=Предпоссылки!$C78,AL23+Предпоссылки!$C76,AL23))</f>
        <v>24000</v>
      </c>
      <c r="AN23" s="75">
        <f>IF(AN$1=DATE(2025,1,1), Предпоссылки!$C75,IF(MOD(MONTH(AN$1),Предпоссылки!$C77)=Предпоссылки!$C78,AM23+Предпоссылки!$C76,AM23))</f>
        <v>26000</v>
      </c>
    </row>
    <row r="24" spans="1:51" s="14" customFormat="1" hidden="1" outlineLevel="1" x14ac:dyDescent="0.25">
      <c r="A24" s="8" t="s">
        <v>12</v>
      </c>
      <c r="B24" s="9" t="s">
        <v>74</v>
      </c>
      <c r="C24" s="32"/>
      <c r="D24" s="19">
        <f ca="1">D22*D23</f>
        <v>334800.00000000006</v>
      </c>
      <c r="E24" s="19">
        <f t="shared" ref="E24:AN24" ca="1" si="8">E22*E23</f>
        <v>279000</v>
      </c>
      <c r="F24" s="19">
        <f t="shared" ca="1" si="8"/>
        <v>279000</v>
      </c>
      <c r="G24" s="19">
        <f t="shared" ca="1" si="8"/>
        <v>111600.00000000001</v>
      </c>
      <c r="H24" s="19">
        <f t="shared" ca="1" si="8"/>
        <v>390600</v>
      </c>
      <c r="I24" s="19">
        <f t="shared" ca="1" si="8"/>
        <v>446400.00000000006</v>
      </c>
      <c r="J24" s="19">
        <f t="shared" ca="1" si="8"/>
        <v>502200.00000000006</v>
      </c>
      <c r="K24" s="19">
        <f t="shared" ca="1" si="8"/>
        <v>446400.00000000006</v>
      </c>
      <c r="L24" s="19">
        <f t="shared" ca="1" si="8"/>
        <v>279000</v>
      </c>
      <c r="M24" s="19">
        <f t="shared" ca="1" si="8"/>
        <v>223200.00000000003</v>
      </c>
      <c r="N24" s="19">
        <f t="shared" ca="1" si="8"/>
        <v>223200.00000000003</v>
      </c>
      <c r="O24" s="19">
        <f t="shared" ca="1" si="8"/>
        <v>167400.00000000003</v>
      </c>
      <c r="P24" s="19">
        <f t="shared" ca="1" si="8"/>
        <v>368280.00000000006</v>
      </c>
      <c r="Q24" s="19">
        <f t="shared" ca="1" si="8"/>
        <v>306900</v>
      </c>
      <c r="R24" s="19">
        <f t="shared" ca="1" si="8"/>
        <v>306900</v>
      </c>
      <c r="S24" s="19">
        <f t="shared" ca="1" si="8"/>
        <v>122760.00000000001</v>
      </c>
      <c r="T24" s="19">
        <f t="shared" ca="1" si="8"/>
        <v>429660</v>
      </c>
      <c r="U24" s="19">
        <f t="shared" ca="1" si="8"/>
        <v>491040.00000000006</v>
      </c>
      <c r="V24" s="19">
        <f t="shared" ca="1" si="8"/>
        <v>552420.00000000012</v>
      </c>
      <c r="W24" s="19">
        <f t="shared" ca="1" si="8"/>
        <v>491040.00000000006</v>
      </c>
      <c r="X24" s="19">
        <f t="shared" ca="1" si="8"/>
        <v>306900</v>
      </c>
      <c r="Y24" s="19">
        <f t="shared" ca="1" si="8"/>
        <v>245520.00000000003</v>
      </c>
      <c r="Z24" s="19">
        <f t="shared" ca="1" si="8"/>
        <v>245520.00000000003</v>
      </c>
      <c r="AA24" s="19">
        <f t="shared" ca="1" si="8"/>
        <v>184140.00000000003</v>
      </c>
      <c r="AB24" s="19">
        <f t="shared" ca="1" si="8"/>
        <v>401760.00000000006</v>
      </c>
      <c r="AC24" s="19">
        <f t="shared" ca="1" si="8"/>
        <v>334800</v>
      </c>
      <c r="AD24" s="19">
        <f t="shared" ca="1" si="8"/>
        <v>334800</v>
      </c>
      <c r="AE24" s="19">
        <f t="shared" ca="1" si="8"/>
        <v>133920.00000000003</v>
      </c>
      <c r="AF24" s="19">
        <f t="shared" ca="1" si="8"/>
        <v>468720</v>
      </c>
      <c r="AG24" s="19">
        <f t="shared" ca="1" si="8"/>
        <v>535680.00000000012</v>
      </c>
      <c r="AH24" s="19">
        <f t="shared" ca="1" si="8"/>
        <v>602640.00000000012</v>
      </c>
      <c r="AI24" s="19">
        <f t="shared" ca="1" si="8"/>
        <v>535680.00000000012</v>
      </c>
      <c r="AJ24" s="19">
        <f t="shared" ca="1" si="8"/>
        <v>334800</v>
      </c>
      <c r="AK24" s="19">
        <f t="shared" ca="1" si="8"/>
        <v>267840.00000000006</v>
      </c>
      <c r="AL24" s="19">
        <f t="shared" ca="1" si="8"/>
        <v>267840.00000000006</v>
      </c>
      <c r="AM24" s="19">
        <f t="shared" ca="1" si="8"/>
        <v>200880.00000000003</v>
      </c>
      <c r="AN24" s="19">
        <f t="shared" ca="1" si="8"/>
        <v>435240.00000000006</v>
      </c>
    </row>
    <row r="25" spans="1:51" hidden="1" outlineLevel="1" x14ac:dyDescent="0.25"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11"/>
    </row>
    <row r="26" spans="1:51" s="18" customFormat="1" hidden="1" outlineLevel="1" x14ac:dyDescent="0.25">
      <c r="A26" s="48" t="s">
        <v>73</v>
      </c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</row>
    <row r="27" spans="1:51" hidden="1" outlineLevel="1" x14ac:dyDescent="0.25">
      <c r="A27" s="39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51" hidden="1" outlineLevel="1" x14ac:dyDescent="0.25">
      <c r="A28" s="5" t="s">
        <v>111</v>
      </c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</row>
    <row r="29" spans="1:51" s="41" customFormat="1" hidden="1" outlineLevel="1" x14ac:dyDescent="0.25">
      <c r="A29" s="5" t="s">
        <v>80</v>
      </c>
      <c r="B29" s="9" t="s">
        <v>75</v>
      </c>
      <c r="C29" s="32"/>
      <c r="D29" s="67">
        <f ca="1">OFFSET(Предпоссылки!$C$37,MONTH(D$1),0)</f>
        <v>0.6</v>
      </c>
      <c r="E29" s="67">
        <f ca="1">OFFSET(Предпоссылки!$C$37,MONTH(E$1),0)</f>
        <v>0.5</v>
      </c>
      <c r="F29" s="67">
        <f ca="1">OFFSET(Предпоссылки!$C$37,MONTH(F$1),0)</f>
        <v>0.5</v>
      </c>
      <c r="G29" s="67">
        <f ca="1">OFFSET(Предпоссылки!$C$37,MONTH(G$1),0)</f>
        <v>0.2</v>
      </c>
      <c r="H29" s="67">
        <f ca="1">OFFSET(Предпоссылки!$C$37,MONTH(H$1),0)</f>
        <v>0.7</v>
      </c>
      <c r="I29" s="67">
        <f ca="1">OFFSET(Предпоссылки!$C$37,MONTH(I$1),0)</f>
        <v>0.9</v>
      </c>
      <c r="J29" s="67">
        <f ca="1">OFFSET(Предпоссылки!$C$37,MONTH(J$1),0)</f>
        <v>0.9</v>
      </c>
      <c r="K29" s="67">
        <f ca="1">OFFSET(Предпоссылки!$C$37,MONTH(K$1),0)</f>
        <v>0.8</v>
      </c>
      <c r="L29" s="67">
        <f ca="1">OFFSET(Предпоссылки!$C$37,MONTH(L$1),0)</f>
        <v>0.5</v>
      </c>
      <c r="M29" s="67">
        <f ca="1">OFFSET(Предпоссылки!$C$37,MONTH(M$1),0)</f>
        <v>0.4</v>
      </c>
      <c r="N29" s="67">
        <f ca="1">OFFSET(Предпоссылки!$C$37,MONTH(N$1),0)</f>
        <v>0.4</v>
      </c>
      <c r="O29" s="67">
        <f ca="1">OFFSET(Предпоссылки!$C$37,MONTH(O$1),0)</f>
        <v>0.3</v>
      </c>
      <c r="P29" s="67">
        <f ca="1">OFFSET(Предпоссылки!$C$37,MONTH(P$1),0)</f>
        <v>0.6</v>
      </c>
      <c r="Q29" s="67">
        <f ca="1">OFFSET(Предпоссылки!$C$37,MONTH(Q$1),0)</f>
        <v>0.5</v>
      </c>
      <c r="R29" s="67">
        <f ca="1">OFFSET(Предпоссылки!$C$37,MONTH(R$1),0)</f>
        <v>0.5</v>
      </c>
      <c r="S29" s="67">
        <f ca="1">OFFSET(Предпоссылки!$C$37,MONTH(S$1),0)</f>
        <v>0.2</v>
      </c>
      <c r="T29" s="67">
        <f ca="1">OFFSET(Предпоссылки!$C$37,MONTH(T$1),0)</f>
        <v>0.7</v>
      </c>
      <c r="U29" s="67">
        <f ca="1">OFFSET(Предпоссылки!$C$37,MONTH(U$1),0)</f>
        <v>0.9</v>
      </c>
      <c r="V29" s="67">
        <f ca="1">OFFSET(Предпоссылки!$C$37,MONTH(V$1),0)</f>
        <v>0.9</v>
      </c>
      <c r="W29" s="67">
        <f ca="1">OFFSET(Предпоссылки!$C$37,MONTH(W$1),0)</f>
        <v>0.8</v>
      </c>
      <c r="X29" s="67">
        <f ca="1">OFFSET(Предпоссылки!$C$37,MONTH(X$1),0)</f>
        <v>0.5</v>
      </c>
      <c r="Y29" s="67">
        <f ca="1">OFFSET(Предпоссылки!$C$37,MONTH(Y$1),0)</f>
        <v>0.4</v>
      </c>
      <c r="Z29" s="67">
        <f ca="1">OFFSET(Предпоссылки!$C$37,MONTH(Z$1),0)</f>
        <v>0.4</v>
      </c>
      <c r="AA29" s="67">
        <f ca="1">OFFSET(Предпоссылки!$C$37,MONTH(AA$1),0)</f>
        <v>0.3</v>
      </c>
      <c r="AB29" s="67">
        <f ca="1">OFFSET(Предпоссылки!$C$37,MONTH(AB$1),0)</f>
        <v>0.6</v>
      </c>
      <c r="AC29" s="67">
        <f ca="1">OFFSET(Предпоссылки!$C$37,MONTH(AC$1),0)</f>
        <v>0.5</v>
      </c>
      <c r="AD29" s="67">
        <f ca="1">OFFSET(Предпоссылки!$C$37,MONTH(AD$1),0)</f>
        <v>0.5</v>
      </c>
      <c r="AE29" s="67">
        <f ca="1">OFFSET(Предпоссылки!$C$37,MONTH(AE$1),0)</f>
        <v>0.2</v>
      </c>
      <c r="AF29" s="67">
        <f ca="1">OFFSET(Предпоссылки!$C$37,MONTH(AF$1),0)</f>
        <v>0.7</v>
      </c>
      <c r="AG29" s="67">
        <f ca="1">OFFSET(Предпоссылки!$C$37,MONTH(AG$1),0)</f>
        <v>0.9</v>
      </c>
      <c r="AH29" s="67">
        <f ca="1">OFFSET(Предпоссылки!$C$37,MONTH(AH$1),0)</f>
        <v>0.9</v>
      </c>
      <c r="AI29" s="67">
        <f ca="1">OFFSET(Предпоссылки!$C$37,MONTH(AI$1),0)</f>
        <v>0.8</v>
      </c>
      <c r="AJ29" s="67">
        <f ca="1">OFFSET(Предпоссылки!$C$37,MONTH(AJ$1),0)</f>
        <v>0.5</v>
      </c>
      <c r="AK29" s="67">
        <f ca="1">OFFSET(Предпоссылки!$C$37,MONTH(AK$1),0)</f>
        <v>0.4</v>
      </c>
      <c r="AL29" s="67">
        <f ca="1">OFFSET(Предпоссылки!$C$37,MONTH(AL$1),0)</f>
        <v>0.4</v>
      </c>
      <c r="AM29" s="67">
        <f ca="1">OFFSET(Предпоссылки!$C$37,MONTH(AM$1),0)</f>
        <v>0.3</v>
      </c>
      <c r="AN29" s="67">
        <f ca="1">OFFSET(Предпоссылки!$C$37,MONTH(AN$1),0)</f>
        <v>0.6</v>
      </c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</row>
    <row r="30" spans="1:51" s="39" customFormat="1" hidden="1" outlineLevel="1" x14ac:dyDescent="0.25">
      <c r="A30" s="30" t="s">
        <v>79</v>
      </c>
      <c r="B30" s="31" t="s">
        <v>77</v>
      </c>
      <c r="C30" s="32"/>
      <c r="D30" s="22">
        <f ca="1">D$5-D31</f>
        <v>14.259999999999998</v>
      </c>
      <c r="E30" s="22">
        <f t="shared" ref="E30:AN30" ca="1" si="9">E$5-E31</f>
        <v>14.049999999999999</v>
      </c>
      <c r="F30" s="22">
        <f t="shared" ca="1" si="9"/>
        <v>17.049999999999997</v>
      </c>
      <c r="G30" s="22">
        <f t="shared" ca="1" si="9"/>
        <v>24.419999999999998</v>
      </c>
      <c r="H30" s="22">
        <f t="shared" ca="1" si="9"/>
        <v>11.469999999999999</v>
      </c>
      <c r="I30" s="22">
        <f t="shared" ca="1" si="9"/>
        <v>4.889999999999997</v>
      </c>
      <c r="J30" s="22">
        <f t="shared" ca="1" si="9"/>
        <v>5.889999999999997</v>
      </c>
      <c r="K30" s="22">
        <f t="shared" ca="1" si="9"/>
        <v>8.6799999999999962</v>
      </c>
      <c r="L30" s="22">
        <f t="shared" ca="1" si="9"/>
        <v>16.049999999999997</v>
      </c>
      <c r="M30" s="22">
        <f t="shared" ca="1" si="9"/>
        <v>19.839999999999996</v>
      </c>
      <c r="N30" s="22">
        <f t="shared" ca="1" si="9"/>
        <v>18.839999999999996</v>
      </c>
      <c r="O30" s="22">
        <f t="shared" ca="1" si="9"/>
        <v>22.63</v>
      </c>
      <c r="P30" s="22">
        <f t="shared" ca="1" si="9"/>
        <v>14.259999999999998</v>
      </c>
      <c r="Q30" s="22">
        <f t="shared" ca="1" si="9"/>
        <v>15.049999999999999</v>
      </c>
      <c r="R30" s="22">
        <f t="shared" ca="1" si="9"/>
        <v>17.049999999999997</v>
      </c>
      <c r="S30" s="22">
        <f t="shared" ca="1" si="9"/>
        <v>24.419999999999998</v>
      </c>
      <c r="T30" s="22">
        <f t="shared" ca="1" si="9"/>
        <v>11.469999999999999</v>
      </c>
      <c r="U30" s="22">
        <f t="shared" ca="1" si="9"/>
        <v>4.889999999999997</v>
      </c>
      <c r="V30" s="22">
        <f t="shared" ca="1" si="9"/>
        <v>5.889999999999997</v>
      </c>
      <c r="W30" s="22">
        <f t="shared" ca="1" si="9"/>
        <v>8.6799999999999962</v>
      </c>
      <c r="X30" s="22">
        <f t="shared" ca="1" si="9"/>
        <v>16.049999999999997</v>
      </c>
      <c r="Y30" s="22">
        <f t="shared" ca="1" si="9"/>
        <v>19.839999999999996</v>
      </c>
      <c r="Z30" s="22">
        <f t="shared" ca="1" si="9"/>
        <v>18.839999999999996</v>
      </c>
      <c r="AA30" s="22">
        <f t="shared" ca="1" si="9"/>
        <v>22.63</v>
      </c>
      <c r="AB30" s="22">
        <f t="shared" ca="1" si="9"/>
        <v>14.259999999999998</v>
      </c>
      <c r="AC30" s="22">
        <f t="shared" ca="1" si="9"/>
        <v>14.049999999999999</v>
      </c>
      <c r="AD30" s="22">
        <f t="shared" ca="1" si="9"/>
        <v>17.049999999999997</v>
      </c>
      <c r="AE30" s="22">
        <f t="shared" ca="1" si="9"/>
        <v>24.419999999999998</v>
      </c>
      <c r="AF30" s="22">
        <f t="shared" ca="1" si="9"/>
        <v>11.469999999999999</v>
      </c>
      <c r="AG30" s="22">
        <f t="shared" ca="1" si="9"/>
        <v>4.889999999999997</v>
      </c>
      <c r="AH30" s="22">
        <f t="shared" ca="1" si="9"/>
        <v>5.889999999999997</v>
      </c>
      <c r="AI30" s="22">
        <f t="shared" ca="1" si="9"/>
        <v>8.6799999999999962</v>
      </c>
      <c r="AJ30" s="22">
        <f t="shared" ca="1" si="9"/>
        <v>16.049999999999997</v>
      </c>
      <c r="AK30" s="22">
        <f t="shared" ca="1" si="9"/>
        <v>19.839999999999996</v>
      </c>
      <c r="AL30" s="22">
        <f t="shared" ca="1" si="9"/>
        <v>18.839999999999996</v>
      </c>
      <c r="AM30" s="22">
        <f t="shared" ca="1" si="9"/>
        <v>22.63</v>
      </c>
      <c r="AN30" s="22">
        <f t="shared" ca="1" si="9"/>
        <v>-16.740000000000002</v>
      </c>
    </row>
    <row r="31" spans="1:51" hidden="1" outlineLevel="1" x14ac:dyDescent="0.25">
      <c r="A31" s="5" t="s">
        <v>78</v>
      </c>
      <c r="B31" s="31" t="s">
        <v>77</v>
      </c>
      <c r="D31" s="4">
        <f ca="1">D29*$D$8</f>
        <v>16.740000000000002</v>
      </c>
      <c r="E31" s="4">
        <f t="shared" ref="E31:AN31" ca="1" si="10">E29*$D$8</f>
        <v>13.950000000000001</v>
      </c>
      <c r="F31" s="4">
        <f t="shared" ca="1" si="10"/>
        <v>13.950000000000001</v>
      </c>
      <c r="G31" s="4">
        <f t="shared" ca="1" si="10"/>
        <v>5.580000000000001</v>
      </c>
      <c r="H31" s="4">
        <f t="shared" ca="1" si="10"/>
        <v>19.53</v>
      </c>
      <c r="I31" s="4">
        <f t="shared" ca="1" si="10"/>
        <v>25.110000000000003</v>
      </c>
      <c r="J31" s="4">
        <f t="shared" ca="1" si="10"/>
        <v>25.110000000000003</v>
      </c>
      <c r="K31" s="4">
        <f t="shared" ca="1" si="10"/>
        <v>22.320000000000004</v>
      </c>
      <c r="L31" s="4">
        <f t="shared" ca="1" si="10"/>
        <v>13.950000000000001</v>
      </c>
      <c r="M31" s="4">
        <f t="shared" ca="1" si="10"/>
        <v>11.160000000000002</v>
      </c>
      <c r="N31" s="4">
        <f t="shared" ca="1" si="10"/>
        <v>11.160000000000002</v>
      </c>
      <c r="O31" s="4">
        <f t="shared" ca="1" si="10"/>
        <v>8.370000000000001</v>
      </c>
      <c r="P31" s="4">
        <f t="shared" ca="1" si="10"/>
        <v>16.740000000000002</v>
      </c>
      <c r="Q31" s="4">
        <f t="shared" ca="1" si="10"/>
        <v>13.950000000000001</v>
      </c>
      <c r="R31" s="4">
        <f t="shared" ca="1" si="10"/>
        <v>13.950000000000001</v>
      </c>
      <c r="S31" s="4">
        <f t="shared" ca="1" si="10"/>
        <v>5.580000000000001</v>
      </c>
      <c r="T31" s="4">
        <f t="shared" ca="1" si="10"/>
        <v>19.53</v>
      </c>
      <c r="U31" s="4">
        <f t="shared" ca="1" si="10"/>
        <v>25.110000000000003</v>
      </c>
      <c r="V31" s="4">
        <f t="shared" ca="1" si="10"/>
        <v>25.110000000000003</v>
      </c>
      <c r="W31" s="4">
        <f t="shared" ca="1" si="10"/>
        <v>22.320000000000004</v>
      </c>
      <c r="X31" s="4">
        <f t="shared" ca="1" si="10"/>
        <v>13.950000000000001</v>
      </c>
      <c r="Y31" s="4">
        <f t="shared" ca="1" si="10"/>
        <v>11.160000000000002</v>
      </c>
      <c r="Z31" s="4">
        <f t="shared" ca="1" si="10"/>
        <v>11.160000000000002</v>
      </c>
      <c r="AA31" s="4">
        <f t="shared" ca="1" si="10"/>
        <v>8.370000000000001</v>
      </c>
      <c r="AB31" s="4">
        <f t="shared" ca="1" si="10"/>
        <v>16.740000000000002</v>
      </c>
      <c r="AC31" s="4">
        <f t="shared" ca="1" si="10"/>
        <v>13.950000000000001</v>
      </c>
      <c r="AD31" s="4">
        <f t="shared" ca="1" si="10"/>
        <v>13.950000000000001</v>
      </c>
      <c r="AE31" s="4">
        <f t="shared" ca="1" si="10"/>
        <v>5.580000000000001</v>
      </c>
      <c r="AF31" s="4">
        <f t="shared" ca="1" si="10"/>
        <v>19.53</v>
      </c>
      <c r="AG31" s="4">
        <f t="shared" ca="1" si="10"/>
        <v>25.110000000000003</v>
      </c>
      <c r="AH31" s="4">
        <f t="shared" ca="1" si="10"/>
        <v>25.110000000000003</v>
      </c>
      <c r="AI31" s="4">
        <f t="shared" ca="1" si="10"/>
        <v>22.320000000000004</v>
      </c>
      <c r="AJ31" s="4">
        <f t="shared" ca="1" si="10"/>
        <v>13.950000000000001</v>
      </c>
      <c r="AK31" s="4">
        <f t="shared" ca="1" si="10"/>
        <v>11.160000000000002</v>
      </c>
      <c r="AL31" s="4">
        <f t="shared" ca="1" si="10"/>
        <v>11.160000000000002</v>
      </c>
      <c r="AM31" s="4">
        <f t="shared" ca="1" si="10"/>
        <v>8.370000000000001</v>
      </c>
      <c r="AN31" s="4">
        <f t="shared" ca="1" si="10"/>
        <v>16.740000000000002</v>
      </c>
    </row>
    <row r="32" spans="1:51" hidden="1" outlineLevel="1" x14ac:dyDescent="0.25">
      <c r="A32" s="5" t="s">
        <v>11</v>
      </c>
      <c r="B32" s="9" t="s">
        <v>74</v>
      </c>
      <c r="C32" s="70"/>
      <c r="D32" s="75">
        <f>IF(D$1=DATE(2025,1,1), Предпоссылки!$C82,IF(MOD(MONTH(D$1),Предпоссылки!$C84)=Предпоссылки!$C85,#REF!+Предпоссылки!$C83,#REF!))</f>
        <v>25000</v>
      </c>
      <c r="E32" s="75">
        <f>IF(E$1=DATE(2025,1,1), Предпоссылки!$C82,IF(MOD(MONTH(E$1),Предпоссылки!$C84)=Предпоссылки!$C85,D32+Предпоссылки!$C83,D32))</f>
        <v>25000</v>
      </c>
      <c r="F32" s="75">
        <f>IF(F$1=DATE(2025,1,1), Предпоссылки!$C82,IF(MOD(MONTH(F$1),Предпоссылки!$C84)=Предпоссылки!$C85,E32+Предпоссылки!$C83,E32))</f>
        <v>25000</v>
      </c>
      <c r="G32" s="75">
        <f>IF(G$1=DATE(2025,1,1), Предпоссылки!$C82,IF(MOD(MONTH(G$1),Предпоссылки!$C84)=Предпоссылки!$C85,F32+Предпоссылки!$C83,F32))</f>
        <v>25000</v>
      </c>
      <c r="H32" s="75">
        <f>IF(H$1=DATE(2025,1,1), Предпоссылки!$C82,IF(MOD(MONTH(H$1),Предпоссылки!$C84)=Предпоссылки!$C85,G32+Предпоссылки!$C83,G32))</f>
        <v>25000</v>
      </c>
      <c r="I32" s="75">
        <f>IF(I$1=DATE(2025,1,1), Предпоссылки!$C82,IF(MOD(MONTH(I$1),Предпоссылки!$C84)=Предпоссылки!$C85,H32+Предпоссылки!$C83,H32))</f>
        <v>25000</v>
      </c>
      <c r="J32" s="75">
        <f>IF(J$1=DATE(2025,1,1), Предпоссылки!$C82,IF(MOD(MONTH(J$1),Предпоссылки!$C84)=Предпоссылки!$C85,I32+Предпоссылки!$C83,I32))</f>
        <v>25000</v>
      </c>
      <c r="K32" s="75">
        <f>IF(K$1=DATE(2025,1,1), Предпоссылки!$C82,IF(MOD(MONTH(K$1),Предпоссылки!$C84)=Предпоссылки!$C85,J32+Предпоссылки!$C83,J32))</f>
        <v>25000</v>
      </c>
      <c r="L32" s="75">
        <f>IF(L$1=DATE(2025,1,1), Предпоссылки!$C82,IF(MOD(MONTH(L$1),Предпоссылки!$C84)=Предпоссылки!$C85,K32+Предпоссылки!$C83,K32))</f>
        <v>25000</v>
      </c>
      <c r="M32" s="75">
        <f>IF(M$1=DATE(2025,1,1), Предпоссылки!$C82,IF(MOD(MONTH(M$1),Предпоссылки!$C84)=Предпоссылки!$C85,L32+Предпоссылки!$C83,L32))</f>
        <v>25000</v>
      </c>
      <c r="N32" s="75">
        <f>IF(N$1=DATE(2025,1,1), Предпоссылки!$C82,IF(MOD(MONTH(N$1),Предпоссылки!$C84)=Предпоссылки!$C85,M32+Предпоссылки!$C83,M32))</f>
        <v>25000</v>
      </c>
      <c r="O32" s="75">
        <f>IF(O$1=DATE(2025,1,1), Предпоссылки!$C82,IF(MOD(MONTH(O$1),Предпоссылки!$C84)=Предпоссылки!$C85,N32+Предпоссылки!$C83,N32))</f>
        <v>25000</v>
      </c>
      <c r="P32" s="75">
        <f>IF(P$1=DATE(2025,1,1), Предпоссылки!$C82,IF(MOD(MONTH(P$1),Предпоссылки!$C84)=Предпоссылки!$C85,O32+Предпоссылки!$C83,O32))</f>
        <v>28000</v>
      </c>
      <c r="Q32" s="75">
        <f>IF(Q$1=DATE(2025,1,1), Предпоссылки!$C82,IF(MOD(MONTH(Q$1),Предпоссылки!$C84)=Предпоссылки!$C85,P32+Предпоссылки!$C83,P32))</f>
        <v>28000</v>
      </c>
      <c r="R32" s="75">
        <f>IF(R$1=DATE(2025,1,1), Предпоссылки!$C82,IF(MOD(MONTH(R$1),Предпоссылки!$C84)=Предпоссылки!$C85,Q32+Предпоссылки!$C83,Q32))</f>
        <v>28000</v>
      </c>
      <c r="S32" s="75">
        <f>IF(S$1=DATE(2025,1,1), Предпоссылки!$C82,IF(MOD(MONTH(S$1),Предпоссылки!$C84)=Предпоссылки!$C85,R32+Предпоссылки!$C83,R32))</f>
        <v>28000</v>
      </c>
      <c r="T32" s="75">
        <f>IF(T$1=DATE(2025,1,1), Предпоссылки!$C82,IF(MOD(MONTH(T$1),Предпоссылки!$C84)=Предпоссылки!$C85,S32+Предпоссылки!$C83,S32))</f>
        <v>28000</v>
      </c>
      <c r="U32" s="75">
        <f>IF(U$1=DATE(2025,1,1), Предпоссылки!$C82,IF(MOD(MONTH(U$1),Предпоссылки!$C84)=Предпоссылки!$C85,T32+Предпоссылки!$C83,T32))</f>
        <v>28000</v>
      </c>
      <c r="V32" s="75">
        <f>IF(V$1=DATE(2025,1,1), Предпоссылки!$C82,IF(MOD(MONTH(V$1),Предпоссылки!$C84)=Предпоссылки!$C85,U32+Предпоссылки!$C83,U32))</f>
        <v>28000</v>
      </c>
      <c r="W32" s="75">
        <f>IF(W$1=DATE(2025,1,1), Предпоссылки!$C82,IF(MOD(MONTH(W$1),Предпоссылки!$C84)=Предпоссылки!$C85,V32+Предпоссылки!$C83,V32))</f>
        <v>28000</v>
      </c>
      <c r="X32" s="75">
        <f>IF(X$1=DATE(2025,1,1), Предпоссылки!$C82,IF(MOD(MONTH(X$1),Предпоссылки!$C84)=Предпоссылки!$C85,W32+Предпоссылки!$C83,W32))</f>
        <v>28000</v>
      </c>
      <c r="Y32" s="75">
        <f>IF(Y$1=DATE(2025,1,1), Предпоссылки!$C82,IF(MOD(MONTH(Y$1),Предпоссылки!$C84)=Предпоссылки!$C85,X32+Предпоссылки!$C83,X32))</f>
        <v>28000</v>
      </c>
      <c r="Z32" s="75">
        <f>IF(Z$1=DATE(2025,1,1), Предпоссылки!$C82,IF(MOD(MONTH(Z$1),Предпоссылки!$C84)=Предпоссылки!$C85,Y32+Предпоссылки!$C83,Y32))</f>
        <v>28000</v>
      </c>
      <c r="AA32" s="75">
        <f>IF(AA$1=DATE(2025,1,1), Предпоссылки!$C82,IF(MOD(MONTH(AA$1),Предпоссылки!$C84)=Предпоссылки!$C85,Z32+Предпоссылки!$C83,Z32))</f>
        <v>28000</v>
      </c>
      <c r="AB32" s="75">
        <f>IF(AB$1=DATE(2025,1,1), Предпоссылки!$C82,IF(MOD(MONTH(AB$1),Предпоссылки!$C84)=Предпоссылки!$C85,AA32+Предпоссылки!$C83,AA32))</f>
        <v>31000</v>
      </c>
      <c r="AC32" s="75">
        <f>IF(AC$1=DATE(2025,1,1), Предпоссылки!$C82,IF(MOD(MONTH(AC$1),Предпоссылки!$C84)=Предпоссылки!$C85,AB32+Предпоссылки!$C83,AB32))</f>
        <v>31000</v>
      </c>
      <c r="AD32" s="75">
        <f>IF(AD$1=DATE(2025,1,1), Предпоссылки!$C82,IF(MOD(MONTH(AD$1),Предпоссылки!$C84)=Предпоссылки!$C85,AC32+Предпоссылки!$C83,AC32))</f>
        <v>31000</v>
      </c>
      <c r="AE32" s="75">
        <f>IF(AE$1=DATE(2025,1,1), Предпоссылки!$C82,IF(MOD(MONTH(AE$1),Предпоссылки!$C84)=Предпоссылки!$C85,AD32+Предпоссылки!$C83,AD32))</f>
        <v>31000</v>
      </c>
      <c r="AF32" s="75">
        <f>IF(AF$1=DATE(2025,1,1), Предпоссылки!$C82,IF(MOD(MONTH(AF$1),Предпоссылки!$C84)=Предпоссылки!$C85,AE32+Предпоссылки!$C83,AE32))</f>
        <v>31000</v>
      </c>
      <c r="AG32" s="75">
        <f>IF(AG$1=DATE(2025,1,1), Предпоссылки!$C82,IF(MOD(MONTH(AG$1),Предпоссылки!$C84)=Предпоссылки!$C85,AF32+Предпоссылки!$C83,AF32))</f>
        <v>31000</v>
      </c>
      <c r="AH32" s="75">
        <f>IF(AH$1=DATE(2025,1,1), Предпоссылки!$C82,IF(MOD(MONTH(AH$1),Предпоссылки!$C84)=Предпоссылки!$C85,AG32+Предпоссылки!$C83,AG32))</f>
        <v>31000</v>
      </c>
      <c r="AI32" s="75">
        <f>IF(AI$1=DATE(2025,1,1), Предпоссылки!$C82,IF(MOD(MONTH(AI$1),Предпоссылки!$C84)=Предпоссылки!$C85,AH32+Предпоссылки!$C83,AH32))</f>
        <v>31000</v>
      </c>
      <c r="AJ32" s="75">
        <f>IF(AJ$1=DATE(2025,1,1), Предпоссылки!$C82,IF(MOD(MONTH(AJ$1),Предпоссылки!$C84)=Предпоссылки!$C85,AI32+Предпоссылки!$C83,AI32))</f>
        <v>31000</v>
      </c>
      <c r="AK32" s="75">
        <f>IF(AK$1=DATE(2025,1,1), Предпоссылки!$C82,IF(MOD(MONTH(AK$1),Предпоссылки!$C84)=Предпоссылки!$C85,AJ32+Предпоссылки!$C83,AJ32))</f>
        <v>31000</v>
      </c>
      <c r="AL32" s="75">
        <f>IF(AL$1=DATE(2025,1,1), Предпоссылки!$C82,IF(MOD(MONTH(AL$1),Предпоссылки!$C84)=Предпоссылки!$C85,AK32+Предпоссылки!$C83,AK32))</f>
        <v>31000</v>
      </c>
      <c r="AM32" s="75">
        <f>IF(AM$1=DATE(2025,1,1), Предпоссылки!$C82,IF(MOD(MONTH(AM$1),Предпоссылки!$C84)=Предпоссылки!$C85,AL32+Предпоссылки!$C83,AL32))</f>
        <v>31000</v>
      </c>
      <c r="AN32" s="75">
        <f>IF(AN$1=DATE(2025,1,1), Предпоссылки!$C82,IF(MOD(MONTH(AN$1),Предпоссылки!$C84)=Предпоссылки!$C85,AM32+Предпоссылки!$C83,AM32))</f>
        <v>34000</v>
      </c>
    </row>
    <row r="33" spans="1:51" s="14" customFormat="1" hidden="1" outlineLevel="1" x14ac:dyDescent="0.25">
      <c r="A33" s="8" t="s">
        <v>12</v>
      </c>
      <c r="B33" s="9" t="s">
        <v>74</v>
      </c>
      <c r="C33" s="32"/>
      <c r="D33" s="10">
        <f ca="1">D31*D32</f>
        <v>418500.00000000006</v>
      </c>
      <c r="E33" s="10">
        <f t="shared" ref="E33:AN33" ca="1" si="11">E31*E32</f>
        <v>348750</v>
      </c>
      <c r="F33" s="10">
        <f t="shared" ca="1" si="11"/>
        <v>348750</v>
      </c>
      <c r="G33" s="10">
        <f t="shared" ca="1" si="11"/>
        <v>139500.00000000003</v>
      </c>
      <c r="H33" s="10">
        <f t="shared" ca="1" si="11"/>
        <v>488250</v>
      </c>
      <c r="I33" s="10">
        <f t="shared" ca="1" si="11"/>
        <v>627750.00000000012</v>
      </c>
      <c r="J33" s="10">
        <f t="shared" ca="1" si="11"/>
        <v>627750.00000000012</v>
      </c>
      <c r="K33" s="10">
        <f t="shared" ca="1" si="11"/>
        <v>558000.00000000012</v>
      </c>
      <c r="L33" s="10">
        <f t="shared" ca="1" si="11"/>
        <v>348750</v>
      </c>
      <c r="M33" s="10">
        <f t="shared" ca="1" si="11"/>
        <v>279000.00000000006</v>
      </c>
      <c r="N33" s="10">
        <f t="shared" ca="1" si="11"/>
        <v>279000.00000000006</v>
      </c>
      <c r="O33" s="10">
        <f t="shared" ca="1" si="11"/>
        <v>209250.00000000003</v>
      </c>
      <c r="P33" s="10">
        <f t="shared" ca="1" si="11"/>
        <v>468720.00000000006</v>
      </c>
      <c r="Q33" s="10">
        <f t="shared" ca="1" si="11"/>
        <v>390600.00000000006</v>
      </c>
      <c r="R33" s="10">
        <f t="shared" ca="1" si="11"/>
        <v>390600.00000000006</v>
      </c>
      <c r="S33" s="10">
        <f t="shared" ca="1" si="11"/>
        <v>156240.00000000003</v>
      </c>
      <c r="T33" s="10">
        <f t="shared" ca="1" si="11"/>
        <v>546840</v>
      </c>
      <c r="U33" s="10">
        <f t="shared" ca="1" si="11"/>
        <v>703080.00000000012</v>
      </c>
      <c r="V33" s="10">
        <f t="shared" ca="1" si="11"/>
        <v>703080.00000000012</v>
      </c>
      <c r="W33" s="10">
        <f t="shared" ca="1" si="11"/>
        <v>624960.00000000012</v>
      </c>
      <c r="X33" s="10">
        <f t="shared" ca="1" si="11"/>
        <v>390600.00000000006</v>
      </c>
      <c r="Y33" s="10">
        <f t="shared" ca="1" si="11"/>
        <v>312480.00000000006</v>
      </c>
      <c r="Z33" s="10">
        <f t="shared" ca="1" si="11"/>
        <v>312480.00000000006</v>
      </c>
      <c r="AA33" s="10">
        <f t="shared" ca="1" si="11"/>
        <v>234360.00000000003</v>
      </c>
      <c r="AB33" s="10">
        <f t="shared" ca="1" si="11"/>
        <v>518940.00000000006</v>
      </c>
      <c r="AC33" s="10">
        <f t="shared" ca="1" si="11"/>
        <v>432450.00000000006</v>
      </c>
      <c r="AD33" s="10">
        <f t="shared" ca="1" si="11"/>
        <v>432450.00000000006</v>
      </c>
      <c r="AE33" s="10">
        <f t="shared" ca="1" si="11"/>
        <v>172980.00000000003</v>
      </c>
      <c r="AF33" s="10">
        <f t="shared" ca="1" si="11"/>
        <v>605430</v>
      </c>
      <c r="AG33" s="10">
        <f t="shared" ca="1" si="11"/>
        <v>778410.00000000012</v>
      </c>
      <c r="AH33" s="10">
        <f t="shared" ca="1" si="11"/>
        <v>778410.00000000012</v>
      </c>
      <c r="AI33" s="10">
        <f t="shared" ca="1" si="11"/>
        <v>691920.00000000012</v>
      </c>
      <c r="AJ33" s="10">
        <f t="shared" ca="1" si="11"/>
        <v>432450.00000000006</v>
      </c>
      <c r="AK33" s="10">
        <f t="shared" ca="1" si="11"/>
        <v>345960.00000000006</v>
      </c>
      <c r="AL33" s="10">
        <f t="shared" ca="1" si="11"/>
        <v>345960.00000000006</v>
      </c>
      <c r="AM33" s="10">
        <f t="shared" ca="1" si="11"/>
        <v>259470.00000000003</v>
      </c>
      <c r="AN33" s="10">
        <f t="shared" ca="1" si="11"/>
        <v>569160.00000000012</v>
      </c>
    </row>
    <row r="34" spans="1:51" hidden="1" outlineLevel="1" x14ac:dyDescent="0.25"/>
    <row r="35" spans="1:51" hidden="1" outlineLevel="1" x14ac:dyDescent="0.25">
      <c r="A35" s="5" t="s">
        <v>82</v>
      </c>
      <c r="B35" s="69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</row>
    <row r="36" spans="1:51" s="41" customFormat="1" hidden="1" outlineLevel="1" x14ac:dyDescent="0.25">
      <c r="A36" s="5" t="s">
        <v>80</v>
      </c>
      <c r="B36" s="9" t="s">
        <v>75</v>
      </c>
      <c r="C36" s="32"/>
      <c r="D36" s="67">
        <f ca="1">OFFSET(Предпоссылки!$C$51,MONTH(D$1),0)</f>
        <v>0.4</v>
      </c>
      <c r="E36" s="67">
        <f ca="1">OFFSET(Предпоссылки!$C$51,MONTH(E$1),0)</f>
        <v>0.4</v>
      </c>
      <c r="F36" s="67">
        <f ca="1">OFFSET(Предпоссылки!$C$51,MONTH(F$1),0)</f>
        <v>0.4</v>
      </c>
      <c r="G36" s="67">
        <f ca="1">OFFSET(Предпоссылки!$C$51,MONTH(G$1),0)</f>
        <v>0.2</v>
      </c>
      <c r="H36" s="67">
        <f ca="1">OFFSET(Предпоссылки!$C$51,MONTH(H$1),0)</f>
        <v>0.6</v>
      </c>
      <c r="I36" s="67">
        <f ca="1">OFFSET(Предпоссылки!$C$51,MONTH(I$1),0)</f>
        <v>0.7</v>
      </c>
      <c r="J36" s="67">
        <f ca="1">OFFSET(Предпоссылки!$C$51,MONTH(J$1),0)</f>
        <v>0.8</v>
      </c>
      <c r="K36" s="67">
        <f ca="1">OFFSET(Предпоссылки!$C$51,MONTH(K$1),0)</f>
        <v>0.7</v>
      </c>
      <c r="L36" s="67">
        <f ca="1">OFFSET(Предпоссылки!$C$51,MONTH(L$1),0)</f>
        <v>0.4</v>
      </c>
      <c r="M36" s="67">
        <f ca="1">OFFSET(Предпоссылки!$C$51,MONTH(M$1),0)</f>
        <v>0.3</v>
      </c>
      <c r="N36" s="67">
        <f ca="1">OFFSET(Предпоссылки!$C$51,MONTH(N$1),0)</f>
        <v>0.3</v>
      </c>
      <c r="O36" s="67">
        <f ca="1">OFFSET(Предпоссылки!$C$51,MONTH(O$1),0)</f>
        <v>0.2</v>
      </c>
      <c r="P36" s="67">
        <f ca="1">OFFSET(Предпоссылки!$C$51,MONTH(P$1),0)</f>
        <v>0.4</v>
      </c>
      <c r="Q36" s="67">
        <f ca="1">OFFSET(Предпоссылки!$C$51,MONTH(Q$1),0)</f>
        <v>0.4</v>
      </c>
      <c r="R36" s="67">
        <f ca="1">OFFSET(Предпоссылки!$C$51,MONTH(R$1),0)</f>
        <v>0.4</v>
      </c>
      <c r="S36" s="67">
        <f ca="1">OFFSET(Предпоссылки!$C$51,MONTH(S$1),0)</f>
        <v>0.2</v>
      </c>
      <c r="T36" s="67">
        <f ca="1">OFFSET(Предпоссылки!$C$51,MONTH(T$1),0)</f>
        <v>0.6</v>
      </c>
      <c r="U36" s="67">
        <f ca="1">OFFSET(Предпоссылки!$C$51,MONTH(U$1),0)</f>
        <v>0.7</v>
      </c>
      <c r="V36" s="67">
        <f ca="1">OFFSET(Предпоссылки!$C$51,MONTH(V$1),0)</f>
        <v>0.8</v>
      </c>
      <c r="W36" s="67">
        <f ca="1">OFFSET(Предпоссылки!$C$51,MONTH(W$1),0)</f>
        <v>0.7</v>
      </c>
      <c r="X36" s="67">
        <f ca="1">OFFSET(Предпоссылки!$C$51,MONTH(X$1),0)</f>
        <v>0.4</v>
      </c>
      <c r="Y36" s="67">
        <f ca="1">OFFSET(Предпоссылки!$C$51,MONTH(Y$1),0)</f>
        <v>0.3</v>
      </c>
      <c r="Z36" s="67">
        <f ca="1">OFFSET(Предпоссылки!$C$51,MONTH(Z$1),0)</f>
        <v>0.3</v>
      </c>
      <c r="AA36" s="67">
        <f ca="1">OFFSET(Предпоссылки!$C$51,MONTH(AA$1),0)</f>
        <v>0.2</v>
      </c>
      <c r="AB36" s="67">
        <f ca="1">OFFSET(Предпоссылки!$C$51,MONTH(AB$1),0)</f>
        <v>0.4</v>
      </c>
      <c r="AC36" s="67">
        <f ca="1">OFFSET(Предпоссылки!$C$51,MONTH(AC$1),0)</f>
        <v>0.4</v>
      </c>
      <c r="AD36" s="67">
        <f ca="1">OFFSET(Предпоссылки!$C$51,MONTH(AD$1),0)</f>
        <v>0.4</v>
      </c>
      <c r="AE36" s="67">
        <f ca="1">OFFSET(Предпоссылки!$C$51,MONTH(AE$1),0)</f>
        <v>0.2</v>
      </c>
      <c r="AF36" s="67">
        <f ca="1">OFFSET(Предпоссылки!$C$51,MONTH(AF$1),0)</f>
        <v>0.6</v>
      </c>
      <c r="AG36" s="67">
        <f ca="1">OFFSET(Предпоссылки!$C$51,MONTH(AG$1),0)</f>
        <v>0.7</v>
      </c>
      <c r="AH36" s="67">
        <f ca="1">OFFSET(Предпоссылки!$C$51,MONTH(AH$1),0)</f>
        <v>0.8</v>
      </c>
      <c r="AI36" s="67">
        <f ca="1">OFFSET(Предпоссылки!$C$51,MONTH(AI$1),0)</f>
        <v>0.7</v>
      </c>
      <c r="AJ36" s="67">
        <f ca="1">OFFSET(Предпоссылки!$C$51,MONTH(AJ$1),0)</f>
        <v>0.4</v>
      </c>
      <c r="AK36" s="67">
        <f ca="1">OFFSET(Предпоссылки!$C$51,MONTH(AK$1),0)</f>
        <v>0.3</v>
      </c>
      <c r="AL36" s="67">
        <f ca="1">OFFSET(Предпоссылки!$C$51,MONTH(AL$1),0)</f>
        <v>0.3</v>
      </c>
      <c r="AM36" s="67">
        <f ca="1">OFFSET(Предпоссылки!$C$51,MONTH(AM$1),0)</f>
        <v>0.2</v>
      </c>
      <c r="AN36" s="67">
        <f ca="1">OFFSET(Предпоссылки!$C$51,MONTH(AN$1),0)</f>
        <v>0.4</v>
      </c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</row>
    <row r="37" spans="1:51" s="39" customFormat="1" hidden="1" outlineLevel="1" x14ac:dyDescent="0.25">
      <c r="A37" s="30" t="s">
        <v>79</v>
      </c>
      <c r="B37" s="31" t="s">
        <v>77</v>
      </c>
      <c r="C37" s="32"/>
      <c r="D37" s="22">
        <f t="shared" ref="D37:N37" ca="1" si="12">D$5-D38</f>
        <v>19.839999999999996</v>
      </c>
      <c r="E37" s="22">
        <f t="shared" ca="1" si="12"/>
        <v>16.839999999999996</v>
      </c>
      <c r="F37" s="22">
        <f t="shared" ca="1" si="12"/>
        <v>19.839999999999996</v>
      </c>
      <c r="G37" s="22">
        <f t="shared" ca="1" si="12"/>
        <v>24.419999999999998</v>
      </c>
      <c r="H37" s="22">
        <f t="shared" ca="1" si="12"/>
        <v>14.259999999999998</v>
      </c>
      <c r="I37" s="22">
        <f t="shared" ca="1" si="12"/>
        <v>10.469999999999999</v>
      </c>
      <c r="J37" s="22">
        <f t="shared" ca="1" si="12"/>
        <v>8.6799999999999962</v>
      </c>
      <c r="K37" s="22">
        <f t="shared" ca="1" si="12"/>
        <v>11.469999999999999</v>
      </c>
      <c r="L37" s="22">
        <f t="shared" ca="1" si="12"/>
        <v>18.839999999999996</v>
      </c>
      <c r="M37" s="22">
        <f t="shared" ca="1" si="12"/>
        <v>22.63</v>
      </c>
      <c r="N37" s="22">
        <f t="shared" ca="1" si="12"/>
        <v>21.63</v>
      </c>
      <c r="O37" s="22">
        <f t="shared" ref="O37:AN37" ca="1" si="13">O$5-O38</f>
        <v>25.419999999999998</v>
      </c>
      <c r="P37" s="22">
        <f t="shared" ca="1" si="13"/>
        <v>19.839999999999996</v>
      </c>
      <c r="Q37" s="22">
        <f t="shared" ca="1" si="13"/>
        <v>17.839999999999996</v>
      </c>
      <c r="R37" s="22">
        <f t="shared" ca="1" si="13"/>
        <v>19.839999999999996</v>
      </c>
      <c r="S37" s="22">
        <f t="shared" ca="1" si="13"/>
        <v>24.419999999999998</v>
      </c>
      <c r="T37" s="22">
        <f t="shared" ca="1" si="13"/>
        <v>14.259999999999998</v>
      </c>
      <c r="U37" s="22">
        <f t="shared" ca="1" si="13"/>
        <v>10.469999999999999</v>
      </c>
      <c r="V37" s="22">
        <f t="shared" ca="1" si="13"/>
        <v>8.6799999999999962</v>
      </c>
      <c r="W37" s="22">
        <f t="shared" ca="1" si="13"/>
        <v>11.469999999999999</v>
      </c>
      <c r="X37" s="22">
        <f t="shared" ca="1" si="13"/>
        <v>18.839999999999996</v>
      </c>
      <c r="Y37" s="22">
        <f t="shared" ca="1" si="13"/>
        <v>22.63</v>
      </c>
      <c r="Z37" s="22">
        <f t="shared" ca="1" si="13"/>
        <v>21.63</v>
      </c>
      <c r="AA37" s="22">
        <f t="shared" ca="1" si="13"/>
        <v>25.419999999999998</v>
      </c>
      <c r="AB37" s="22">
        <f t="shared" ca="1" si="13"/>
        <v>19.839999999999996</v>
      </c>
      <c r="AC37" s="22">
        <f t="shared" ca="1" si="13"/>
        <v>16.839999999999996</v>
      </c>
      <c r="AD37" s="22">
        <f t="shared" ca="1" si="13"/>
        <v>19.839999999999996</v>
      </c>
      <c r="AE37" s="22">
        <f t="shared" ca="1" si="13"/>
        <v>24.419999999999998</v>
      </c>
      <c r="AF37" s="22">
        <f t="shared" ca="1" si="13"/>
        <v>14.259999999999998</v>
      </c>
      <c r="AG37" s="22">
        <f t="shared" ca="1" si="13"/>
        <v>10.469999999999999</v>
      </c>
      <c r="AH37" s="22">
        <f t="shared" ca="1" si="13"/>
        <v>8.6799999999999962</v>
      </c>
      <c r="AI37" s="22">
        <f t="shared" ca="1" si="13"/>
        <v>11.469999999999999</v>
      </c>
      <c r="AJ37" s="22">
        <f t="shared" ca="1" si="13"/>
        <v>18.839999999999996</v>
      </c>
      <c r="AK37" s="22">
        <f t="shared" ca="1" si="13"/>
        <v>22.63</v>
      </c>
      <c r="AL37" s="22">
        <f t="shared" ca="1" si="13"/>
        <v>21.63</v>
      </c>
      <c r="AM37" s="22">
        <f t="shared" ca="1" si="13"/>
        <v>25.419999999999998</v>
      </c>
      <c r="AN37" s="22">
        <f t="shared" ca="1" si="13"/>
        <v>-11.160000000000002</v>
      </c>
    </row>
    <row r="38" spans="1:51" hidden="1" outlineLevel="1" x14ac:dyDescent="0.25">
      <c r="A38" s="5" t="s">
        <v>78</v>
      </c>
      <c r="B38" s="31" t="s">
        <v>77</v>
      </c>
      <c r="D38" s="4">
        <f t="shared" ref="D38:N38" ca="1" si="14">D36*$D$8</f>
        <v>11.160000000000002</v>
      </c>
      <c r="E38" s="4">
        <f t="shared" ca="1" si="14"/>
        <v>11.160000000000002</v>
      </c>
      <c r="F38" s="4">
        <f t="shared" ca="1" si="14"/>
        <v>11.160000000000002</v>
      </c>
      <c r="G38" s="4">
        <f t="shared" ca="1" si="14"/>
        <v>5.580000000000001</v>
      </c>
      <c r="H38" s="4">
        <f t="shared" ca="1" si="14"/>
        <v>16.740000000000002</v>
      </c>
      <c r="I38" s="4">
        <f t="shared" ca="1" si="14"/>
        <v>19.53</v>
      </c>
      <c r="J38" s="4">
        <f t="shared" ca="1" si="14"/>
        <v>22.320000000000004</v>
      </c>
      <c r="K38" s="4">
        <f t="shared" ca="1" si="14"/>
        <v>19.53</v>
      </c>
      <c r="L38" s="4">
        <f t="shared" ca="1" si="14"/>
        <v>11.160000000000002</v>
      </c>
      <c r="M38" s="4">
        <f t="shared" ca="1" si="14"/>
        <v>8.370000000000001</v>
      </c>
      <c r="N38" s="4">
        <f t="shared" ca="1" si="14"/>
        <v>8.370000000000001</v>
      </c>
      <c r="O38" s="4">
        <f t="shared" ref="O38:AN38" ca="1" si="15">O36*$D$8</f>
        <v>5.580000000000001</v>
      </c>
      <c r="P38" s="4">
        <f t="shared" ca="1" si="15"/>
        <v>11.160000000000002</v>
      </c>
      <c r="Q38" s="4">
        <f t="shared" ca="1" si="15"/>
        <v>11.160000000000002</v>
      </c>
      <c r="R38" s="4">
        <f t="shared" ca="1" si="15"/>
        <v>11.160000000000002</v>
      </c>
      <c r="S38" s="4">
        <f t="shared" ca="1" si="15"/>
        <v>5.580000000000001</v>
      </c>
      <c r="T38" s="4">
        <f t="shared" ca="1" si="15"/>
        <v>16.740000000000002</v>
      </c>
      <c r="U38" s="4">
        <f t="shared" ca="1" si="15"/>
        <v>19.53</v>
      </c>
      <c r="V38" s="4">
        <f t="shared" ca="1" si="15"/>
        <v>22.320000000000004</v>
      </c>
      <c r="W38" s="4">
        <f t="shared" ca="1" si="15"/>
        <v>19.53</v>
      </c>
      <c r="X38" s="4">
        <f t="shared" ca="1" si="15"/>
        <v>11.160000000000002</v>
      </c>
      <c r="Y38" s="4">
        <f t="shared" ca="1" si="15"/>
        <v>8.370000000000001</v>
      </c>
      <c r="Z38" s="4">
        <f t="shared" ca="1" si="15"/>
        <v>8.370000000000001</v>
      </c>
      <c r="AA38" s="4">
        <f t="shared" ca="1" si="15"/>
        <v>5.580000000000001</v>
      </c>
      <c r="AB38" s="4">
        <f t="shared" ca="1" si="15"/>
        <v>11.160000000000002</v>
      </c>
      <c r="AC38" s="4">
        <f t="shared" ca="1" si="15"/>
        <v>11.160000000000002</v>
      </c>
      <c r="AD38" s="4">
        <f t="shared" ca="1" si="15"/>
        <v>11.160000000000002</v>
      </c>
      <c r="AE38" s="4">
        <f t="shared" ca="1" si="15"/>
        <v>5.580000000000001</v>
      </c>
      <c r="AF38" s="4">
        <f t="shared" ca="1" si="15"/>
        <v>16.740000000000002</v>
      </c>
      <c r="AG38" s="4">
        <f t="shared" ca="1" si="15"/>
        <v>19.53</v>
      </c>
      <c r="AH38" s="4">
        <f t="shared" ca="1" si="15"/>
        <v>22.320000000000004</v>
      </c>
      <c r="AI38" s="4">
        <f t="shared" ca="1" si="15"/>
        <v>19.53</v>
      </c>
      <c r="AJ38" s="4">
        <f t="shared" ca="1" si="15"/>
        <v>11.160000000000002</v>
      </c>
      <c r="AK38" s="4">
        <f t="shared" ca="1" si="15"/>
        <v>8.370000000000001</v>
      </c>
      <c r="AL38" s="4">
        <f t="shared" ca="1" si="15"/>
        <v>8.370000000000001</v>
      </c>
      <c r="AM38" s="4">
        <f t="shared" ca="1" si="15"/>
        <v>5.580000000000001</v>
      </c>
      <c r="AN38" s="4">
        <f t="shared" ca="1" si="15"/>
        <v>11.160000000000002</v>
      </c>
    </row>
    <row r="39" spans="1:51" hidden="1" outlineLevel="1" x14ac:dyDescent="0.25">
      <c r="A39" s="5" t="s">
        <v>11</v>
      </c>
      <c r="B39" s="9" t="s">
        <v>74</v>
      </c>
      <c r="C39" s="70"/>
      <c r="D39" s="75">
        <f>IF(D$1=DATE(2025,1,1), Предпоссылки!$C88,IF(MOD(MONTH(D$1),Предпоссылки!$C90)=Предпоссылки!$C91,#REF!+Предпоссылки!$C89,#REF!))</f>
        <v>20000</v>
      </c>
      <c r="E39" s="75">
        <f>IF(E$1=DATE(2025,1,1), Предпоссылки!$C88,IF(MOD(MONTH(E$1),Предпоссылки!$C90)=Предпоссылки!$C91,D39+Предпоссылки!$C89,D39))</f>
        <v>20000</v>
      </c>
      <c r="F39" s="75">
        <f>IF(F$1=DATE(2025,1,1), Предпоссылки!$C88,IF(MOD(MONTH(F$1),Предпоссылки!$C90)=Предпоссылки!$C91,E39+Предпоссылки!$C89,E39))</f>
        <v>20000</v>
      </c>
      <c r="G39" s="75">
        <f>IF(G$1=DATE(2025,1,1), Предпоссылки!$C88,IF(MOD(MONTH(G$1),Предпоссылки!$C90)=Предпоссылки!$C91,F39+Предпоссылки!$C89,F39))</f>
        <v>20000</v>
      </c>
      <c r="H39" s="75">
        <f>IF(H$1=DATE(2025,1,1), Предпоссылки!$C88,IF(MOD(MONTH(H$1),Предпоссылки!$C90)=Предпоссылки!$C91,G39+Предпоссылки!$C89,G39))</f>
        <v>20000</v>
      </c>
      <c r="I39" s="75">
        <f>IF(I$1=DATE(2025,1,1), Предпоссылки!$C88,IF(MOD(MONTH(I$1),Предпоссылки!$C90)=Предпоссылки!$C91,H39+Предпоссылки!$C89,H39))</f>
        <v>20000</v>
      </c>
      <c r="J39" s="75">
        <f>IF(J$1=DATE(2025,1,1), Предпоссылки!$C88,IF(MOD(MONTH(J$1),Предпоссылки!$C90)=Предпоссылки!$C91,I39+Предпоссылки!$C89,I39))</f>
        <v>20000</v>
      </c>
      <c r="K39" s="75">
        <f>IF(K$1=DATE(2025,1,1), Предпоссылки!$C88,IF(MOD(MONTH(K$1),Предпоссылки!$C90)=Предпоссылки!$C91,J39+Предпоссылки!$C89,J39))</f>
        <v>20000</v>
      </c>
      <c r="L39" s="75">
        <f>IF(L$1=DATE(2025,1,1), Предпоссылки!$C88,IF(MOD(MONTH(L$1),Предпоссылки!$C90)=Предпоссылки!$C91,K39+Предпоссылки!$C89,K39))</f>
        <v>20000</v>
      </c>
      <c r="M39" s="75">
        <f>IF(M$1=DATE(2025,1,1), Предпоссылки!$C88,IF(MOD(MONTH(M$1),Предпоссылки!$C90)=Предпоссылки!$C91,L39+Предпоссылки!$C89,L39))</f>
        <v>20000</v>
      </c>
      <c r="N39" s="75">
        <f>IF(N$1=DATE(2025,1,1), Предпоссылки!$C88,IF(MOD(MONTH(N$1),Предпоссылки!$C90)=Предпоссылки!$C91,M39+Предпоссылки!$C89,M39))</f>
        <v>20000</v>
      </c>
      <c r="O39" s="75">
        <f>IF(O$1=DATE(2025,1,1), Предпоссылки!$C88,IF(MOD(MONTH(O$1),Предпоссылки!$C90)=Предпоссылки!$C91,N39+Предпоссылки!$C89,N39))</f>
        <v>20000</v>
      </c>
      <c r="P39" s="75">
        <f>IF(P$1=DATE(2025,1,1), Предпоссылки!$C88,IF(MOD(MONTH(P$1),Предпоссылки!$C90)=Предпоссылки!$C91,O39+Предпоссылки!$C89,O39))</f>
        <v>22000</v>
      </c>
      <c r="Q39" s="75">
        <f>IF(Q$1=DATE(2025,1,1), Предпоссылки!$C88,IF(MOD(MONTH(Q$1),Предпоссылки!$C90)=Предпоссылки!$C91,P39+Предпоссылки!$C89,P39))</f>
        <v>22000</v>
      </c>
      <c r="R39" s="75">
        <f>IF(R$1=DATE(2025,1,1), Предпоссылки!$C88,IF(MOD(MONTH(R$1),Предпоссылки!$C90)=Предпоссылки!$C91,Q39+Предпоссылки!$C89,Q39))</f>
        <v>22000</v>
      </c>
      <c r="S39" s="75">
        <f>IF(S$1=DATE(2025,1,1), Предпоссылки!$C88,IF(MOD(MONTH(S$1),Предпоссылки!$C90)=Предпоссылки!$C91,R39+Предпоссылки!$C89,R39))</f>
        <v>22000</v>
      </c>
      <c r="T39" s="75">
        <f>IF(T$1=DATE(2025,1,1), Предпоссылки!$C88,IF(MOD(MONTH(T$1),Предпоссылки!$C90)=Предпоссылки!$C91,S39+Предпоссылки!$C89,S39))</f>
        <v>22000</v>
      </c>
      <c r="U39" s="75">
        <f>IF(U$1=DATE(2025,1,1), Предпоссылки!$C88,IF(MOD(MONTH(U$1),Предпоссылки!$C90)=Предпоссылки!$C91,T39+Предпоссылки!$C89,T39))</f>
        <v>22000</v>
      </c>
      <c r="V39" s="75">
        <f>IF(V$1=DATE(2025,1,1), Предпоссылки!$C88,IF(MOD(MONTH(V$1),Предпоссылки!$C90)=Предпоссылки!$C91,U39+Предпоссылки!$C89,U39))</f>
        <v>22000</v>
      </c>
      <c r="W39" s="75">
        <f>IF(W$1=DATE(2025,1,1), Предпоссылки!$C88,IF(MOD(MONTH(W$1),Предпоссылки!$C90)=Предпоссылки!$C91,V39+Предпоссылки!$C89,V39))</f>
        <v>22000</v>
      </c>
      <c r="X39" s="75">
        <f>IF(X$1=DATE(2025,1,1), Предпоссылки!$C88,IF(MOD(MONTH(X$1),Предпоссылки!$C90)=Предпоссылки!$C91,W39+Предпоссылки!$C89,W39))</f>
        <v>22000</v>
      </c>
      <c r="Y39" s="75">
        <f>IF(Y$1=DATE(2025,1,1), Предпоссылки!$C88,IF(MOD(MONTH(Y$1),Предпоссылки!$C90)=Предпоссылки!$C91,X39+Предпоссылки!$C89,X39))</f>
        <v>22000</v>
      </c>
      <c r="Z39" s="75">
        <f>IF(Z$1=DATE(2025,1,1), Предпоссылки!$C88,IF(MOD(MONTH(Z$1),Предпоссылки!$C90)=Предпоссылки!$C91,Y39+Предпоссылки!$C89,Y39))</f>
        <v>22000</v>
      </c>
      <c r="AA39" s="75">
        <f>IF(AA$1=DATE(2025,1,1), Предпоссылки!$C88,IF(MOD(MONTH(AA$1),Предпоссылки!$C90)=Предпоссылки!$C91,Z39+Предпоссылки!$C89,Z39))</f>
        <v>22000</v>
      </c>
      <c r="AB39" s="75">
        <f>IF(AB$1=DATE(2025,1,1), Предпоссылки!$C88,IF(MOD(MONTH(AB$1),Предпоссылки!$C90)=Предпоссылки!$C91,AA39+Предпоссылки!$C89,AA39))</f>
        <v>24000</v>
      </c>
      <c r="AC39" s="75">
        <f>IF(AC$1=DATE(2025,1,1), Предпоссылки!$C88,IF(MOD(MONTH(AC$1),Предпоссылки!$C90)=Предпоссылки!$C91,AB39+Предпоссылки!$C89,AB39))</f>
        <v>24000</v>
      </c>
      <c r="AD39" s="75">
        <f>IF(AD$1=DATE(2025,1,1), Предпоссылки!$C88,IF(MOD(MONTH(AD$1),Предпоссылки!$C90)=Предпоссылки!$C91,AC39+Предпоссылки!$C89,AC39))</f>
        <v>24000</v>
      </c>
      <c r="AE39" s="75">
        <f>IF(AE$1=DATE(2025,1,1), Предпоссылки!$C88,IF(MOD(MONTH(AE$1),Предпоссылки!$C90)=Предпоссылки!$C91,AD39+Предпоссылки!$C89,AD39))</f>
        <v>24000</v>
      </c>
      <c r="AF39" s="75">
        <f>IF(AF$1=DATE(2025,1,1), Предпоссылки!$C88,IF(MOD(MONTH(AF$1),Предпоссылки!$C90)=Предпоссылки!$C91,AE39+Предпоссылки!$C89,AE39))</f>
        <v>24000</v>
      </c>
      <c r="AG39" s="75">
        <f>IF(AG$1=DATE(2025,1,1), Предпоссылки!$C88,IF(MOD(MONTH(AG$1),Предпоссылки!$C90)=Предпоссылки!$C91,AF39+Предпоссылки!$C89,AF39))</f>
        <v>24000</v>
      </c>
      <c r="AH39" s="75">
        <f>IF(AH$1=DATE(2025,1,1), Предпоссылки!$C88,IF(MOD(MONTH(AH$1),Предпоссылки!$C90)=Предпоссылки!$C91,AG39+Предпоссылки!$C89,AG39))</f>
        <v>24000</v>
      </c>
      <c r="AI39" s="75">
        <f>IF(AI$1=DATE(2025,1,1), Предпоссылки!$C88,IF(MOD(MONTH(AI$1),Предпоссылки!$C90)=Предпоссылки!$C91,AH39+Предпоссылки!$C89,AH39))</f>
        <v>24000</v>
      </c>
      <c r="AJ39" s="75">
        <f>IF(AJ$1=DATE(2025,1,1), Предпоссылки!$C88,IF(MOD(MONTH(AJ$1),Предпоссылки!$C90)=Предпоссылки!$C91,AI39+Предпоссылки!$C89,AI39))</f>
        <v>24000</v>
      </c>
      <c r="AK39" s="75">
        <f>IF(AK$1=DATE(2025,1,1), Предпоссылки!$C88,IF(MOD(MONTH(AK$1),Предпоссылки!$C90)=Предпоссылки!$C91,AJ39+Предпоссылки!$C89,AJ39))</f>
        <v>24000</v>
      </c>
      <c r="AL39" s="75">
        <f>IF(AL$1=DATE(2025,1,1), Предпоссылки!$C88,IF(MOD(MONTH(AL$1),Предпоссылки!$C90)=Предпоссылки!$C91,AK39+Предпоссылки!$C89,AK39))</f>
        <v>24000</v>
      </c>
      <c r="AM39" s="75">
        <f>IF(AM$1=DATE(2025,1,1), Предпоссылки!$C88,IF(MOD(MONTH(AM$1),Предпоссылки!$C90)=Предпоссылки!$C91,AL39+Предпоссылки!$C89,AL39))</f>
        <v>24000</v>
      </c>
      <c r="AN39" s="75">
        <f>IF(AN$1=DATE(2025,1,1), Предпоссылки!$C88,IF(MOD(MONTH(AN$1),Предпоссылки!$C90)=Предпоссылки!$C91,AM39+Предпоссылки!$C89,AM39))</f>
        <v>26000</v>
      </c>
    </row>
    <row r="40" spans="1:51" s="14" customFormat="1" hidden="1" outlineLevel="1" x14ac:dyDescent="0.25">
      <c r="A40" s="8" t="s">
        <v>12</v>
      </c>
      <c r="B40" s="9" t="s">
        <v>74</v>
      </c>
      <c r="C40" s="32"/>
      <c r="D40" s="10">
        <f ca="1">D38*D39</f>
        <v>223200.00000000003</v>
      </c>
      <c r="E40" s="10">
        <f t="shared" ref="E40:AN40" ca="1" si="16">E38*E39</f>
        <v>223200.00000000003</v>
      </c>
      <c r="F40" s="10">
        <f t="shared" ca="1" si="16"/>
        <v>223200.00000000003</v>
      </c>
      <c r="G40" s="10">
        <f t="shared" ca="1" si="16"/>
        <v>111600.00000000001</v>
      </c>
      <c r="H40" s="10">
        <f t="shared" ca="1" si="16"/>
        <v>334800.00000000006</v>
      </c>
      <c r="I40" s="10">
        <f t="shared" ca="1" si="16"/>
        <v>390600</v>
      </c>
      <c r="J40" s="10">
        <f t="shared" ca="1" si="16"/>
        <v>446400.00000000006</v>
      </c>
      <c r="K40" s="10">
        <f t="shared" ca="1" si="16"/>
        <v>390600</v>
      </c>
      <c r="L40" s="10">
        <f t="shared" ca="1" si="16"/>
        <v>223200.00000000003</v>
      </c>
      <c r="M40" s="10">
        <f t="shared" ca="1" si="16"/>
        <v>167400.00000000003</v>
      </c>
      <c r="N40" s="10">
        <f t="shared" ca="1" si="16"/>
        <v>167400.00000000003</v>
      </c>
      <c r="O40" s="10">
        <f t="shared" ca="1" si="16"/>
        <v>111600.00000000001</v>
      </c>
      <c r="P40" s="10">
        <f t="shared" ca="1" si="16"/>
        <v>245520.00000000003</v>
      </c>
      <c r="Q40" s="10">
        <f t="shared" ca="1" si="16"/>
        <v>245520.00000000003</v>
      </c>
      <c r="R40" s="10">
        <f t="shared" ca="1" si="16"/>
        <v>245520.00000000003</v>
      </c>
      <c r="S40" s="10">
        <f t="shared" ca="1" si="16"/>
        <v>122760.00000000001</v>
      </c>
      <c r="T40" s="10">
        <f t="shared" ca="1" si="16"/>
        <v>368280.00000000006</v>
      </c>
      <c r="U40" s="10">
        <f t="shared" ca="1" si="16"/>
        <v>429660</v>
      </c>
      <c r="V40" s="10">
        <f t="shared" ca="1" si="16"/>
        <v>491040.00000000006</v>
      </c>
      <c r="W40" s="10">
        <f t="shared" ca="1" si="16"/>
        <v>429660</v>
      </c>
      <c r="X40" s="10">
        <f t="shared" ca="1" si="16"/>
        <v>245520.00000000003</v>
      </c>
      <c r="Y40" s="10">
        <f t="shared" ca="1" si="16"/>
        <v>184140.00000000003</v>
      </c>
      <c r="Z40" s="10">
        <f t="shared" ca="1" si="16"/>
        <v>184140.00000000003</v>
      </c>
      <c r="AA40" s="10">
        <f t="shared" ca="1" si="16"/>
        <v>122760.00000000001</v>
      </c>
      <c r="AB40" s="10">
        <f t="shared" ca="1" si="16"/>
        <v>267840.00000000006</v>
      </c>
      <c r="AC40" s="10">
        <f t="shared" ca="1" si="16"/>
        <v>267840.00000000006</v>
      </c>
      <c r="AD40" s="10">
        <f t="shared" ca="1" si="16"/>
        <v>267840.00000000006</v>
      </c>
      <c r="AE40" s="10">
        <f t="shared" ca="1" si="16"/>
        <v>133920.00000000003</v>
      </c>
      <c r="AF40" s="10">
        <f t="shared" ca="1" si="16"/>
        <v>401760.00000000006</v>
      </c>
      <c r="AG40" s="10">
        <f t="shared" ca="1" si="16"/>
        <v>468720</v>
      </c>
      <c r="AH40" s="10">
        <f t="shared" ca="1" si="16"/>
        <v>535680.00000000012</v>
      </c>
      <c r="AI40" s="10">
        <f t="shared" ca="1" si="16"/>
        <v>468720</v>
      </c>
      <c r="AJ40" s="10">
        <f t="shared" ca="1" si="16"/>
        <v>267840.00000000006</v>
      </c>
      <c r="AK40" s="10">
        <f t="shared" ca="1" si="16"/>
        <v>200880.00000000003</v>
      </c>
      <c r="AL40" s="10">
        <f t="shared" ca="1" si="16"/>
        <v>200880.00000000003</v>
      </c>
      <c r="AM40" s="10">
        <f t="shared" ca="1" si="16"/>
        <v>133920.00000000003</v>
      </c>
      <c r="AN40" s="10">
        <f t="shared" ca="1" si="16"/>
        <v>290160.00000000006</v>
      </c>
    </row>
    <row r="41" spans="1:51" hidden="1" outlineLevel="1" x14ac:dyDescent="0.25"/>
    <row r="42" spans="1:51" s="38" customFormat="1" collapsed="1" x14ac:dyDescent="0.25">
      <c r="A42" s="34" t="s">
        <v>38</v>
      </c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</row>
    <row r="43" spans="1:51" s="14" customFormat="1" x14ac:dyDescent="0.25">
      <c r="A43" s="8" t="s">
        <v>12</v>
      </c>
      <c r="B43" s="33"/>
      <c r="C43" s="32"/>
      <c r="D43" s="8">
        <v>0</v>
      </c>
      <c r="E43" s="8">
        <v>0</v>
      </c>
      <c r="F43" s="8">
        <v>0</v>
      </c>
      <c r="G43" s="8">
        <f t="shared" ref="G43:AN43" ca="1" si="17">G3</f>
        <v>502200.00000000012</v>
      </c>
      <c r="H43" s="8">
        <f t="shared" ca="1" si="17"/>
        <v>1701900</v>
      </c>
      <c r="I43" s="8">
        <f t="shared" ca="1" si="17"/>
        <v>2022750.0000000005</v>
      </c>
      <c r="J43" s="8">
        <f t="shared" ca="1" si="17"/>
        <v>2204100.0000000005</v>
      </c>
      <c r="K43" s="8">
        <f t="shared" ca="1" si="17"/>
        <v>1953000.0000000005</v>
      </c>
      <c r="L43" s="8">
        <f t="shared" ca="1" si="17"/>
        <v>1129950</v>
      </c>
      <c r="M43" s="8">
        <f t="shared" ca="1" si="17"/>
        <v>809100.00000000012</v>
      </c>
      <c r="N43" s="8">
        <f t="shared" ca="1" si="17"/>
        <v>809100.00000000012</v>
      </c>
      <c r="O43" s="8">
        <f t="shared" ca="1" si="17"/>
        <v>697500.00000000012</v>
      </c>
      <c r="P43" s="8">
        <f t="shared" ca="1" si="17"/>
        <v>1459170</v>
      </c>
      <c r="Q43" s="8">
        <f t="shared" ca="1" si="17"/>
        <v>1244340</v>
      </c>
      <c r="R43" s="8">
        <f t="shared" ca="1" si="17"/>
        <v>1244340</v>
      </c>
      <c r="S43" s="8">
        <f t="shared" ca="1" si="17"/>
        <v>552420.00000000012</v>
      </c>
      <c r="T43" s="8">
        <f t="shared" ca="1" si="17"/>
        <v>1872090</v>
      </c>
      <c r="U43" s="8">
        <f t="shared" ca="1" si="17"/>
        <v>2226420.0000000005</v>
      </c>
      <c r="V43" s="8">
        <f t="shared" ca="1" si="17"/>
        <v>2424510.0000000005</v>
      </c>
      <c r="W43" s="8">
        <f t="shared" ca="1" si="17"/>
        <v>2148300.0000000005</v>
      </c>
      <c r="X43" s="8">
        <f t="shared" ca="1" si="17"/>
        <v>1244340</v>
      </c>
      <c r="Y43" s="8">
        <f t="shared" ca="1" si="17"/>
        <v>892800.00000000012</v>
      </c>
      <c r="Z43" s="8">
        <f t="shared" ca="1" si="17"/>
        <v>892800.00000000012</v>
      </c>
      <c r="AA43" s="8">
        <f t="shared" ca="1" si="17"/>
        <v>767250.00000000012</v>
      </c>
      <c r="AB43" s="8">
        <f t="shared" ca="1" si="17"/>
        <v>1593090.0000000002</v>
      </c>
      <c r="AC43" s="8">
        <f t="shared" ca="1" si="17"/>
        <v>1358730</v>
      </c>
      <c r="AD43" s="8">
        <f t="shared" ca="1" si="17"/>
        <v>1358730</v>
      </c>
      <c r="AE43" s="8">
        <f t="shared" ca="1" si="17"/>
        <v>602640.00000000012</v>
      </c>
      <c r="AF43" s="8">
        <f t="shared" ca="1" si="17"/>
        <v>2042280</v>
      </c>
      <c r="AG43" s="8">
        <f t="shared" ca="1" si="17"/>
        <v>2430090.0000000005</v>
      </c>
      <c r="AH43" s="8">
        <f t="shared" ca="1" si="17"/>
        <v>2644920.0000000005</v>
      </c>
      <c r="AI43" s="8">
        <f t="shared" ca="1" si="17"/>
        <v>2343600.0000000005</v>
      </c>
      <c r="AJ43" s="8">
        <f t="shared" ca="1" si="17"/>
        <v>1358730</v>
      </c>
      <c r="AK43" s="8">
        <f t="shared" ca="1" si="17"/>
        <v>976500.00000000023</v>
      </c>
      <c r="AL43" s="8">
        <f t="shared" ca="1" si="17"/>
        <v>976500.00000000023</v>
      </c>
      <c r="AM43" s="8">
        <f t="shared" ca="1" si="17"/>
        <v>837000.00000000012</v>
      </c>
      <c r="AN43" s="8">
        <f t="shared" ca="1" si="17"/>
        <v>1727010.0000000002</v>
      </c>
    </row>
    <row r="44" spans="1:51" s="14" customFormat="1" x14ac:dyDescent="0.25">
      <c r="A44" s="8" t="s">
        <v>90</v>
      </c>
      <c r="B44" s="33"/>
      <c r="C44" s="32"/>
      <c r="D44" s="8">
        <v>0</v>
      </c>
      <c r="E44" s="8">
        <v>0</v>
      </c>
      <c r="F44" s="8">
        <v>0</v>
      </c>
      <c r="G44" s="8">
        <f t="shared" ref="G44:AN44" ca="1" si="18">SUM(G45:G52)</f>
        <v>-1722000</v>
      </c>
      <c r="H44" s="8">
        <f t="shared" ca="1" si="18"/>
        <v>-493000</v>
      </c>
      <c r="I44" s="8">
        <f t="shared" ca="1" si="18"/>
        <v>-568000</v>
      </c>
      <c r="J44" s="8">
        <f t="shared" ca="1" si="18"/>
        <v>-493000</v>
      </c>
      <c r="K44" s="8">
        <f t="shared" ca="1" si="18"/>
        <v>-568000</v>
      </c>
      <c r="L44" s="8">
        <f t="shared" ca="1" si="18"/>
        <v>-437000</v>
      </c>
      <c r="M44" s="8">
        <f t="shared" ca="1" si="18"/>
        <v>-662000</v>
      </c>
      <c r="N44" s="8">
        <f t="shared" ca="1" si="18"/>
        <v>-413000</v>
      </c>
      <c r="O44" s="8">
        <f t="shared" ca="1" si="18"/>
        <v>-368000</v>
      </c>
      <c r="P44" s="8">
        <f t="shared" ca="1" si="18"/>
        <v>-476600</v>
      </c>
      <c r="Q44" s="8">
        <f t="shared" ca="1" si="18"/>
        <v>-401600</v>
      </c>
      <c r="R44" s="8">
        <f t="shared" ca="1" si="18"/>
        <v>-386600</v>
      </c>
      <c r="S44" s="8">
        <f t="shared" ca="1" si="18"/>
        <v>-1755600</v>
      </c>
      <c r="T44" s="8">
        <f t="shared" ca="1" si="18"/>
        <v>-536600</v>
      </c>
      <c r="U44" s="8">
        <f t="shared" ca="1" si="18"/>
        <v>-611600</v>
      </c>
      <c r="V44" s="8">
        <f t="shared" ca="1" si="18"/>
        <v>-536600</v>
      </c>
      <c r="W44" s="8">
        <f t="shared" ca="1" si="18"/>
        <v>-611600</v>
      </c>
      <c r="X44" s="8">
        <f t="shared" ca="1" si="18"/>
        <v>-476600</v>
      </c>
      <c r="Y44" s="8">
        <f t="shared" ca="1" si="18"/>
        <v>-695600</v>
      </c>
      <c r="Z44" s="8">
        <f t="shared" ca="1" si="18"/>
        <v>-446600</v>
      </c>
      <c r="AA44" s="8">
        <f t="shared" ca="1" si="18"/>
        <v>-401600</v>
      </c>
      <c r="AB44" s="8">
        <f t="shared" ca="1" si="18"/>
        <v>-516200</v>
      </c>
      <c r="AC44" s="8">
        <f t="shared" ca="1" si="18"/>
        <v>-435200</v>
      </c>
      <c r="AD44" s="8">
        <f t="shared" ca="1" si="18"/>
        <v>-420200</v>
      </c>
      <c r="AE44" s="8">
        <f t="shared" ca="1" si="18"/>
        <v>-1789200</v>
      </c>
      <c r="AF44" s="8">
        <f t="shared" ca="1" si="18"/>
        <v>-580200</v>
      </c>
      <c r="AG44" s="8">
        <f t="shared" ca="1" si="18"/>
        <v>-655200</v>
      </c>
      <c r="AH44" s="8">
        <f t="shared" ca="1" si="18"/>
        <v>-580200</v>
      </c>
      <c r="AI44" s="8">
        <f t="shared" ca="1" si="18"/>
        <v>-655200</v>
      </c>
      <c r="AJ44" s="8">
        <f t="shared" ca="1" si="18"/>
        <v>-516200</v>
      </c>
      <c r="AK44" s="8">
        <f t="shared" ca="1" si="18"/>
        <v>-729200</v>
      </c>
      <c r="AL44" s="8">
        <f t="shared" ca="1" si="18"/>
        <v>-480200</v>
      </c>
      <c r="AM44" s="8">
        <f t="shared" ca="1" si="18"/>
        <v>-435200</v>
      </c>
      <c r="AN44" s="8">
        <f t="shared" ca="1" si="18"/>
        <v>-555800</v>
      </c>
    </row>
    <row r="45" spans="1:51" outlineLevel="1" x14ac:dyDescent="0.25">
      <c r="A45" s="56" t="s">
        <v>9</v>
      </c>
      <c r="D45" s="8">
        <v>0</v>
      </c>
      <c r="E45" s="8">
        <v>0</v>
      </c>
      <c r="F45" s="8">
        <v>0</v>
      </c>
      <c r="G45" s="5">
        <f t="shared" ref="G45:AN45" ca="1" si="19">(G66)*-1</f>
        <v>-285000</v>
      </c>
      <c r="H45" s="5">
        <f t="shared" ca="1" si="19"/>
        <v>-425000</v>
      </c>
      <c r="I45" s="5">
        <f t="shared" ca="1" si="19"/>
        <v>-425000</v>
      </c>
      <c r="J45" s="5">
        <f t="shared" ca="1" si="19"/>
        <v>-425000</v>
      </c>
      <c r="K45" s="5">
        <f t="shared" ca="1" si="19"/>
        <v>-425000</v>
      </c>
      <c r="L45" s="5">
        <f t="shared" ca="1" si="19"/>
        <v>-369000</v>
      </c>
      <c r="M45" s="5">
        <f t="shared" ca="1" si="19"/>
        <v>-285000</v>
      </c>
      <c r="N45" s="5">
        <f t="shared" ca="1" si="19"/>
        <v>-285000</v>
      </c>
      <c r="O45" s="5">
        <f t="shared" ca="1" si="19"/>
        <v>-285000</v>
      </c>
      <c r="P45" s="5">
        <f t="shared" ca="1" si="19"/>
        <v>-403000</v>
      </c>
      <c r="Q45" s="5">
        <f t="shared" ca="1" si="19"/>
        <v>-313000</v>
      </c>
      <c r="R45" s="5">
        <f t="shared" ca="1" si="19"/>
        <v>-313000</v>
      </c>
      <c r="S45" s="5">
        <f t="shared" ca="1" si="19"/>
        <v>-313000</v>
      </c>
      <c r="T45" s="5">
        <f t="shared" ca="1" si="19"/>
        <v>-463000</v>
      </c>
      <c r="U45" s="5">
        <f t="shared" ca="1" si="19"/>
        <v>-463000</v>
      </c>
      <c r="V45" s="5">
        <f t="shared" ca="1" si="19"/>
        <v>-463000</v>
      </c>
      <c r="W45" s="5">
        <f t="shared" ca="1" si="19"/>
        <v>-463000</v>
      </c>
      <c r="X45" s="5">
        <f t="shared" ca="1" si="19"/>
        <v>-403000</v>
      </c>
      <c r="Y45" s="5">
        <f t="shared" ca="1" si="19"/>
        <v>-313000</v>
      </c>
      <c r="Z45" s="5">
        <f t="shared" ca="1" si="19"/>
        <v>-313000</v>
      </c>
      <c r="AA45" s="5">
        <f t="shared" ca="1" si="19"/>
        <v>-313000</v>
      </c>
      <c r="AB45" s="5">
        <f t="shared" ca="1" si="19"/>
        <v>-437000</v>
      </c>
      <c r="AC45" s="5">
        <f t="shared" ca="1" si="19"/>
        <v>-341000</v>
      </c>
      <c r="AD45" s="5">
        <f t="shared" ca="1" si="19"/>
        <v>-341000</v>
      </c>
      <c r="AE45" s="5">
        <f t="shared" ca="1" si="19"/>
        <v>-341000</v>
      </c>
      <c r="AF45" s="5">
        <f t="shared" ca="1" si="19"/>
        <v>-501000</v>
      </c>
      <c r="AG45" s="5">
        <f t="shared" ca="1" si="19"/>
        <v>-501000</v>
      </c>
      <c r="AH45" s="5">
        <f t="shared" ca="1" si="19"/>
        <v>-501000</v>
      </c>
      <c r="AI45" s="5">
        <f t="shared" ca="1" si="19"/>
        <v>-501000</v>
      </c>
      <c r="AJ45" s="5">
        <f t="shared" ca="1" si="19"/>
        <v>-437000</v>
      </c>
      <c r="AK45" s="5">
        <f t="shared" ca="1" si="19"/>
        <v>-341000</v>
      </c>
      <c r="AL45" s="5">
        <f t="shared" ca="1" si="19"/>
        <v>-341000</v>
      </c>
      <c r="AM45" s="5">
        <f t="shared" ca="1" si="19"/>
        <v>-341000</v>
      </c>
      <c r="AN45" s="5">
        <f t="shared" ca="1" si="19"/>
        <v>-471000</v>
      </c>
    </row>
    <row r="46" spans="1:51" outlineLevel="1" x14ac:dyDescent="0.25">
      <c r="A46" s="56" t="s">
        <v>7</v>
      </c>
      <c r="D46" s="8">
        <v>0</v>
      </c>
      <c r="E46" s="8">
        <v>0</v>
      </c>
      <c r="F46" s="8">
        <v>0</v>
      </c>
      <c r="G46" s="5">
        <f t="shared" ref="G46:AN46" si="20">(G77)*-1</f>
        <v>-32000</v>
      </c>
      <c r="H46" s="5">
        <f t="shared" si="20"/>
        <v>-32000</v>
      </c>
      <c r="I46" s="5">
        <f t="shared" si="20"/>
        <v>-32000</v>
      </c>
      <c r="J46" s="5">
        <f t="shared" si="20"/>
        <v>-32000</v>
      </c>
      <c r="K46" s="5">
        <f t="shared" si="20"/>
        <v>-32000</v>
      </c>
      <c r="L46" s="5">
        <f t="shared" si="20"/>
        <v>-32000</v>
      </c>
      <c r="M46" s="5">
        <f t="shared" si="20"/>
        <v>-32000</v>
      </c>
      <c r="N46" s="5">
        <f t="shared" si="20"/>
        <v>-32000</v>
      </c>
      <c r="O46" s="5">
        <f t="shared" si="20"/>
        <v>-32000</v>
      </c>
      <c r="P46" s="5">
        <f t="shared" si="20"/>
        <v>-36000</v>
      </c>
      <c r="Q46" s="5">
        <f t="shared" si="20"/>
        <v>-36000</v>
      </c>
      <c r="R46" s="5">
        <f t="shared" si="20"/>
        <v>-36000</v>
      </c>
      <c r="S46" s="5">
        <f t="shared" si="20"/>
        <v>-36000</v>
      </c>
      <c r="T46" s="5">
        <f t="shared" si="20"/>
        <v>-36000</v>
      </c>
      <c r="U46" s="5">
        <f t="shared" si="20"/>
        <v>-36000</v>
      </c>
      <c r="V46" s="5">
        <f t="shared" si="20"/>
        <v>-36000</v>
      </c>
      <c r="W46" s="5">
        <f t="shared" si="20"/>
        <v>-36000</v>
      </c>
      <c r="X46" s="5">
        <f t="shared" si="20"/>
        <v>-36000</v>
      </c>
      <c r="Y46" s="5">
        <f t="shared" si="20"/>
        <v>-36000</v>
      </c>
      <c r="Z46" s="5">
        <f t="shared" si="20"/>
        <v>-36000</v>
      </c>
      <c r="AA46" s="5">
        <f t="shared" si="20"/>
        <v>-36000</v>
      </c>
      <c r="AB46" s="5">
        <f t="shared" si="20"/>
        <v>-40000</v>
      </c>
      <c r="AC46" s="5">
        <f t="shared" si="20"/>
        <v>-40000</v>
      </c>
      <c r="AD46" s="5">
        <f t="shared" si="20"/>
        <v>-40000</v>
      </c>
      <c r="AE46" s="5">
        <f t="shared" si="20"/>
        <v>-40000</v>
      </c>
      <c r="AF46" s="5">
        <f t="shared" si="20"/>
        <v>-40000</v>
      </c>
      <c r="AG46" s="5">
        <f t="shared" si="20"/>
        <v>-40000</v>
      </c>
      <c r="AH46" s="5">
        <f t="shared" si="20"/>
        <v>-40000</v>
      </c>
      <c r="AI46" s="5">
        <f t="shared" si="20"/>
        <v>-40000</v>
      </c>
      <c r="AJ46" s="5">
        <f t="shared" si="20"/>
        <v>-40000</v>
      </c>
      <c r="AK46" s="5">
        <f t="shared" si="20"/>
        <v>-40000</v>
      </c>
      <c r="AL46" s="5">
        <f t="shared" si="20"/>
        <v>-40000</v>
      </c>
      <c r="AM46" s="5">
        <f t="shared" si="20"/>
        <v>-40000</v>
      </c>
      <c r="AN46" s="5">
        <f t="shared" si="20"/>
        <v>-44000</v>
      </c>
    </row>
    <row r="47" spans="1:51" outlineLevel="1" x14ac:dyDescent="0.25">
      <c r="A47" s="56" t="s">
        <v>2</v>
      </c>
      <c r="D47" s="8">
        <v>0</v>
      </c>
      <c r="E47" s="8">
        <v>0</v>
      </c>
      <c r="F47" s="8">
        <v>0</v>
      </c>
      <c r="G47" s="5">
        <f t="shared" ref="G47:AN47" si="21">(G81)*-1</f>
        <v>-28000</v>
      </c>
      <c r="H47" s="5">
        <f t="shared" si="21"/>
        <v>-28000</v>
      </c>
      <c r="I47" s="5">
        <f t="shared" si="21"/>
        <v>-28000</v>
      </c>
      <c r="J47" s="5">
        <f t="shared" si="21"/>
        <v>-28000</v>
      </c>
      <c r="K47" s="5">
        <f t="shared" si="21"/>
        <v>-28000</v>
      </c>
      <c r="L47" s="5">
        <f t="shared" si="21"/>
        <v>-28000</v>
      </c>
      <c r="M47" s="5">
        <f t="shared" si="21"/>
        <v>-28000</v>
      </c>
      <c r="N47" s="5">
        <f t="shared" si="21"/>
        <v>-28000</v>
      </c>
      <c r="O47" s="5">
        <f t="shared" si="21"/>
        <v>-28000</v>
      </c>
      <c r="P47" s="5">
        <f t="shared" si="21"/>
        <v>-28000</v>
      </c>
      <c r="Q47" s="5">
        <f t="shared" si="21"/>
        <v>-28000</v>
      </c>
      <c r="R47" s="5">
        <f t="shared" si="21"/>
        <v>-28000</v>
      </c>
      <c r="S47" s="5">
        <f t="shared" si="21"/>
        <v>-28000</v>
      </c>
      <c r="T47" s="5">
        <f t="shared" si="21"/>
        <v>-28000</v>
      </c>
      <c r="U47" s="5">
        <f t="shared" si="21"/>
        <v>-28000</v>
      </c>
      <c r="V47" s="5">
        <f t="shared" si="21"/>
        <v>-28000</v>
      </c>
      <c r="W47" s="5">
        <f t="shared" si="21"/>
        <v>-28000</v>
      </c>
      <c r="X47" s="5">
        <f t="shared" si="21"/>
        <v>-28000</v>
      </c>
      <c r="Y47" s="5">
        <f t="shared" si="21"/>
        <v>-28000</v>
      </c>
      <c r="Z47" s="5">
        <f t="shared" si="21"/>
        <v>-28000</v>
      </c>
      <c r="AA47" s="5">
        <f t="shared" si="21"/>
        <v>-28000</v>
      </c>
      <c r="AB47" s="5">
        <f t="shared" si="21"/>
        <v>-28000</v>
      </c>
      <c r="AC47" s="5">
        <f t="shared" si="21"/>
        <v>-28000</v>
      </c>
      <c r="AD47" s="5">
        <f t="shared" si="21"/>
        <v>-28000</v>
      </c>
      <c r="AE47" s="5">
        <f t="shared" si="21"/>
        <v>-28000</v>
      </c>
      <c r="AF47" s="5">
        <f t="shared" si="21"/>
        <v>-28000</v>
      </c>
      <c r="AG47" s="5">
        <f t="shared" si="21"/>
        <v>-28000</v>
      </c>
      <c r="AH47" s="5">
        <f t="shared" si="21"/>
        <v>-28000</v>
      </c>
      <c r="AI47" s="5">
        <f t="shared" si="21"/>
        <v>-28000</v>
      </c>
      <c r="AJ47" s="5">
        <f t="shared" si="21"/>
        <v>-28000</v>
      </c>
      <c r="AK47" s="5">
        <f t="shared" si="21"/>
        <v>-28000</v>
      </c>
      <c r="AL47" s="5">
        <f t="shared" si="21"/>
        <v>-28000</v>
      </c>
      <c r="AM47" s="5">
        <f t="shared" si="21"/>
        <v>-28000</v>
      </c>
      <c r="AN47" s="5">
        <f t="shared" si="21"/>
        <v>-28000</v>
      </c>
    </row>
    <row r="48" spans="1:51" outlineLevel="1" x14ac:dyDescent="0.25">
      <c r="A48" s="56" t="s">
        <v>46</v>
      </c>
      <c r="D48" s="8">
        <v>0</v>
      </c>
      <c r="E48" s="8">
        <v>0</v>
      </c>
      <c r="F48" s="8">
        <v>0</v>
      </c>
      <c r="G48" s="5">
        <f t="shared" ref="G48:AN48" si="22">(G87)*-1</f>
        <v>-60000</v>
      </c>
      <c r="H48" s="5">
        <f t="shared" si="22"/>
        <v>0</v>
      </c>
      <c r="I48" s="5">
        <f t="shared" si="22"/>
        <v>-60000</v>
      </c>
      <c r="J48" s="5">
        <f t="shared" si="22"/>
        <v>0</v>
      </c>
      <c r="K48" s="5">
        <f t="shared" si="22"/>
        <v>-60000</v>
      </c>
      <c r="L48" s="5">
        <f t="shared" si="22"/>
        <v>0</v>
      </c>
      <c r="M48" s="5">
        <f t="shared" si="22"/>
        <v>0</v>
      </c>
      <c r="N48" s="5">
        <f t="shared" si="22"/>
        <v>-60000</v>
      </c>
      <c r="O48" s="5">
        <f t="shared" si="22"/>
        <v>0</v>
      </c>
      <c r="P48" s="5">
        <f t="shared" si="22"/>
        <v>0</v>
      </c>
      <c r="Q48" s="5">
        <f t="shared" si="22"/>
        <v>0</v>
      </c>
      <c r="R48" s="5">
        <f t="shared" si="22"/>
        <v>0</v>
      </c>
      <c r="S48" s="5">
        <f t="shared" si="22"/>
        <v>-60000</v>
      </c>
      <c r="T48" s="5">
        <f t="shared" si="22"/>
        <v>0</v>
      </c>
      <c r="U48" s="5">
        <f t="shared" si="22"/>
        <v>-60000</v>
      </c>
      <c r="V48" s="5">
        <f t="shared" si="22"/>
        <v>0</v>
      </c>
      <c r="W48" s="5">
        <f t="shared" si="22"/>
        <v>-60000</v>
      </c>
      <c r="X48" s="5">
        <f t="shared" si="22"/>
        <v>0</v>
      </c>
      <c r="Y48" s="5">
        <f t="shared" si="22"/>
        <v>0</v>
      </c>
      <c r="Z48" s="5">
        <f t="shared" si="22"/>
        <v>-60000</v>
      </c>
      <c r="AA48" s="5">
        <f t="shared" si="22"/>
        <v>0</v>
      </c>
      <c r="AB48" s="5">
        <f t="shared" si="22"/>
        <v>0</v>
      </c>
      <c r="AC48" s="5">
        <f t="shared" si="22"/>
        <v>0</v>
      </c>
      <c r="AD48" s="5">
        <f t="shared" si="22"/>
        <v>0</v>
      </c>
      <c r="AE48" s="5">
        <f t="shared" si="22"/>
        <v>-60000</v>
      </c>
      <c r="AF48" s="5">
        <f t="shared" si="22"/>
        <v>0</v>
      </c>
      <c r="AG48" s="5">
        <f t="shared" si="22"/>
        <v>-60000</v>
      </c>
      <c r="AH48" s="5">
        <f t="shared" si="22"/>
        <v>0</v>
      </c>
      <c r="AI48" s="5">
        <f t="shared" si="22"/>
        <v>-60000</v>
      </c>
      <c r="AJ48" s="5">
        <f t="shared" si="22"/>
        <v>0</v>
      </c>
      <c r="AK48" s="5">
        <f t="shared" si="22"/>
        <v>0</v>
      </c>
      <c r="AL48" s="5">
        <f t="shared" si="22"/>
        <v>-60000</v>
      </c>
      <c r="AM48" s="5">
        <f t="shared" si="22"/>
        <v>0</v>
      </c>
      <c r="AN48" s="5">
        <f t="shared" si="22"/>
        <v>0</v>
      </c>
    </row>
    <row r="49" spans="1:40" outlineLevel="1" x14ac:dyDescent="0.25">
      <c r="A49" s="56" t="s">
        <v>88</v>
      </c>
      <c r="D49" s="8">
        <v>0</v>
      </c>
      <c r="E49" s="8">
        <v>0</v>
      </c>
      <c r="F49" s="8">
        <v>0</v>
      </c>
      <c r="G49" s="5">
        <f t="shared" ref="G49:AN49" si="23">(G91)*-1</f>
        <v>-8000</v>
      </c>
      <c r="H49" s="5">
        <f t="shared" si="23"/>
        <v>-8000</v>
      </c>
      <c r="I49" s="5">
        <f t="shared" si="23"/>
        <v>-8000</v>
      </c>
      <c r="J49" s="5">
        <f t="shared" si="23"/>
        <v>-8000</v>
      </c>
      <c r="K49" s="5">
        <f t="shared" si="23"/>
        <v>-8000</v>
      </c>
      <c r="L49" s="5">
        <f t="shared" si="23"/>
        <v>-8000</v>
      </c>
      <c r="M49" s="5">
        <f t="shared" si="23"/>
        <v>-8000</v>
      </c>
      <c r="N49" s="5">
        <f t="shared" si="23"/>
        <v>-8000</v>
      </c>
      <c r="O49" s="5">
        <f t="shared" si="23"/>
        <v>-8000</v>
      </c>
      <c r="P49" s="5">
        <f t="shared" si="23"/>
        <v>-9600</v>
      </c>
      <c r="Q49" s="5">
        <f t="shared" si="23"/>
        <v>-9600</v>
      </c>
      <c r="R49" s="5">
        <f t="shared" si="23"/>
        <v>-9600</v>
      </c>
      <c r="S49" s="5">
        <f t="shared" si="23"/>
        <v>-9600</v>
      </c>
      <c r="T49" s="5">
        <f t="shared" si="23"/>
        <v>-9600</v>
      </c>
      <c r="U49" s="5">
        <f t="shared" si="23"/>
        <v>-9600</v>
      </c>
      <c r="V49" s="5">
        <f t="shared" si="23"/>
        <v>-9600</v>
      </c>
      <c r="W49" s="5">
        <f t="shared" si="23"/>
        <v>-9600</v>
      </c>
      <c r="X49" s="5">
        <f t="shared" si="23"/>
        <v>-9600</v>
      </c>
      <c r="Y49" s="5">
        <f t="shared" si="23"/>
        <v>-9600</v>
      </c>
      <c r="Z49" s="5">
        <f t="shared" si="23"/>
        <v>-9600</v>
      </c>
      <c r="AA49" s="5">
        <f t="shared" si="23"/>
        <v>-9600</v>
      </c>
      <c r="AB49" s="5">
        <f t="shared" si="23"/>
        <v>-11200</v>
      </c>
      <c r="AC49" s="5">
        <f t="shared" si="23"/>
        <v>-11200</v>
      </c>
      <c r="AD49" s="5">
        <f t="shared" si="23"/>
        <v>-11200</v>
      </c>
      <c r="AE49" s="5">
        <f t="shared" si="23"/>
        <v>-11200</v>
      </c>
      <c r="AF49" s="5">
        <f t="shared" si="23"/>
        <v>-11200</v>
      </c>
      <c r="AG49" s="5">
        <f t="shared" si="23"/>
        <v>-11200</v>
      </c>
      <c r="AH49" s="5">
        <f t="shared" si="23"/>
        <v>-11200</v>
      </c>
      <c r="AI49" s="5">
        <f t="shared" si="23"/>
        <v>-11200</v>
      </c>
      <c r="AJ49" s="5">
        <f t="shared" si="23"/>
        <v>-11200</v>
      </c>
      <c r="AK49" s="5">
        <f t="shared" si="23"/>
        <v>-11200</v>
      </c>
      <c r="AL49" s="5">
        <f t="shared" si="23"/>
        <v>-11200</v>
      </c>
      <c r="AM49" s="5">
        <f t="shared" si="23"/>
        <v>-11200</v>
      </c>
      <c r="AN49" s="5">
        <f t="shared" si="23"/>
        <v>-12800</v>
      </c>
    </row>
    <row r="50" spans="1:40" outlineLevel="1" x14ac:dyDescent="0.25">
      <c r="A50" s="56" t="s">
        <v>8</v>
      </c>
      <c r="D50" s="8">
        <v>0</v>
      </c>
      <c r="E50" s="8">
        <v>0</v>
      </c>
      <c r="F50" s="8">
        <v>0</v>
      </c>
      <c r="G50" s="5">
        <f t="shared" ref="G50:AN50" si="24">(G96)*-1</f>
        <v>-45000</v>
      </c>
      <c r="H50" s="5">
        <f t="shared" si="24"/>
        <v>0</v>
      </c>
      <c r="I50" s="5">
        <f t="shared" si="24"/>
        <v>-15000</v>
      </c>
      <c r="J50" s="5">
        <f t="shared" si="24"/>
        <v>0</v>
      </c>
      <c r="K50" s="5">
        <f t="shared" si="24"/>
        <v>-15000</v>
      </c>
      <c r="L50" s="5">
        <f t="shared" si="24"/>
        <v>0</v>
      </c>
      <c r="M50" s="5">
        <f t="shared" si="24"/>
        <v>-45000</v>
      </c>
      <c r="N50" s="5">
        <f t="shared" si="24"/>
        <v>0</v>
      </c>
      <c r="O50" s="5">
        <f t="shared" si="24"/>
        <v>-15000</v>
      </c>
      <c r="P50" s="5">
        <f t="shared" si="24"/>
        <v>0</v>
      </c>
      <c r="Q50" s="5">
        <f t="shared" si="24"/>
        <v>-15000</v>
      </c>
      <c r="R50" s="5">
        <f t="shared" si="24"/>
        <v>0</v>
      </c>
      <c r="S50" s="5">
        <f t="shared" si="24"/>
        <v>-45000</v>
      </c>
      <c r="T50" s="5">
        <f t="shared" si="24"/>
        <v>0</v>
      </c>
      <c r="U50" s="5">
        <f t="shared" si="24"/>
        <v>-15000</v>
      </c>
      <c r="V50" s="5">
        <f t="shared" si="24"/>
        <v>0</v>
      </c>
      <c r="W50" s="5">
        <f t="shared" si="24"/>
        <v>-15000</v>
      </c>
      <c r="X50" s="5">
        <f t="shared" si="24"/>
        <v>0</v>
      </c>
      <c r="Y50" s="5">
        <f t="shared" si="24"/>
        <v>-45000</v>
      </c>
      <c r="Z50" s="5">
        <f t="shared" si="24"/>
        <v>0</v>
      </c>
      <c r="AA50" s="5">
        <f t="shared" si="24"/>
        <v>-15000</v>
      </c>
      <c r="AB50" s="5">
        <f t="shared" si="24"/>
        <v>0</v>
      </c>
      <c r="AC50" s="5">
        <f t="shared" si="24"/>
        <v>-15000</v>
      </c>
      <c r="AD50" s="5">
        <f t="shared" si="24"/>
        <v>0</v>
      </c>
      <c r="AE50" s="5">
        <f t="shared" si="24"/>
        <v>-45000</v>
      </c>
      <c r="AF50" s="5">
        <f t="shared" si="24"/>
        <v>0</v>
      </c>
      <c r="AG50" s="5">
        <f t="shared" si="24"/>
        <v>-15000</v>
      </c>
      <c r="AH50" s="5">
        <f t="shared" si="24"/>
        <v>0</v>
      </c>
      <c r="AI50" s="5">
        <f t="shared" si="24"/>
        <v>-15000</v>
      </c>
      <c r="AJ50" s="5">
        <f t="shared" si="24"/>
        <v>0</v>
      </c>
      <c r="AK50" s="5">
        <f t="shared" si="24"/>
        <v>-45000</v>
      </c>
      <c r="AL50" s="5">
        <f t="shared" si="24"/>
        <v>0</v>
      </c>
      <c r="AM50" s="5">
        <f t="shared" si="24"/>
        <v>-15000</v>
      </c>
      <c r="AN50" s="5">
        <f t="shared" si="24"/>
        <v>0</v>
      </c>
    </row>
    <row r="51" spans="1:40" outlineLevel="1" x14ac:dyDescent="0.25">
      <c r="A51" s="56" t="s">
        <v>43</v>
      </c>
      <c r="D51" s="8">
        <v>0</v>
      </c>
      <c r="E51" s="8">
        <v>0</v>
      </c>
      <c r="F51" s="8">
        <v>0</v>
      </c>
      <c r="G51" s="5">
        <f>-G100</f>
        <v>-1000000</v>
      </c>
      <c r="H51" s="5">
        <f t="shared" ref="H51:AN51" si="25">H100</f>
        <v>0</v>
      </c>
      <c r="I51" s="5">
        <f t="shared" si="25"/>
        <v>0</v>
      </c>
      <c r="J51" s="5">
        <f t="shared" si="25"/>
        <v>0</v>
      </c>
      <c r="K51" s="5">
        <f t="shared" si="25"/>
        <v>0</v>
      </c>
      <c r="L51" s="5">
        <f t="shared" si="25"/>
        <v>0</v>
      </c>
      <c r="M51" s="5">
        <f t="shared" si="25"/>
        <v>0</v>
      </c>
      <c r="N51" s="5">
        <f t="shared" si="25"/>
        <v>0</v>
      </c>
      <c r="O51" s="5">
        <f t="shared" si="25"/>
        <v>0</v>
      </c>
      <c r="P51" s="5">
        <f t="shared" si="25"/>
        <v>0</v>
      </c>
      <c r="Q51" s="5">
        <f t="shared" si="25"/>
        <v>0</v>
      </c>
      <c r="R51" s="5">
        <f t="shared" si="25"/>
        <v>0</v>
      </c>
      <c r="S51" s="5">
        <f>-S100</f>
        <v>-1000000</v>
      </c>
      <c r="T51" s="5">
        <f t="shared" si="25"/>
        <v>0</v>
      </c>
      <c r="U51" s="5">
        <f t="shared" si="25"/>
        <v>0</v>
      </c>
      <c r="V51" s="5">
        <f t="shared" si="25"/>
        <v>0</v>
      </c>
      <c r="W51" s="5">
        <f t="shared" si="25"/>
        <v>0</v>
      </c>
      <c r="X51" s="5">
        <f t="shared" si="25"/>
        <v>0</v>
      </c>
      <c r="Y51" s="5">
        <f>-Y100</f>
        <v>0</v>
      </c>
      <c r="Z51" s="5">
        <f t="shared" si="25"/>
        <v>0</v>
      </c>
      <c r="AA51" s="5">
        <f t="shared" si="25"/>
        <v>0</v>
      </c>
      <c r="AB51" s="5">
        <f t="shared" si="25"/>
        <v>0</v>
      </c>
      <c r="AC51" s="5">
        <f t="shared" si="25"/>
        <v>0</v>
      </c>
      <c r="AD51" s="5">
        <f t="shared" si="25"/>
        <v>0</v>
      </c>
      <c r="AE51" s="5">
        <f>-AE100</f>
        <v>-1000000</v>
      </c>
      <c r="AF51" s="5">
        <f t="shared" si="25"/>
        <v>0</v>
      </c>
      <c r="AG51" s="5">
        <f t="shared" si="25"/>
        <v>0</v>
      </c>
      <c r="AH51" s="5">
        <f t="shared" si="25"/>
        <v>0</v>
      </c>
      <c r="AI51" s="5">
        <f t="shared" si="25"/>
        <v>0</v>
      </c>
      <c r="AJ51" s="5">
        <f t="shared" si="25"/>
        <v>0</v>
      </c>
      <c r="AK51" s="5">
        <f t="shared" si="25"/>
        <v>0</v>
      </c>
      <c r="AL51" s="5">
        <f t="shared" si="25"/>
        <v>0</v>
      </c>
      <c r="AM51" s="5">
        <f t="shared" si="25"/>
        <v>0</v>
      </c>
      <c r="AN51" s="5">
        <f t="shared" si="25"/>
        <v>0</v>
      </c>
    </row>
    <row r="52" spans="1:40" outlineLevel="1" x14ac:dyDescent="0.25">
      <c r="A52" s="56" t="s">
        <v>22</v>
      </c>
      <c r="D52" s="8">
        <v>0</v>
      </c>
      <c r="E52" s="8">
        <v>0</v>
      </c>
      <c r="F52" s="8">
        <v>0</v>
      </c>
      <c r="G52" s="5">
        <f>-G104</f>
        <v>-264000</v>
      </c>
      <c r="H52" s="5">
        <f t="shared" ref="H52:AN52" si="26">H104</f>
        <v>0</v>
      </c>
      <c r="I52" s="5">
        <f t="shared" si="26"/>
        <v>0</v>
      </c>
      <c r="J52" s="5">
        <f t="shared" si="26"/>
        <v>0</v>
      </c>
      <c r="K52" s="5">
        <f t="shared" si="26"/>
        <v>0</v>
      </c>
      <c r="L52" s="5">
        <f t="shared" si="26"/>
        <v>0</v>
      </c>
      <c r="M52" s="5">
        <f>-M104</f>
        <v>-264000</v>
      </c>
      <c r="N52" s="5">
        <f t="shared" si="26"/>
        <v>0</v>
      </c>
      <c r="O52" s="5">
        <f t="shared" si="26"/>
        <v>0</v>
      </c>
      <c r="P52" s="5">
        <f t="shared" si="26"/>
        <v>0</v>
      </c>
      <c r="Q52" s="5">
        <f t="shared" si="26"/>
        <v>0</v>
      </c>
      <c r="R52" s="5">
        <f t="shared" si="26"/>
        <v>0</v>
      </c>
      <c r="S52" s="5">
        <f>-S104</f>
        <v>-264000</v>
      </c>
      <c r="T52" s="5">
        <f t="shared" si="26"/>
        <v>0</v>
      </c>
      <c r="U52" s="5">
        <f t="shared" si="26"/>
        <v>0</v>
      </c>
      <c r="V52" s="5">
        <f t="shared" si="26"/>
        <v>0</v>
      </c>
      <c r="W52" s="5">
        <f t="shared" si="26"/>
        <v>0</v>
      </c>
      <c r="X52" s="5">
        <f t="shared" si="26"/>
        <v>0</v>
      </c>
      <c r="Y52" s="5">
        <f>-Y104</f>
        <v>-264000</v>
      </c>
      <c r="Z52" s="5">
        <f t="shared" si="26"/>
        <v>0</v>
      </c>
      <c r="AA52" s="5">
        <f t="shared" si="26"/>
        <v>0</v>
      </c>
      <c r="AB52" s="5">
        <f t="shared" si="26"/>
        <v>0</v>
      </c>
      <c r="AC52" s="5">
        <f t="shared" si="26"/>
        <v>0</v>
      </c>
      <c r="AD52" s="5">
        <f t="shared" si="26"/>
        <v>0</v>
      </c>
      <c r="AE52" s="5">
        <f>-AE104</f>
        <v>-264000</v>
      </c>
      <c r="AF52" s="5">
        <f t="shared" si="26"/>
        <v>0</v>
      </c>
      <c r="AG52" s="5">
        <f t="shared" si="26"/>
        <v>0</v>
      </c>
      <c r="AH52" s="5">
        <f t="shared" si="26"/>
        <v>0</v>
      </c>
      <c r="AI52" s="5">
        <f t="shared" si="26"/>
        <v>0</v>
      </c>
      <c r="AJ52" s="5">
        <f t="shared" si="26"/>
        <v>0</v>
      </c>
      <c r="AK52" s="5">
        <f>-AK104</f>
        <v>-264000</v>
      </c>
      <c r="AL52" s="5">
        <f t="shared" si="26"/>
        <v>0</v>
      </c>
      <c r="AM52" s="5">
        <f t="shared" si="26"/>
        <v>0</v>
      </c>
      <c r="AN52" s="5">
        <f t="shared" si="26"/>
        <v>0</v>
      </c>
    </row>
    <row r="53" spans="1:40" s="14" customFormat="1" x14ac:dyDescent="0.25">
      <c r="A53" s="8" t="s">
        <v>89</v>
      </c>
      <c r="B53" s="33"/>
      <c r="C53" s="32"/>
      <c r="D53" s="8">
        <v>0</v>
      </c>
      <c r="E53" s="8">
        <v>0</v>
      </c>
      <c r="F53" s="8">
        <v>0</v>
      </c>
      <c r="G53" s="14">
        <f t="shared" ref="G53:AN53" ca="1" si="27">G54</f>
        <v>-82121.279999999999</v>
      </c>
      <c r="H53" s="14">
        <f t="shared" ca="1" si="27"/>
        <v>-218987.52000000002</v>
      </c>
      <c r="I53" s="14">
        <f t="shared" ca="1" si="27"/>
        <v>-256485.12000000002</v>
      </c>
      <c r="J53" s="14">
        <f t="shared" ca="1" si="27"/>
        <v>-277108.80000000005</v>
      </c>
      <c r="K53" s="14">
        <f t="shared" ca="1" si="27"/>
        <v>-248048.16</v>
      </c>
      <c r="L53" s="14">
        <f t="shared" ca="1" si="27"/>
        <v>-154304.16</v>
      </c>
      <c r="M53" s="14">
        <f t="shared" ca="1" si="27"/>
        <v>-118681.44</v>
      </c>
      <c r="N53" s="14">
        <f t="shared" ca="1" si="27"/>
        <v>-118681.44</v>
      </c>
      <c r="O53" s="14">
        <f t="shared" ca="1" si="27"/>
        <v>-102744.96000000001</v>
      </c>
      <c r="P53" s="14">
        <f t="shared" ca="1" si="27"/>
        <v>-196488.96000000002</v>
      </c>
      <c r="Q53" s="14">
        <f t="shared" ca="1" si="27"/>
        <v>-172919.04000000004</v>
      </c>
      <c r="R53" s="14">
        <f t="shared" ca="1" si="27"/>
        <v>-172919.04000000004</v>
      </c>
      <c r="S53" s="14">
        <f t="shared" ca="1" si="27"/>
        <v>-90424.320000000007</v>
      </c>
      <c r="T53" s="14">
        <f t="shared" ca="1" si="27"/>
        <v>-246842.88</v>
      </c>
      <c r="U53" s="14">
        <f t="shared" ca="1" si="27"/>
        <v>-289697.28000000003</v>
      </c>
      <c r="V53" s="14">
        <f t="shared" ca="1" si="27"/>
        <v>-313267.20000000007</v>
      </c>
      <c r="W53" s="14">
        <f t="shared" ca="1" si="27"/>
        <v>-280055.04000000004</v>
      </c>
      <c r="X53" s="14">
        <f t="shared" ca="1" si="27"/>
        <v>-172919.04000000004</v>
      </c>
      <c r="Y53" s="14">
        <f t="shared" ca="1" si="27"/>
        <v>-132207.36000000002</v>
      </c>
      <c r="Z53" s="14">
        <f t="shared" ca="1" si="27"/>
        <v>-132207.36000000002</v>
      </c>
      <c r="AA53" s="14">
        <f t="shared" ca="1" si="27"/>
        <v>-113994.24000000002</v>
      </c>
      <c r="AB53" s="14">
        <f t="shared" ca="1" si="27"/>
        <v>-218050.08000000002</v>
      </c>
      <c r="AC53" s="14">
        <f t="shared" ca="1" si="27"/>
        <v>-191533.92000000004</v>
      </c>
      <c r="AD53" s="14">
        <f t="shared" ca="1" si="27"/>
        <v>-191533.92000000004</v>
      </c>
      <c r="AE53" s="14">
        <f t="shared" ca="1" si="27"/>
        <v>-98727.360000000015</v>
      </c>
      <c r="AF53" s="14">
        <f t="shared" ca="1" si="27"/>
        <v>-274698.24000000005</v>
      </c>
      <c r="AG53" s="14">
        <f t="shared" ca="1" si="27"/>
        <v>-322909.44000000006</v>
      </c>
      <c r="AH53" s="14">
        <f t="shared" ca="1" si="27"/>
        <v>-349425.60000000003</v>
      </c>
      <c r="AI53" s="14">
        <f t="shared" ca="1" si="27"/>
        <v>-312061.92000000004</v>
      </c>
      <c r="AJ53" s="14">
        <f t="shared" ca="1" si="27"/>
        <v>-191533.92000000004</v>
      </c>
      <c r="AK53" s="14">
        <f t="shared" ca="1" si="27"/>
        <v>-145733.28</v>
      </c>
      <c r="AL53" s="14">
        <f t="shared" ca="1" si="27"/>
        <v>-145733.28</v>
      </c>
      <c r="AM53" s="14">
        <f t="shared" ca="1" si="27"/>
        <v>-125243.52000000002</v>
      </c>
      <c r="AN53" s="14">
        <f t="shared" ca="1" si="27"/>
        <v>-239611.20000000004</v>
      </c>
    </row>
    <row r="54" spans="1:40" outlineLevel="1" x14ac:dyDescent="0.25">
      <c r="A54" s="56" t="s">
        <v>6</v>
      </c>
      <c r="C54" s="61"/>
      <c r="D54" s="8">
        <v>0</v>
      </c>
      <c r="E54" s="8">
        <v>0</v>
      </c>
      <c r="F54" s="8">
        <v>0</v>
      </c>
      <c r="G54" s="5">
        <f t="shared" ref="G54:AN54" ca="1" si="28">-G112</f>
        <v>-82121.279999999999</v>
      </c>
      <c r="H54" s="5">
        <f t="shared" ca="1" si="28"/>
        <v>-218987.52000000002</v>
      </c>
      <c r="I54" s="5">
        <f t="shared" ca="1" si="28"/>
        <v>-256485.12000000002</v>
      </c>
      <c r="J54" s="5">
        <f t="shared" ca="1" si="28"/>
        <v>-277108.80000000005</v>
      </c>
      <c r="K54" s="5">
        <f t="shared" ca="1" si="28"/>
        <v>-248048.16</v>
      </c>
      <c r="L54" s="5">
        <f t="shared" ca="1" si="28"/>
        <v>-154304.16</v>
      </c>
      <c r="M54" s="5">
        <f t="shared" ca="1" si="28"/>
        <v>-118681.44</v>
      </c>
      <c r="N54" s="5">
        <f t="shared" ca="1" si="28"/>
        <v>-118681.44</v>
      </c>
      <c r="O54" s="5">
        <f t="shared" ca="1" si="28"/>
        <v>-102744.96000000001</v>
      </c>
      <c r="P54" s="5">
        <f t="shared" ca="1" si="28"/>
        <v>-196488.96000000002</v>
      </c>
      <c r="Q54" s="5">
        <f t="shared" ca="1" si="28"/>
        <v>-172919.04000000004</v>
      </c>
      <c r="R54" s="5">
        <f t="shared" ca="1" si="28"/>
        <v>-172919.04000000004</v>
      </c>
      <c r="S54" s="5">
        <f t="shared" ca="1" si="28"/>
        <v>-90424.320000000007</v>
      </c>
      <c r="T54" s="5">
        <f t="shared" ca="1" si="28"/>
        <v>-246842.88</v>
      </c>
      <c r="U54" s="5">
        <f t="shared" ca="1" si="28"/>
        <v>-289697.28000000003</v>
      </c>
      <c r="V54" s="5">
        <f t="shared" ca="1" si="28"/>
        <v>-313267.20000000007</v>
      </c>
      <c r="W54" s="5">
        <f t="shared" ca="1" si="28"/>
        <v>-280055.04000000004</v>
      </c>
      <c r="X54" s="5">
        <f t="shared" ca="1" si="28"/>
        <v>-172919.04000000004</v>
      </c>
      <c r="Y54" s="5">
        <f t="shared" ca="1" si="28"/>
        <v>-132207.36000000002</v>
      </c>
      <c r="Z54" s="5">
        <f t="shared" ca="1" si="28"/>
        <v>-132207.36000000002</v>
      </c>
      <c r="AA54" s="5">
        <f t="shared" ca="1" si="28"/>
        <v>-113994.24000000002</v>
      </c>
      <c r="AB54" s="5">
        <f t="shared" ca="1" si="28"/>
        <v>-218050.08000000002</v>
      </c>
      <c r="AC54" s="5">
        <f t="shared" ca="1" si="28"/>
        <v>-191533.92000000004</v>
      </c>
      <c r="AD54" s="5">
        <f t="shared" ca="1" si="28"/>
        <v>-191533.92000000004</v>
      </c>
      <c r="AE54" s="5">
        <f t="shared" ca="1" si="28"/>
        <v>-98727.360000000015</v>
      </c>
      <c r="AF54" s="5">
        <f t="shared" ca="1" si="28"/>
        <v>-274698.24000000005</v>
      </c>
      <c r="AG54" s="5">
        <f t="shared" ca="1" si="28"/>
        <v>-322909.44000000006</v>
      </c>
      <c r="AH54" s="5">
        <f t="shared" ca="1" si="28"/>
        <v>-349425.60000000003</v>
      </c>
      <c r="AI54" s="5">
        <f t="shared" ca="1" si="28"/>
        <v>-312061.92000000004</v>
      </c>
      <c r="AJ54" s="5">
        <f t="shared" ca="1" si="28"/>
        <v>-191533.92000000004</v>
      </c>
      <c r="AK54" s="5">
        <f t="shared" ca="1" si="28"/>
        <v>-145733.28</v>
      </c>
      <c r="AL54" s="5">
        <f t="shared" ca="1" si="28"/>
        <v>-145733.28</v>
      </c>
      <c r="AM54" s="5">
        <f t="shared" ca="1" si="28"/>
        <v>-125243.52000000002</v>
      </c>
      <c r="AN54" s="5">
        <f t="shared" ca="1" si="28"/>
        <v>-239611.20000000004</v>
      </c>
    </row>
    <row r="55" spans="1:40" s="14" customFormat="1" x14ac:dyDescent="0.25">
      <c r="A55" s="8" t="s">
        <v>44</v>
      </c>
      <c r="B55" s="33"/>
      <c r="C55" s="32"/>
      <c r="D55" s="8">
        <v>0</v>
      </c>
      <c r="E55" s="8">
        <v>0</v>
      </c>
      <c r="F55" s="8">
        <v>0</v>
      </c>
      <c r="G55" s="8">
        <f t="shared" ref="G55:AN55" ca="1" si="29">G43+G44+G53</f>
        <v>-1301921.28</v>
      </c>
      <c r="H55" s="8">
        <f t="shared" ca="1" si="29"/>
        <v>989912.48</v>
      </c>
      <c r="I55" s="8">
        <f t="shared" ca="1" si="29"/>
        <v>1198264.8800000004</v>
      </c>
      <c r="J55" s="8">
        <f t="shared" ca="1" si="29"/>
        <v>1433991.2000000004</v>
      </c>
      <c r="K55" s="8">
        <f t="shared" ca="1" si="29"/>
        <v>1136951.8400000005</v>
      </c>
      <c r="L55" s="8">
        <f t="shared" ca="1" si="29"/>
        <v>538645.84</v>
      </c>
      <c r="M55" s="8">
        <f t="shared" ca="1" si="29"/>
        <v>28418.560000000114</v>
      </c>
      <c r="N55" s="8">
        <f t="shared" ca="1" si="29"/>
        <v>277418.56000000011</v>
      </c>
      <c r="O55" s="8">
        <f t="shared" ca="1" si="29"/>
        <v>226755.0400000001</v>
      </c>
      <c r="P55" s="8">
        <f t="shared" ca="1" si="29"/>
        <v>786081.04</v>
      </c>
      <c r="Q55" s="8">
        <f t="shared" ca="1" si="29"/>
        <v>669820.96</v>
      </c>
      <c r="R55" s="8">
        <f t="shared" ca="1" si="29"/>
        <v>684820.96</v>
      </c>
      <c r="S55" s="8">
        <f t="shared" ca="1" si="29"/>
        <v>-1293604.32</v>
      </c>
      <c r="T55" s="8">
        <f t="shared" ca="1" si="29"/>
        <v>1088647.1200000001</v>
      </c>
      <c r="U55" s="8">
        <f t="shared" ca="1" si="29"/>
        <v>1325122.7200000004</v>
      </c>
      <c r="V55" s="8">
        <f t="shared" ca="1" si="29"/>
        <v>1574642.8000000003</v>
      </c>
      <c r="W55" s="8">
        <f t="shared" ca="1" si="29"/>
        <v>1256644.9600000004</v>
      </c>
      <c r="X55" s="8">
        <f t="shared" ca="1" si="29"/>
        <v>594820.96</v>
      </c>
      <c r="Y55" s="8">
        <f t="shared" ca="1" si="29"/>
        <v>64992.640000000101</v>
      </c>
      <c r="Z55" s="8">
        <f t="shared" ca="1" si="29"/>
        <v>313992.64000000013</v>
      </c>
      <c r="AA55" s="8">
        <f t="shared" ca="1" si="29"/>
        <v>251655.7600000001</v>
      </c>
      <c r="AB55" s="8">
        <f t="shared" ca="1" si="29"/>
        <v>858839.92000000016</v>
      </c>
      <c r="AC55" s="8">
        <f t="shared" ca="1" si="29"/>
        <v>731996.08</v>
      </c>
      <c r="AD55" s="8">
        <f t="shared" ca="1" si="29"/>
        <v>746996.08</v>
      </c>
      <c r="AE55" s="8">
        <f t="shared" ca="1" si="29"/>
        <v>-1285287.3600000001</v>
      </c>
      <c r="AF55" s="8">
        <f t="shared" ca="1" si="29"/>
        <v>1187381.76</v>
      </c>
      <c r="AG55" s="8">
        <f t="shared" ca="1" si="29"/>
        <v>1451980.5600000005</v>
      </c>
      <c r="AH55" s="8">
        <f t="shared" ca="1" si="29"/>
        <v>1715294.4000000004</v>
      </c>
      <c r="AI55" s="8">
        <f t="shared" ca="1" si="29"/>
        <v>1376338.0800000005</v>
      </c>
      <c r="AJ55" s="8">
        <f t="shared" ca="1" si="29"/>
        <v>650996.07999999996</v>
      </c>
      <c r="AK55" s="8">
        <f t="shared" ca="1" si="29"/>
        <v>101566.72000000023</v>
      </c>
      <c r="AL55" s="8">
        <f t="shared" ca="1" si="29"/>
        <v>350566.7200000002</v>
      </c>
      <c r="AM55" s="8">
        <f t="shared" ca="1" si="29"/>
        <v>276556.4800000001</v>
      </c>
      <c r="AN55" s="8">
        <f t="shared" ca="1" si="29"/>
        <v>931598.80000000016</v>
      </c>
    </row>
    <row r="56" spans="1:40" x14ac:dyDescent="0.25">
      <c r="A56" s="5" t="s">
        <v>94</v>
      </c>
      <c r="D56" s="8">
        <v>0</v>
      </c>
      <c r="E56" s="8">
        <v>0</v>
      </c>
      <c r="F56" s="8">
        <v>0</v>
      </c>
      <c r="G56" s="5">
        <f t="shared" ref="G56:AN56" si="30">-SUM(G160+G163+G166+G169+G174+G177+G182+G187+G192+G197)</f>
        <v>0</v>
      </c>
      <c r="H56" s="5">
        <f t="shared" si="30"/>
        <v>-196412.6984126984</v>
      </c>
      <c r="I56" s="5">
        <f t="shared" si="30"/>
        <v>-196412.6984126984</v>
      </c>
      <c r="J56" s="5">
        <f t="shared" si="30"/>
        <v>-196412.6984126984</v>
      </c>
      <c r="K56" s="5">
        <f t="shared" si="30"/>
        <v>-196412.6984126984</v>
      </c>
      <c r="L56" s="5">
        <f t="shared" si="30"/>
        <v>-196412.6984126984</v>
      </c>
      <c r="M56" s="5">
        <f t="shared" si="30"/>
        <v>-196412.6984126984</v>
      </c>
      <c r="N56" s="5">
        <f t="shared" si="30"/>
        <v>-196412.6984126984</v>
      </c>
      <c r="O56" s="5">
        <f t="shared" si="30"/>
        <v>-196412.6984126984</v>
      </c>
      <c r="P56" s="5">
        <f t="shared" si="30"/>
        <v>-196412.6984126984</v>
      </c>
      <c r="Q56" s="5">
        <f t="shared" si="30"/>
        <v>-196412.6984126984</v>
      </c>
      <c r="R56" s="5">
        <f t="shared" si="30"/>
        <v>-196412.6984126984</v>
      </c>
      <c r="S56" s="5">
        <f t="shared" si="30"/>
        <v>-196412.6984126984</v>
      </c>
      <c r="T56" s="5">
        <f t="shared" si="30"/>
        <v>-196412.6984126984</v>
      </c>
      <c r="U56" s="5">
        <f t="shared" si="30"/>
        <v>-196412.6984126984</v>
      </c>
      <c r="V56" s="5">
        <f t="shared" si="30"/>
        <v>-196412.6984126984</v>
      </c>
      <c r="W56" s="5">
        <f t="shared" si="30"/>
        <v>-196412.6984126984</v>
      </c>
      <c r="X56" s="5">
        <f t="shared" si="30"/>
        <v>-196412.6984126984</v>
      </c>
      <c r="Y56" s="5">
        <f t="shared" si="30"/>
        <v>-196412.6984126984</v>
      </c>
      <c r="Z56" s="5">
        <f t="shared" si="30"/>
        <v>-196412.6984126984</v>
      </c>
      <c r="AA56" s="5">
        <f t="shared" si="30"/>
        <v>-196412.6984126984</v>
      </c>
      <c r="AB56" s="5">
        <f t="shared" si="30"/>
        <v>-196412.6984126984</v>
      </c>
      <c r="AC56" s="5">
        <f t="shared" si="30"/>
        <v>-196412.6984126984</v>
      </c>
      <c r="AD56" s="5">
        <f t="shared" si="30"/>
        <v>-196412.6984126984</v>
      </c>
      <c r="AE56" s="5">
        <f t="shared" si="30"/>
        <v>-196412.6984126984</v>
      </c>
      <c r="AF56" s="5">
        <f t="shared" si="30"/>
        <v>-196412.6984126984</v>
      </c>
      <c r="AG56" s="5">
        <f t="shared" si="30"/>
        <v>-196412.6984126984</v>
      </c>
      <c r="AH56" s="5">
        <f t="shared" si="30"/>
        <v>-196412.6984126984</v>
      </c>
      <c r="AI56" s="5">
        <f t="shared" si="30"/>
        <v>-196412.6984126984</v>
      </c>
      <c r="AJ56" s="5">
        <f t="shared" si="30"/>
        <v>-196412.6984126984</v>
      </c>
      <c r="AK56" s="5">
        <f t="shared" si="30"/>
        <v>-196412.6984126984</v>
      </c>
      <c r="AL56" s="5">
        <f t="shared" si="30"/>
        <v>-196412.6984126984</v>
      </c>
      <c r="AM56" s="5">
        <f t="shared" si="30"/>
        <v>-196412.6984126984</v>
      </c>
      <c r="AN56" s="5">
        <f t="shared" si="30"/>
        <v>-196412.6984126984</v>
      </c>
    </row>
    <row r="57" spans="1:40" s="14" customFormat="1" x14ac:dyDescent="0.25">
      <c r="A57" s="8" t="s">
        <v>160</v>
      </c>
      <c r="B57" s="33"/>
      <c r="C57" s="32"/>
      <c r="D57" s="8">
        <v>0</v>
      </c>
      <c r="E57" s="8">
        <v>0</v>
      </c>
      <c r="F57" s="8">
        <v>0</v>
      </c>
      <c r="G57" s="8">
        <f t="shared" ref="G57:AN57" ca="1" si="31">G55+G56</f>
        <v>-1301921.28</v>
      </c>
      <c r="H57" s="8">
        <f t="shared" ca="1" si="31"/>
        <v>793499.78158730152</v>
      </c>
      <c r="I57" s="8">
        <f t="shared" ca="1" si="31"/>
        <v>1001852.1815873019</v>
      </c>
      <c r="J57" s="8">
        <f t="shared" ca="1" si="31"/>
        <v>1237578.501587302</v>
      </c>
      <c r="K57" s="8">
        <f t="shared" ca="1" si="31"/>
        <v>940539.14158730209</v>
      </c>
      <c r="L57" s="8">
        <f t="shared" ca="1" si="31"/>
        <v>342233.14158730156</v>
      </c>
      <c r="M57" s="8">
        <f t="shared" ca="1" si="31"/>
        <v>-167994.13841269829</v>
      </c>
      <c r="N57" s="8">
        <f t="shared" ca="1" si="31"/>
        <v>81005.861587301712</v>
      </c>
      <c r="O57" s="8">
        <f t="shared" ca="1" si="31"/>
        <v>30342.341587301693</v>
      </c>
      <c r="P57" s="8">
        <f t="shared" ca="1" si="31"/>
        <v>589668.34158730158</v>
      </c>
      <c r="Q57" s="8">
        <f t="shared" ca="1" si="31"/>
        <v>473408.26158730156</v>
      </c>
      <c r="R57" s="8">
        <f t="shared" ca="1" si="31"/>
        <v>488408.26158730156</v>
      </c>
      <c r="S57" s="8">
        <f t="shared" ca="1" si="31"/>
        <v>-1490017.0184126985</v>
      </c>
      <c r="T57" s="8">
        <f t="shared" ca="1" si="31"/>
        <v>892234.42158730165</v>
      </c>
      <c r="U57" s="8">
        <f t="shared" ca="1" si="31"/>
        <v>1128710.021587302</v>
      </c>
      <c r="V57" s="8">
        <f t="shared" ca="1" si="31"/>
        <v>1378230.1015873018</v>
      </c>
      <c r="W57" s="8">
        <f t="shared" ca="1" si="31"/>
        <v>1060232.261587302</v>
      </c>
      <c r="X57" s="8">
        <f t="shared" ca="1" si="31"/>
        <v>398408.26158730156</v>
      </c>
      <c r="Y57" s="8">
        <f t="shared" ca="1" si="31"/>
        <v>-131420.0584126983</v>
      </c>
      <c r="Z57" s="8">
        <f t="shared" ca="1" si="31"/>
        <v>117579.94158730173</v>
      </c>
      <c r="AA57" s="8">
        <f t="shared" ca="1" si="31"/>
        <v>55243.061587301694</v>
      </c>
      <c r="AB57" s="8">
        <f t="shared" ca="1" si="31"/>
        <v>662427.2215873017</v>
      </c>
      <c r="AC57" s="8">
        <f t="shared" ca="1" si="31"/>
        <v>535583.38158730161</v>
      </c>
      <c r="AD57" s="8">
        <f t="shared" ca="1" si="31"/>
        <v>550583.38158730161</v>
      </c>
      <c r="AE57" s="8">
        <f t="shared" ca="1" si="31"/>
        <v>-1481700.0584126986</v>
      </c>
      <c r="AF57" s="8">
        <f t="shared" ca="1" si="31"/>
        <v>990969.06158730155</v>
      </c>
      <c r="AG57" s="8">
        <f t="shared" ca="1" si="31"/>
        <v>1255567.8615873021</v>
      </c>
      <c r="AH57" s="8">
        <f t="shared" ca="1" si="31"/>
        <v>1518881.7015873019</v>
      </c>
      <c r="AI57" s="8">
        <f t="shared" ca="1" si="31"/>
        <v>1179925.3815873021</v>
      </c>
      <c r="AJ57" s="8">
        <f t="shared" ca="1" si="31"/>
        <v>454583.38158730156</v>
      </c>
      <c r="AK57" s="8">
        <f t="shared" ca="1" si="31"/>
        <v>-94845.978412698169</v>
      </c>
      <c r="AL57" s="8">
        <f t="shared" ca="1" si="31"/>
        <v>154154.0215873018</v>
      </c>
      <c r="AM57" s="8">
        <f t="shared" ca="1" si="31"/>
        <v>80143.781587301695</v>
      </c>
      <c r="AN57" s="8">
        <f t="shared" ca="1" si="31"/>
        <v>735186.10158730182</v>
      </c>
    </row>
    <row r="58" spans="1:40" x14ac:dyDescent="0.25">
      <c r="A58" s="5" t="s">
        <v>33</v>
      </c>
      <c r="D58" s="8">
        <v>0</v>
      </c>
      <c r="E58" s="8">
        <v>0</v>
      </c>
      <c r="F58" s="8">
        <v>0</v>
      </c>
      <c r="G58" s="5">
        <f t="shared" ref="G58:AN58" si="32">-G201</f>
        <v>0</v>
      </c>
      <c r="H58" s="5">
        <f t="shared" si="32"/>
        <v>0</v>
      </c>
      <c r="I58" s="5">
        <f t="shared" si="32"/>
        <v>0</v>
      </c>
      <c r="J58" s="5">
        <f t="shared" si="32"/>
        <v>0</v>
      </c>
      <c r="K58" s="5">
        <f t="shared" si="32"/>
        <v>0</v>
      </c>
      <c r="L58" s="5">
        <f t="shared" si="32"/>
        <v>0</v>
      </c>
      <c r="M58" s="5">
        <f t="shared" si="32"/>
        <v>0</v>
      </c>
      <c r="N58" s="5">
        <f t="shared" si="32"/>
        <v>0</v>
      </c>
      <c r="O58" s="5">
        <f t="shared" si="32"/>
        <v>0</v>
      </c>
      <c r="P58" s="5">
        <f t="shared" si="32"/>
        <v>-35400</v>
      </c>
      <c r="Q58" s="5">
        <f t="shared" si="32"/>
        <v>0</v>
      </c>
      <c r="R58" s="5">
        <f t="shared" si="32"/>
        <v>0</v>
      </c>
      <c r="S58" s="5">
        <f t="shared" si="32"/>
        <v>0</v>
      </c>
      <c r="T58" s="5">
        <f t="shared" si="32"/>
        <v>0</v>
      </c>
      <c r="U58" s="5">
        <f t="shared" si="32"/>
        <v>0</v>
      </c>
      <c r="V58" s="5">
        <f t="shared" si="32"/>
        <v>0</v>
      </c>
      <c r="W58" s="5">
        <f t="shared" si="32"/>
        <v>0</v>
      </c>
      <c r="X58" s="5">
        <f t="shared" si="32"/>
        <v>0</v>
      </c>
      <c r="Y58" s="5">
        <f t="shared" si="32"/>
        <v>0</v>
      </c>
      <c r="Z58" s="5">
        <f t="shared" si="32"/>
        <v>0</v>
      </c>
      <c r="AA58" s="5">
        <f t="shared" si="32"/>
        <v>0</v>
      </c>
      <c r="AB58" s="5">
        <f t="shared" si="32"/>
        <v>-35400</v>
      </c>
      <c r="AC58" s="5">
        <f t="shared" si="32"/>
        <v>0</v>
      </c>
      <c r="AD58" s="5">
        <f t="shared" si="32"/>
        <v>0</v>
      </c>
      <c r="AE58" s="5">
        <f t="shared" si="32"/>
        <v>0</v>
      </c>
      <c r="AF58" s="5">
        <f t="shared" si="32"/>
        <v>0</v>
      </c>
      <c r="AG58" s="5">
        <f t="shared" si="32"/>
        <v>0</v>
      </c>
      <c r="AH58" s="5">
        <f t="shared" si="32"/>
        <v>0</v>
      </c>
      <c r="AI58" s="5">
        <f t="shared" si="32"/>
        <v>0</v>
      </c>
      <c r="AJ58" s="5">
        <f t="shared" si="32"/>
        <v>0</v>
      </c>
      <c r="AK58" s="5">
        <f t="shared" si="32"/>
        <v>0</v>
      </c>
      <c r="AL58" s="5">
        <f t="shared" si="32"/>
        <v>0</v>
      </c>
      <c r="AM58" s="5">
        <f t="shared" si="32"/>
        <v>0</v>
      </c>
      <c r="AN58" s="5">
        <f t="shared" si="32"/>
        <v>-35400</v>
      </c>
    </row>
    <row r="59" spans="1:40" x14ac:dyDescent="0.25">
      <c r="A59" s="5" t="s">
        <v>159</v>
      </c>
      <c r="D59" s="8">
        <v>0</v>
      </c>
      <c r="E59" s="8">
        <v>0</v>
      </c>
      <c r="F59" s="8">
        <v>0</v>
      </c>
      <c r="G59" s="5">
        <f>-G206</f>
        <v>0</v>
      </c>
      <c r="H59" s="5">
        <f t="shared" ref="H59:AN59" ca="1" si="33">-H206</f>
        <v>0</v>
      </c>
      <c r="I59" s="5">
        <f t="shared" ca="1" si="33"/>
        <v>-74014.602476190499</v>
      </c>
      <c r="J59" s="5">
        <f t="shared" ca="1" si="33"/>
        <v>-185636.77523809529</v>
      </c>
      <c r="K59" s="5">
        <f t="shared" ca="1" si="33"/>
        <v>-141080.87123809531</v>
      </c>
      <c r="L59" s="5">
        <f t="shared" ca="1" si="33"/>
        <v>-51334.971238095233</v>
      </c>
      <c r="M59" s="5">
        <f t="shared" ca="1" si="33"/>
        <v>0</v>
      </c>
      <c r="N59" s="5">
        <f t="shared" ca="1" si="33"/>
        <v>-12150.879238095256</v>
      </c>
      <c r="O59" s="5">
        <f t="shared" ca="1" si="33"/>
        <v>-4551.3512380952534</v>
      </c>
      <c r="P59" s="5">
        <f t="shared" ca="1" si="33"/>
        <v>-88450.251238095239</v>
      </c>
      <c r="Q59" s="5">
        <f t="shared" ca="1" si="33"/>
        <v>-71011.239238095237</v>
      </c>
      <c r="R59" s="5">
        <f t="shared" ca="1" si="33"/>
        <v>-73261.239238095237</v>
      </c>
      <c r="S59" s="5">
        <f t="shared" ca="1" si="33"/>
        <v>0</v>
      </c>
      <c r="T59" s="5">
        <f t="shared" ca="1" si="33"/>
        <v>-133835.16323809524</v>
      </c>
      <c r="U59" s="5">
        <f t="shared" ca="1" si="33"/>
        <v>-169306.50323809529</v>
      </c>
      <c r="V59" s="5">
        <f t="shared" ca="1" si="33"/>
        <v>-206734.51523809528</v>
      </c>
      <c r="W59" s="5">
        <f t="shared" ca="1" si="33"/>
        <v>-159034.8392380953</v>
      </c>
      <c r="X59" s="5">
        <f t="shared" ca="1" si="33"/>
        <v>-59761.23923809523</v>
      </c>
      <c r="Y59" s="5">
        <f t="shared" ca="1" si="33"/>
        <v>0</v>
      </c>
      <c r="Z59" s="5">
        <f t="shared" ca="1" si="33"/>
        <v>-17636.991238095259</v>
      </c>
      <c r="AA59" s="5">
        <f t="shared" ca="1" si="33"/>
        <v>-8286.4592380952545</v>
      </c>
      <c r="AB59" s="5">
        <f t="shared" ca="1" si="33"/>
        <v>-99364.083238095249</v>
      </c>
      <c r="AC59" s="5">
        <f t="shared" ca="1" si="33"/>
        <v>-80337.507238095233</v>
      </c>
      <c r="AD59" s="5">
        <f t="shared" ca="1" si="33"/>
        <v>-82587.507238095233</v>
      </c>
      <c r="AE59" s="5">
        <f t="shared" ca="1" si="33"/>
        <v>0</v>
      </c>
      <c r="AF59" s="5">
        <f t="shared" ca="1" si="33"/>
        <v>-148645.35923809523</v>
      </c>
      <c r="AG59" s="5">
        <f t="shared" ca="1" si="33"/>
        <v>-188335.1792380953</v>
      </c>
      <c r="AH59" s="5">
        <f t="shared" ca="1" si="33"/>
        <v>-227832.25523809527</v>
      </c>
      <c r="AI59" s="5">
        <f t="shared" ca="1" si="33"/>
        <v>-176988.80723809529</v>
      </c>
      <c r="AJ59" s="5">
        <f t="shared" ca="1" si="33"/>
        <v>-68187.507238095233</v>
      </c>
      <c r="AK59" s="5">
        <f t="shared" ca="1" si="33"/>
        <v>0</v>
      </c>
      <c r="AL59" s="5">
        <f t="shared" ca="1" si="33"/>
        <v>-23123.103238095271</v>
      </c>
      <c r="AM59" s="5">
        <f t="shared" ca="1" si="33"/>
        <v>-12021.567238095255</v>
      </c>
      <c r="AN59" s="5">
        <f t="shared" ca="1" si="33"/>
        <v>-110277.91523809527</v>
      </c>
    </row>
    <row r="60" spans="1:40" s="14" customFormat="1" x14ac:dyDescent="0.25">
      <c r="A60" s="8" t="s">
        <v>95</v>
      </c>
      <c r="B60" s="33"/>
      <c r="C60" s="32"/>
      <c r="D60" s="8">
        <v>0</v>
      </c>
      <c r="E60" s="8">
        <v>0</v>
      </c>
      <c r="F60" s="8">
        <v>0</v>
      </c>
      <c r="G60" s="8">
        <f t="shared" ref="G60:AN60" ca="1" si="34">G57+G59</f>
        <v>-1301921.28</v>
      </c>
      <c r="H60" s="8">
        <f t="shared" ca="1" si="34"/>
        <v>793499.78158730152</v>
      </c>
      <c r="I60" s="8">
        <f t="shared" ca="1" si="34"/>
        <v>927837.57911111135</v>
      </c>
      <c r="J60" s="8">
        <f t="shared" ca="1" si="34"/>
        <v>1051941.7263492066</v>
      </c>
      <c r="K60" s="8">
        <f t="shared" ca="1" si="34"/>
        <v>799458.27034920675</v>
      </c>
      <c r="L60" s="8">
        <f t="shared" ca="1" si="34"/>
        <v>290898.17034920631</v>
      </c>
      <c r="M60" s="8">
        <f t="shared" ca="1" si="34"/>
        <v>-167994.13841269829</v>
      </c>
      <c r="N60" s="8">
        <f t="shared" ca="1" si="34"/>
        <v>68854.982349206461</v>
      </c>
      <c r="O60" s="8">
        <f t="shared" ca="1" si="34"/>
        <v>25790.99034920644</v>
      </c>
      <c r="P60" s="8">
        <f t="shared" ca="1" si="34"/>
        <v>501218.09034920635</v>
      </c>
      <c r="Q60" s="8">
        <f t="shared" ca="1" si="34"/>
        <v>402397.02234920632</v>
      </c>
      <c r="R60" s="8">
        <f t="shared" ca="1" si="34"/>
        <v>415147.02234920632</v>
      </c>
      <c r="S60" s="8">
        <f t="shared" ca="1" si="34"/>
        <v>-1490017.0184126985</v>
      </c>
      <c r="T60" s="8">
        <f t="shared" ca="1" si="34"/>
        <v>758399.25834920642</v>
      </c>
      <c r="U60" s="8">
        <f t="shared" ca="1" si="34"/>
        <v>959403.51834920666</v>
      </c>
      <c r="V60" s="8">
        <f t="shared" ca="1" si="34"/>
        <v>1171495.5863492065</v>
      </c>
      <c r="W60" s="8">
        <f t="shared" ca="1" si="34"/>
        <v>901197.42234920664</v>
      </c>
      <c r="X60" s="8">
        <f t="shared" ca="1" si="34"/>
        <v>338647.02234920632</v>
      </c>
      <c r="Y60" s="8">
        <f t="shared" ca="1" si="34"/>
        <v>-131420.0584126983</v>
      </c>
      <c r="Z60" s="8">
        <f t="shared" ca="1" si="34"/>
        <v>99942.950349206469</v>
      </c>
      <c r="AA60" s="8">
        <f t="shared" ca="1" si="34"/>
        <v>46956.602349206441</v>
      </c>
      <c r="AB60" s="8">
        <f t="shared" ca="1" si="34"/>
        <v>563063.13834920642</v>
      </c>
      <c r="AC60" s="8">
        <f t="shared" ca="1" si="34"/>
        <v>455245.87434920639</v>
      </c>
      <c r="AD60" s="8">
        <f t="shared" ca="1" si="34"/>
        <v>467995.87434920639</v>
      </c>
      <c r="AE60" s="8">
        <f t="shared" ca="1" si="34"/>
        <v>-1481700.0584126986</v>
      </c>
      <c r="AF60" s="8">
        <f t="shared" ca="1" si="34"/>
        <v>842323.70234920632</v>
      </c>
      <c r="AG60" s="8">
        <f t="shared" ca="1" si="34"/>
        <v>1067232.6823492069</v>
      </c>
      <c r="AH60" s="8">
        <f t="shared" ca="1" si="34"/>
        <v>1291049.4463492066</v>
      </c>
      <c r="AI60" s="8">
        <f t="shared" ca="1" si="34"/>
        <v>1002936.5743492068</v>
      </c>
      <c r="AJ60" s="8">
        <f t="shared" ca="1" si="34"/>
        <v>386395.87434920634</v>
      </c>
      <c r="AK60" s="8">
        <f t="shared" ca="1" si="34"/>
        <v>-94845.978412698169</v>
      </c>
      <c r="AL60" s="8">
        <f t="shared" ca="1" si="34"/>
        <v>131030.91834920653</v>
      </c>
      <c r="AM60" s="8">
        <f t="shared" ca="1" si="34"/>
        <v>68122.214349206435</v>
      </c>
      <c r="AN60" s="8">
        <f t="shared" ca="1" si="34"/>
        <v>624908.1863492066</v>
      </c>
    </row>
    <row r="61" spans="1:40" s="14" customFormat="1" x14ac:dyDescent="0.25">
      <c r="A61" s="8"/>
      <c r="B61" s="33"/>
      <c r="C61" s="32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 x14ac:dyDescent="0.25">
      <c r="G62" s="5">
        <f ca="1">G60-G56</f>
        <v>-1301921.28</v>
      </c>
      <c r="H62" s="5">
        <f t="shared" ref="H62:O62" ca="1" si="35">H60-H56</f>
        <v>989912.48</v>
      </c>
      <c r="I62" s="5">
        <f t="shared" ca="1" si="35"/>
        <v>1124250.2775238098</v>
      </c>
      <c r="J62" s="5">
        <f t="shared" ca="1" si="35"/>
        <v>1248354.4247619051</v>
      </c>
      <c r="K62" s="5">
        <f t="shared" ca="1" si="35"/>
        <v>995870.9687619051</v>
      </c>
      <c r="L62" s="5">
        <f t="shared" ca="1" si="35"/>
        <v>487310.86876190471</v>
      </c>
      <c r="M62" s="5">
        <f t="shared" ca="1" si="35"/>
        <v>28418.560000000114</v>
      </c>
      <c r="N62" s="5">
        <f t="shared" ca="1" si="35"/>
        <v>265267.68076190486</v>
      </c>
      <c r="O62" s="5">
        <f t="shared" ca="1" si="35"/>
        <v>222203.68876190484</v>
      </c>
      <c r="P62" s="8">
        <f ca="1">SUM(G62:O62)</f>
        <v>4059667.6693333341</v>
      </c>
    </row>
    <row r="63" spans="1:40" s="46" customFormat="1" x14ac:dyDescent="0.25">
      <c r="A63" s="45" t="s">
        <v>81</v>
      </c>
      <c r="B63" s="83"/>
    </row>
    <row r="64" spans="1:40" s="43" customFormat="1" x14ac:dyDescent="0.25">
      <c r="A64" s="43" t="s">
        <v>91</v>
      </c>
      <c r="B64" s="84"/>
      <c r="D64" s="43">
        <v>0</v>
      </c>
      <c r="E64" s="43">
        <v>0</v>
      </c>
      <c r="F64" s="43">
        <v>0</v>
      </c>
      <c r="G64" s="43">
        <f t="shared" ref="G64:AN64" ca="1" si="36">G65+G111</f>
        <v>1804121.28</v>
      </c>
      <c r="H64" s="43">
        <f t="shared" ca="1" si="36"/>
        <v>711987.52</v>
      </c>
      <c r="I64" s="43">
        <f t="shared" ca="1" si="36"/>
        <v>824485.12</v>
      </c>
      <c r="J64" s="43">
        <f t="shared" ca="1" si="36"/>
        <v>770108.8</v>
      </c>
      <c r="K64" s="43">
        <f t="shared" ca="1" si="36"/>
        <v>816048.16</v>
      </c>
      <c r="L64" s="43">
        <f t="shared" ca="1" si="36"/>
        <v>591304.16</v>
      </c>
      <c r="M64" s="43">
        <f t="shared" ca="1" si="36"/>
        <v>780681.44</v>
      </c>
      <c r="N64" s="43">
        <f t="shared" ca="1" si="36"/>
        <v>531681.43999999994</v>
      </c>
      <c r="O64" s="43">
        <f t="shared" ca="1" si="36"/>
        <v>470744.96</v>
      </c>
      <c r="P64" s="43">
        <f t="shared" ca="1" si="36"/>
        <v>673088.96</v>
      </c>
      <c r="Q64" s="43">
        <f t="shared" ca="1" si="36"/>
        <v>574519.04000000004</v>
      </c>
      <c r="R64" s="43">
        <f t="shared" ca="1" si="36"/>
        <v>559519.04</v>
      </c>
      <c r="S64" s="43">
        <f t="shared" ca="1" si="36"/>
        <v>1846024.32</v>
      </c>
      <c r="T64" s="43">
        <f t="shared" ca="1" si="36"/>
        <v>783442.88</v>
      </c>
      <c r="U64" s="43">
        <f t="shared" ca="1" si="36"/>
        <v>901297.28</v>
      </c>
      <c r="V64" s="43">
        <f t="shared" ca="1" si="36"/>
        <v>849867.20000000007</v>
      </c>
      <c r="W64" s="43">
        <f t="shared" ca="1" si="36"/>
        <v>891655.04</v>
      </c>
      <c r="X64" s="43">
        <f t="shared" ca="1" si="36"/>
        <v>649519.04</v>
      </c>
      <c r="Y64" s="43">
        <f t="shared" ca="1" si="36"/>
        <v>827807.36</v>
      </c>
      <c r="Z64" s="43">
        <f t="shared" ca="1" si="36"/>
        <v>578807.36</v>
      </c>
      <c r="AA64" s="43">
        <f t="shared" ca="1" si="36"/>
        <v>515594.23999999999</v>
      </c>
      <c r="AB64" s="43">
        <f t="shared" ca="1" si="36"/>
        <v>734250.08000000007</v>
      </c>
      <c r="AC64" s="43">
        <f t="shared" ca="1" si="36"/>
        <v>626733.92000000004</v>
      </c>
      <c r="AD64" s="43">
        <f t="shared" ca="1" si="36"/>
        <v>611733.92000000004</v>
      </c>
      <c r="AE64" s="43">
        <f t="shared" ca="1" si="36"/>
        <v>1887927.36</v>
      </c>
      <c r="AF64" s="43">
        <f t="shared" ca="1" si="36"/>
        <v>854898.24</v>
      </c>
      <c r="AG64" s="43">
        <f t="shared" ca="1" si="36"/>
        <v>978109.44000000006</v>
      </c>
      <c r="AH64" s="43">
        <f t="shared" ca="1" si="36"/>
        <v>929625.60000000009</v>
      </c>
      <c r="AI64" s="43">
        <f t="shared" ca="1" si="36"/>
        <v>967261.92</v>
      </c>
      <c r="AJ64" s="43">
        <f t="shared" ca="1" si="36"/>
        <v>707733.92</v>
      </c>
      <c r="AK64" s="43">
        <f t="shared" ca="1" si="36"/>
        <v>874933.28</v>
      </c>
      <c r="AL64" s="43">
        <f t="shared" ca="1" si="36"/>
        <v>625933.28</v>
      </c>
      <c r="AM64" s="43">
        <f t="shared" ca="1" si="36"/>
        <v>560443.52</v>
      </c>
      <c r="AN64" s="43">
        <f t="shared" ca="1" si="36"/>
        <v>795411.20000000007</v>
      </c>
    </row>
    <row r="65" spans="1:40" x14ac:dyDescent="0.25">
      <c r="A65" s="59" t="s">
        <v>90</v>
      </c>
      <c r="B65" s="69"/>
      <c r="C65" s="11"/>
      <c r="D65" s="14">
        <f ca="1">D66+D77+D81+D87+D91+D96+D100+D104</f>
        <v>437000</v>
      </c>
      <c r="E65" s="14">
        <f t="shared" ref="E65:AN65" ca="1" si="37">E66+E77+E81+E87+E91+E96+E100+E104</f>
        <v>368000</v>
      </c>
      <c r="F65" s="14">
        <f t="shared" ca="1" si="37"/>
        <v>353000</v>
      </c>
      <c r="G65" s="14">
        <f t="shared" ca="1" si="37"/>
        <v>1722000</v>
      </c>
      <c r="H65" s="14">
        <f t="shared" ca="1" si="37"/>
        <v>493000</v>
      </c>
      <c r="I65" s="14">
        <f t="shared" ca="1" si="37"/>
        <v>568000</v>
      </c>
      <c r="J65" s="14">
        <f t="shared" ca="1" si="37"/>
        <v>493000</v>
      </c>
      <c r="K65" s="14">
        <f t="shared" ca="1" si="37"/>
        <v>568000</v>
      </c>
      <c r="L65" s="14">
        <f t="shared" ca="1" si="37"/>
        <v>437000</v>
      </c>
      <c r="M65" s="14">
        <f t="shared" ca="1" si="37"/>
        <v>662000</v>
      </c>
      <c r="N65" s="14">
        <f t="shared" ca="1" si="37"/>
        <v>413000</v>
      </c>
      <c r="O65" s="14">
        <f t="shared" ca="1" si="37"/>
        <v>368000</v>
      </c>
      <c r="P65" s="14">
        <f t="shared" ca="1" si="37"/>
        <v>476600</v>
      </c>
      <c r="Q65" s="14">
        <f t="shared" ca="1" si="37"/>
        <v>401600</v>
      </c>
      <c r="R65" s="14">
        <f t="shared" ca="1" si="37"/>
        <v>386600</v>
      </c>
      <c r="S65" s="14">
        <f t="shared" ca="1" si="37"/>
        <v>1755600</v>
      </c>
      <c r="T65" s="14">
        <f t="shared" ca="1" si="37"/>
        <v>536600</v>
      </c>
      <c r="U65" s="14">
        <f t="shared" ca="1" si="37"/>
        <v>611600</v>
      </c>
      <c r="V65" s="14">
        <f t="shared" ca="1" si="37"/>
        <v>536600</v>
      </c>
      <c r="W65" s="14">
        <f t="shared" ca="1" si="37"/>
        <v>611600</v>
      </c>
      <c r="X65" s="14">
        <f t="shared" ca="1" si="37"/>
        <v>476600</v>
      </c>
      <c r="Y65" s="14">
        <f t="shared" ca="1" si="37"/>
        <v>695600</v>
      </c>
      <c r="Z65" s="14">
        <f t="shared" ca="1" si="37"/>
        <v>446600</v>
      </c>
      <c r="AA65" s="14">
        <f t="shared" ca="1" si="37"/>
        <v>401600</v>
      </c>
      <c r="AB65" s="14">
        <f t="shared" ca="1" si="37"/>
        <v>516200</v>
      </c>
      <c r="AC65" s="14">
        <f t="shared" ca="1" si="37"/>
        <v>435200</v>
      </c>
      <c r="AD65" s="14">
        <f t="shared" ca="1" si="37"/>
        <v>420200</v>
      </c>
      <c r="AE65" s="14">
        <f t="shared" ca="1" si="37"/>
        <v>1789200</v>
      </c>
      <c r="AF65" s="14">
        <f t="shared" ca="1" si="37"/>
        <v>580200</v>
      </c>
      <c r="AG65" s="14">
        <f t="shared" ca="1" si="37"/>
        <v>655200</v>
      </c>
      <c r="AH65" s="14">
        <f t="shared" ca="1" si="37"/>
        <v>580200</v>
      </c>
      <c r="AI65" s="14">
        <f t="shared" ca="1" si="37"/>
        <v>655200</v>
      </c>
      <c r="AJ65" s="14">
        <f t="shared" ca="1" si="37"/>
        <v>516200</v>
      </c>
      <c r="AK65" s="14">
        <f t="shared" ca="1" si="37"/>
        <v>729200</v>
      </c>
      <c r="AL65" s="14">
        <f t="shared" ca="1" si="37"/>
        <v>480200</v>
      </c>
      <c r="AM65" s="14">
        <f t="shared" ca="1" si="37"/>
        <v>435200</v>
      </c>
      <c r="AN65" s="14">
        <f t="shared" ca="1" si="37"/>
        <v>555800</v>
      </c>
    </row>
    <row r="66" spans="1:40" s="51" customFormat="1" outlineLevel="1" x14ac:dyDescent="0.25">
      <c r="A66" s="78" t="s">
        <v>9</v>
      </c>
      <c r="C66" s="77"/>
      <c r="D66" s="78">
        <f ca="1">D67+SUM(D72:D75)</f>
        <v>369000</v>
      </c>
      <c r="E66" s="78">
        <f t="shared" ref="E66:AN66" ca="1" si="38">E67+SUM(E72:E75)</f>
        <v>285000</v>
      </c>
      <c r="F66" s="78">
        <f t="shared" ca="1" si="38"/>
        <v>285000</v>
      </c>
      <c r="G66" s="78">
        <f t="shared" ca="1" si="38"/>
        <v>285000</v>
      </c>
      <c r="H66" s="78">
        <f t="shared" ca="1" si="38"/>
        <v>425000</v>
      </c>
      <c r="I66" s="78">
        <f t="shared" ca="1" si="38"/>
        <v>425000</v>
      </c>
      <c r="J66" s="78">
        <f t="shared" ca="1" si="38"/>
        <v>425000</v>
      </c>
      <c r="K66" s="78">
        <f t="shared" ca="1" si="38"/>
        <v>425000</v>
      </c>
      <c r="L66" s="78">
        <f t="shared" ca="1" si="38"/>
        <v>369000</v>
      </c>
      <c r="M66" s="78">
        <f t="shared" ca="1" si="38"/>
        <v>285000</v>
      </c>
      <c r="N66" s="78">
        <f t="shared" ca="1" si="38"/>
        <v>285000</v>
      </c>
      <c r="O66" s="78">
        <f t="shared" ca="1" si="38"/>
        <v>285000</v>
      </c>
      <c r="P66" s="78">
        <f t="shared" ca="1" si="38"/>
        <v>403000</v>
      </c>
      <c r="Q66" s="78">
        <f t="shared" ca="1" si="38"/>
        <v>313000</v>
      </c>
      <c r="R66" s="78">
        <f t="shared" ca="1" si="38"/>
        <v>313000</v>
      </c>
      <c r="S66" s="78">
        <f t="shared" ca="1" si="38"/>
        <v>313000</v>
      </c>
      <c r="T66" s="78">
        <f t="shared" ca="1" si="38"/>
        <v>463000</v>
      </c>
      <c r="U66" s="78">
        <f t="shared" ca="1" si="38"/>
        <v>463000</v>
      </c>
      <c r="V66" s="78">
        <f t="shared" ca="1" si="38"/>
        <v>463000</v>
      </c>
      <c r="W66" s="78">
        <f t="shared" ca="1" si="38"/>
        <v>463000</v>
      </c>
      <c r="X66" s="78">
        <f t="shared" ca="1" si="38"/>
        <v>403000</v>
      </c>
      <c r="Y66" s="78">
        <f t="shared" ca="1" si="38"/>
        <v>313000</v>
      </c>
      <c r="Z66" s="78">
        <f t="shared" ca="1" si="38"/>
        <v>313000</v>
      </c>
      <c r="AA66" s="78">
        <f t="shared" ca="1" si="38"/>
        <v>313000</v>
      </c>
      <c r="AB66" s="78">
        <f t="shared" ca="1" si="38"/>
        <v>437000</v>
      </c>
      <c r="AC66" s="78">
        <f t="shared" ca="1" si="38"/>
        <v>341000</v>
      </c>
      <c r="AD66" s="78">
        <f t="shared" ca="1" si="38"/>
        <v>341000</v>
      </c>
      <c r="AE66" s="78">
        <f t="shared" ca="1" si="38"/>
        <v>341000</v>
      </c>
      <c r="AF66" s="78">
        <f t="shared" ca="1" si="38"/>
        <v>501000</v>
      </c>
      <c r="AG66" s="78">
        <f t="shared" ca="1" si="38"/>
        <v>501000</v>
      </c>
      <c r="AH66" s="78">
        <f t="shared" ca="1" si="38"/>
        <v>501000</v>
      </c>
      <c r="AI66" s="78">
        <f t="shared" ca="1" si="38"/>
        <v>501000</v>
      </c>
      <c r="AJ66" s="78">
        <f t="shared" ca="1" si="38"/>
        <v>437000</v>
      </c>
      <c r="AK66" s="78">
        <f t="shared" ca="1" si="38"/>
        <v>341000</v>
      </c>
      <c r="AL66" s="78">
        <f t="shared" ca="1" si="38"/>
        <v>341000</v>
      </c>
      <c r="AM66" s="78">
        <f t="shared" ca="1" si="38"/>
        <v>341000</v>
      </c>
      <c r="AN66" s="78">
        <f t="shared" ca="1" si="38"/>
        <v>471000</v>
      </c>
    </row>
    <row r="67" spans="1:40" s="12" customFormat="1" outlineLevel="1" x14ac:dyDescent="0.25">
      <c r="A67" s="56" t="s">
        <v>3</v>
      </c>
      <c r="C67" s="55"/>
      <c r="D67" s="12">
        <f ca="1">D68*D69*D70</f>
        <v>224000</v>
      </c>
      <c r="E67" s="12">
        <f ca="1">E68*E69*E70</f>
        <v>140000</v>
      </c>
      <c r="F67" s="12">
        <f ca="1">F68*F69*F70</f>
        <v>140000</v>
      </c>
      <c r="G67" s="12">
        <f ca="1">G68*G69*G70</f>
        <v>140000</v>
      </c>
      <c r="H67" s="12">
        <f ca="1">H68*H69*H70</f>
        <v>280000</v>
      </c>
      <c r="I67" s="12">
        <f t="shared" ref="I67:AN67" ca="1" si="39">I68*I69*I70</f>
        <v>280000</v>
      </c>
      <c r="J67" s="12">
        <f t="shared" ca="1" si="39"/>
        <v>280000</v>
      </c>
      <c r="K67" s="12">
        <f t="shared" ca="1" si="39"/>
        <v>280000</v>
      </c>
      <c r="L67" s="12">
        <f t="shared" ca="1" si="39"/>
        <v>224000</v>
      </c>
      <c r="M67" s="12">
        <f t="shared" ca="1" si="39"/>
        <v>140000</v>
      </c>
      <c r="N67" s="12">
        <f t="shared" ca="1" si="39"/>
        <v>140000</v>
      </c>
      <c r="O67" s="12">
        <f t="shared" ca="1" si="39"/>
        <v>140000</v>
      </c>
      <c r="P67" s="12">
        <f t="shared" ca="1" si="39"/>
        <v>240000</v>
      </c>
      <c r="Q67" s="12">
        <f t="shared" ca="1" si="39"/>
        <v>150000</v>
      </c>
      <c r="R67" s="12">
        <f t="shared" ca="1" si="39"/>
        <v>150000</v>
      </c>
      <c r="S67" s="12">
        <f t="shared" ca="1" si="39"/>
        <v>150000</v>
      </c>
      <c r="T67" s="12">
        <f t="shared" ca="1" si="39"/>
        <v>300000</v>
      </c>
      <c r="U67" s="12">
        <f t="shared" ca="1" si="39"/>
        <v>300000</v>
      </c>
      <c r="V67" s="12">
        <f t="shared" ca="1" si="39"/>
        <v>300000</v>
      </c>
      <c r="W67" s="12">
        <f t="shared" ca="1" si="39"/>
        <v>300000</v>
      </c>
      <c r="X67" s="12">
        <f t="shared" ca="1" si="39"/>
        <v>240000</v>
      </c>
      <c r="Y67" s="12">
        <f t="shared" ca="1" si="39"/>
        <v>150000</v>
      </c>
      <c r="Z67" s="12">
        <f t="shared" ca="1" si="39"/>
        <v>150000</v>
      </c>
      <c r="AA67" s="12">
        <f t="shared" ca="1" si="39"/>
        <v>150000</v>
      </c>
      <c r="AB67" s="12">
        <f t="shared" ca="1" si="39"/>
        <v>256000</v>
      </c>
      <c r="AC67" s="12">
        <f t="shared" ca="1" si="39"/>
        <v>160000</v>
      </c>
      <c r="AD67" s="12">
        <f t="shared" ca="1" si="39"/>
        <v>160000</v>
      </c>
      <c r="AE67" s="12">
        <f t="shared" ca="1" si="39"/>
        <v>160000</v>
      </c>
      <c r="AF67" s="12">
        <f t="shared" ca="1" si="39"/>
        <v>320000</v>
      </c>
      <c r="AG67" s="12">
        <f t="shared" ca="1" si="39"/>
        <v>320000</v>
      </c>
      <c r="AH67" s="12">
        <f t="shared" ca="1" si="39"/>
        <v>320000</v>
      </c>
      <c r="AI67" s="12">
        <f t="shared" ca="1" si="39"/>
        <v>320000</v>
      </c>
      <c r="AJ67" s="12">
        <f t="shared" ca="1" si="39"/>
        <v>256000</v>
      </c>
      <c r="AK67" s="12">
        <f t="shared" ca="1" si="39"/>
        <v>160000</v>
      </c>
      <c r="AL67" s="12">
        <f t="shared" ca="1" si="39"/>
        <v>160000</v>
      </c>
      <c r="AM67" s="12">
        <f t="shared" ca="1" si="39"/>
        <v>160000</v>
      </c>
      <c r="AN67" s="12">
        <f t="shared" ca="1" si="39"/>
        <v>272000</v>
      </c>
    </row>
    <row r="68" spans="1:40" s="12" customFormat="1" outlineLevel="1" x14ac:dyDescent="0.25">
      <c r="A68" s="57" t="s">
        <v>122</v>
      </c>
      <c r="C68" s="55"/>
      <c r="D68" s="67">
        <f ca="1">OFFSET(Предпоссылки!$C$97,MONTH(D$1),0)</f>
        <v>0.8</v>
      </c>
      <c r="E68" s="67">
        <f ca="1">OFFSET(Предпоссылки!$C$97,MONTH(E$1),0)</f>
        <v>0.5</v>
      </c>
      <c r="F68" s="67">
        <f ca="1">OFFSET(Предпоссылки!$C$97,MONTH(F$1),0)</f>
        <v>0.5</v>
      </c>
      <c r="G68" s="67">
        <f ca="1">OFFSET(Предпоссылки!$C$97,MONTH(G$1),0)</f>
        <v>0.5</v>
      </c>
      <c r="H68" s="67">
        <f ca="1">OFFSET(Предпоссылки!$C$97,MONTH(H$1),0)</f>
        <v>1</v>
      </c>
      <c r="I68" s="67">
        <f ca="1">OFFSET(Предпоссылки!$C$97,MONTH(I$1),0)</f>
        <v>1</v>
      </c>
      <c r="J68" s="67">
        <f ca="1">OFFSET(Предпоссылки!$C$97,MONTH(J$1),0)</f>
        <v>1</v>
      </c>
      <c r="K68" s="67">
        <f ca="1">OFFSET(Предпоссылки!$C$97,MONTH(K$1),0)</f>
        <v>1</v>
      </c>
      <c r="L68" s="67">
        <f ca="1">OFFSET(Предпоссылки!$C$97,MONTH(L$1),0)</f>
        <v>0.8</v>
      </c>
      <c r="M68" s="67">
        <f ca="1">OFFSET(Предпоссылки!$C$97,MONTH(M$1),0)</f>
        <v>0.5</v>
      </c>
      <c r="N68" s="67">
        <f ca="1">OFFSET(Предпоссылки!$C$97,MONTH(N$1),0)</f>
        <v>0.5</v>
      </c>
      <c r="O68" s="67">
        <f ca="1">OFFSET(Предпоссылки!$C$97,MONTH(O$1),0)</f>
        <v>0.5</v>
      </c>
      <c r="P68" s="67">
        <f ca="1">OFFSET(Предпоссылки!$C$97,MONTH(P$1),0)</f>
        <v>0.8</v>
      </c>
      <c r="Q68" s="67">
        <f ca="1">OFFSET(Предпоссылки!$C$97,MONTH(Q$1),0)</f>
        <v>0.5</v>
      </c>
      <c r="R68" s="67">
        <f ca="1">OFFSET(Предпоссылки!$C$97,MONTH(R$1),0)</f>
        <v>0.5</v>
      </c>
      <c r="S68" s="67">
        <f ca="1">OFFSET(Предпоссылки!$C$97,MONTH(S$1),0)</f>
        <v>0.5</v>
      </c>
      <c r="T68" s="67">
        <f ca="1">OFFSET(Предпоссылки!$C$97,MONTH(T$1),0)</f>
        <v>1</v>
      </c>
      <c r="U68" s="67">
        <f ca="1">OFFSET(Предпоссылки!$C$97,MONTH(U$1),0)</f>
        <v>1</v>
      </c>
      <c r="V68" s="67">
        <f ca="1">OFFSET(Предпоссылки!$C$97,MONTH(V$1),0)</f>
        <v>1</v>
      </c>
      <c r="W68" s="67">
        <f ca="1">OFFSET(Предпоссылки!$C$97,MONTH(W$1),0)</f>
        <v>1</v>
      </c>
      <c r="X68" s="67">
        <f ca="1">OFFSET(Предпоссылки!$C$97,MONTH(X$1),0)</f>
        <v>0.8</v>
      </c>
      <c r="Y68" s="67">
        <f ca="1">OFFSET(Предпоссылки!$C$97,MONTH(Y$1),0)</f>
        <v>0.5</v>
      </c>
      <c r="Z68" s="67">
        <f ca="1">OFFSET(Предпоссылки!$C$97,MONTH(Z$1),0)</f>
        <v>0.5</v>
      </c>
      <c r="AA68" s="67">
        <f ca="1">OFFSET(Предпоссылки!$C$97,MONTH(AA$1),0)</f>
        <v>0.5</v>
      </c>
      <c r="AB68" s="67">
        <f ca="1">OFFSET(Предпоссылки!$C$97,MONTH(AB$1),0)</f>
        <v>0.8</v>
      </c>
      <c r="AC68" s="67">
        <f ca="1">OFFSET(Предпоссылки!$C$97,MONTH(AC$1),0)</f>
        <v>0.5</v>
      </c>
      <c r="AD68" s="67">
        <f ca="1">OFFSET(Предпоссылки!$C$97,MONTH(AD$1),0)</f>
        <v>0.5</v>
      </c>
      <c r="AE68" s="67">
        <f ca="1">OFFSET(Предпоссылки!$C$97,MONTH(AE$1),0)</f>
        <v>0.5</v>
      </c>
      <c r="AF68" s="67">
        <f ca="1">OFFSET(Предпоссылки!$C$97,MONTH(AF$1),0)</f>
        <v>1</v>
      </c>
      <c r="AG68" s="67">
        <f ca="1">OFFSET(Предпоссылки!$C$97,MONTH(AG$1),0)</f>
        <v>1</v>
      </c>
      <c r="AH68" s="67">
        <f ca="1">OFFSET(Предпоссылки!$C$97,MONTH(AH$1),0)</f>
        <v>1</v>
      </c>
      <c r="AI68" s="67">
        <f ca="1">OFFSET(Предпоссылки!$C$97,MONTH(AI$1),0)</f>
        <v>1</v>
      </c>
      <c r="AJ68" s="67">
        <f ca="1">OFFSET(Предпоссылки!$C$97,MONTH(AJ$1),0)</f>
        <v>0.8</v>
      </c>
      <c r="AK68" s="67">
        <f ca="1">OFFSET(Предпоссылки!$C$97,MONTH(AK$1),0)</f>
        <v>0.5</v>
      </c>
      <c r="AL68" s="67">
        <f ca="1">OFFSET(Предпоссылки!$C$97,MONTH(AL$1),0)</f>
        <v>0.5</v>
      </c>
      <c r="AM68" s="67">
        <f ca="1">OFFSET(Предпоссылки!$C$97,MONTH(AM$1),0)</f>
        <v>0.5</v>
      </c>
      <c r="AN68" s="67">
        <f ca="1">OFFSET(Предпоссылки!$C$97,MONTH(AN$1),0)</f>
        <v>0.8</v>
      </c>
    </row>
    <row r="69" spans="1:40" s="12" customFormat="1" outlineLevel="1" x14ac:dyDescent="0.25">
      <c r="A69" s="57" t="s">
        <v>36</v>
      </c>
      <c r="C69" s="55"/>
      <c r="D69" s="75">
        <f>IF(D$1=DATE(2025,1,1), Предпоссылки!$C110,IF(MOD(MONTH(D$1),Предпоссылки!$C112)=Предпоссылки!$C113,#REF!+Предпоссылки!$C111,#REF!))</f>
        <v>70000</v>
      </c>
      <c r="E69" s="75">
        <f>IF(E$1=DATE(2025,1,1), Предпоссылки!$C110,IF(MOD(MONTH(E$1),Предпоссылки!$C112)=Предпоссылки!$C113,D69+Предпоссылки!$C111,D69))</f>
        <v>70000</v>
      </c>
      <c r="F69" s="75">
        <f>IF(F$1=DATE(2025,1,1), Предпоссылки!$C110,IF(MOD(MONTH(F$1),Предпоссылки!$C112)=Предпоссылки!$C113,E69+Предпоссылки!$C111,E69))</f>
        <v>70000</v>
      </c>
      <c r="G69" s="75">
        <f>IF(G$1=DATE(2025,1,1), Предпоссылки!$C110,IF(MOD(MONTH(G$1),Предпоссылки!$C112)=Предпоссылки!$C113,F69+Предпоссылки!$C111,F69))</f>
        <v>70000</v>
      </c>
      <c r="H69" s="75">
        <f>IF(H$1=DATE(2025,1,1), Предпоссылки!$C110,IF(MOD(MONTH(H$1),Предпоссылки!$C112)=Предпоссылки!$C113,G69+Предпоссылки!$C111,G69))</f>
        <v>70000</v>
      </c>
      <c r="I69" s="75">
        <f>IF(I$1=DATE(2025,1,1), Предпоссылки!$C110,IF(MOD(MONTH(I$1),Предпоссылки!$C112)=Предпоссылки!$C113,H69+Предпоссылки!$C111,H69))</f>
        <v>70000</v>
      </c>
      <c r="J69" s="75">
        <f>IF(J$1=DATE(2025,1,1), Предпоссылки!$C110,IF(MOD(MONTH(J$1),Предпоссылки!$C112)=Предпоссылки!$C113,I69+Предпоссылки!$C111,I69))</f>
        <v>70000</v>
      </c>
      <c r="K69" s="75">
        <f>IF(K$1=DATE(2025,1,1), Предпоссылки!$C110,IF(MOD(MONTH(K$1),Предпоссылки!$C112)=Предпоссылки!$C113,J69+Предпоссылки!$C111,J69))</f>
        <v>70000</v>
      </c>
      <c r="L69" s="75">
        <f>IF(L$1=DATE(2025,1,1), Предпоссылки!$C110,IF(MOD(MONTH(L$1),Предпоссылки!$C112)=Предпоссылки!$C113,K69+Предпоссылки!$C111,K69))</f>
        <v>70000</v>
      </c>
      <c r="M69" s="75">
        <f>IF(M$1=DATE(2025,1,1), Предпоссылки!$C110,IF(MOD(MONTH(M$1),Предпоссылки!$C112)=Предпоссылки!$C113,L69+Предпоссылки!$C111,L69))</f>
        <v>70000</v>
      </c>
      <c r="N69" s="75">
        <f>IF(N$1=DATE(2025,1,1), Предпоссылки!$C110,IF(MOD(MONTH(N$1),Предпоссылки!$C112)=Предпоссылки!$C113,M69+Предпоссылки!$C111,M69))</f>
        <v>70000</v>
      </c>
      <c r="O69" s="75">
        <f>IF(O$1=DATE(2025,1,1), Предпоссылки!$C110,IF(MOD(MONTH(O$1),Предпоссылки!$C112)=Предпоссылки!$C113,N69+Предпоссылки!$C111,N69))</f>
        <v>70000</v>
      </c>
      <c r="P69" s="75">
        <f>IF(P$1=DATE(2025,1,1), Предпоссылки!$C110,IF(MOD(MONTH(P$1),Предпоссылки!$C112)=Предпоссылки!$C113,O69+Предпоссылки!$C111,O69))</f>
        <v>75000</v>
      </c>
      <c r="Q69" s="75">
        <f>IF(Q$1=DATE(2025,1,1), Предпоссылки!$C110,IF(MOD(MONTH(Q$1),Предпоссылки!$C112)=Предпоссылки!$C113,P69+Предпоссылки!$C111,P69))</f>
        <v>75000</v>
      </c>
      <c r="R69" s="75">
        <f>IF(R$1=DATE(2025,1,1), Предпоссылки!$C110,IF(MOD(MONTH(R$1),Предпоссылки!$C112)=Предпоссылки!$C113,Q69+Предпоссылки!$C111,Q69))</f>
        <v>75000</v>
      </c>
      <c r="S69" s="75">
        <f>IF(S$1=DATE(2025,1,1), Предпоссылки!$C110,IF(MOD(MONTH(S$1),Предпоссылки!$C112)=Предпоссылки!$C113,R69+Предпоссылки!$C111,R69))</f>
        <v>75000</v>
      </c>
      <c r="T69" s="75">
        <f>IF(T$1=DATE(2025,1,1), Предпоссылки!$C110,IF(MOD(MONTH(T$1),Предпоссылки!$C112)=Предпоссылки!$C113,S69+Предпоссылки!$C111,S69))</f>
        <v>75000</v>
      </c>
      <c r="U69" s="75">
        <f>IF(U$1=DATE(2025,1,1), Предпоссылки!$C110,IF(MOD(MONTH(U$1),Предпоссылки!$C112)=Предпоссылки!$C113,T69+Предпоссылки!$C111,T69))</f>
        <v>75000</v>
      </c>
      <c r="V69" s="75">
        <f>IF(V$1=DATE(2025,1,1), Предпоссылки!$C110,IF(MOD(MONTH(V$1),Предпоссылки!$C112)=Предпоссылки!$C113,U69+Предпоссылки!$C111,U69))</f>
        <v>75000</v>
      </c>
      <c r="W69" s="75">
        <f>IF(W$1=DATE(2025,1,1), Предпоссылки!$C110,IF(MOD(MONTH(W$1),Предпоссылки!$C112)=Предпоссылки!$C113,V69+Предпоссылки!$C111,V69))</f>
        <v>75000</v>
      </c>
      <c r="X69" s="75">
        <f>IF(X$1=DATE(2025,1,1), Предпоссылки!$C110,IF(MOD(MONTH(X$1),Предпоссылки!$C112)=Предпоссылки!$C113,W69+Предпоссылки!$C111,W69))</f>
        <v>75000</v>
      </c>
      <c r="Y69" s="75">
        <f>IF(Y$1=DATE(2025,1,1), Предпоссылки!$C110,IF(MOD(MONTH(Y$1),Предпоссылки!$C112)=Предпоссылки!$C113,X69+Предпоссылки!$C111,X69))</f>
        <v>75000</v>
      </c>
      <c r="Z69" s="75">
        <f>IF(Z$1=DATE(2025,1,1), Предпоссылки!$C110,IF(MOD(MONTH(Z$1),Предпоссылки!$C112)=Предпоссылки!$C113,Y69+Предпоссылки!$C111,Y69))</f>
        <v>75000</v>
      </c>
      <c r="AA69" s="75">
        <f>IF(AA$1=DATE(2025,1,1), Предпоссылки!$C110,IF(MOD(MONTH(AA$1),Предпоссылки!$C112)=Предпоссылки!$C113,Z69+Предпоссылки!$C111,Z69))</f>
        <v>75000</v>
      </c>
      <c r="AB69" s="75">
        <f>IF(AB$1=DATE(2025,1,1), Предпоссылки!$C110,IF(MOD(MONTH(AB$1),Предпоссылки!$C112)=Предпоссылки!$C113,AA69+Предпоссылки!$C111,AA69))</f>
        <v>80000</v>
      </c>
      <c r="AC69" s="75">
        <f>IF(AC$1=DATE(2025,1,1), Предпоссылки!$C110,IF(MOD(MONTH(AC$1),Предпоссылки!$C112)=Предпоссылки!$C113,AB69+Предпоссылки!$C111,AB69))</f>
        <v>80000</v>
      </c>
      <c r="AD69" s="75">
        <f>IF(AD$1=DATE(2025,1,1), Предпоссылки!$C110,IF(MOD(MONTH(AD$1),Предпоссылки!$C112)=Предпоссылки!$C113,AC69+Предпоссылки!$C111,AC69))</f>
        <v>80000</v>
      </c>
      <c r="AE69" s="75">
        <f>IF(AE$1=DATE(2025,1,1), Предпоссылки!$C110,IF(MOD(MONTH(AE$1),Предпоссылки!$C112)=Предпоссылки!$C113,AD69+Предпоссылки!$C111,AD69))</f>
        <v>80000</v>
      </c>
      <c r="AF69" s="75">
        <f>IF(AF$1=DATE(2025,1,1), Предпоссылки!$C110,IF(MOD(MONTH(AF$1),Предпоссылки!$C112)=Предпоссылки!$C113,AE69+Предпоссылки!$C111,AE69))</f>
        <v>80000</v>
      </c>
      <c r="AG69" s="75">
        <f>IF(AG$1=DATE(2025,1,1), Предпоссылки!$C110,IF(MOD(MONTH(AG$1),Предпоссылки!$C112)=Предпоссылки!$C113,AF69+Предпоссылки!$C111,AF69))</f>
        <v>80000</v>
      </c>
      <c r="AH69" s="75">
        <f>IF(AH$1=DATE(2025,1,1), Предпоссылки!$C110,IF(MOD(MONTH(AH$1),Предпоссылки!$C112)=Предпоссылки!$C113,AG69+Предпоссылки!$C111,AG69))</f>
        <v>80000</v>
      </c>
      <c r="AI69" s="75">
        <f>IF(AI$1=DATE(2025,1,1), Предпоссылки!$C110,IF(MOD(MONTH(AI$1),Предпоссылки!$C112)=Предпоссылки!$C113,AH69+Предпоссылки!$C111,AH69))</f>
        <v>80000</v>
      </c>
      <c r="AJ69" s="75">
        <f>IF(AJ$1=DATE(2025,1,1), Предпоссылки!$C110,IF(MOD(MONTH(AJ$1),Предпоссылки!$C112)=Предпоссылки!$C113,AI69+Предпоссылки!$C111,AI69))</f>
        <v>80000</v>
      </c>
      <c r="AK69" s="75">
        <f>IF(AK$1=DATE(2025,1,1), Предпоссылки!$C110,IF(MOD(MONTH(AK$1),Предпоссылки!$C112)=Предпоссылки!$C113,AJ69+Предпоссылки!$C111,AJ69))</f>
        <v>80000</v>
      </c>
      <c r="AL69" s="75">
        <f>IF(AL$1=DATE(2025,1,1), Предпоссылки!$C110,IF(MOD(MONTH(AL$1),Предпоссылки!$C112)=Предпоссылки!$C113,AK69+Предпоссылки!$C111,AK69))</f>
        <v>80000</v>
      </c>
      <c r="AM69" s="75">
        <f>IF(AM$1=DATE(2025,1,1), Предпоссылки!$C110,IF(MOD(MONTH(AM$1),Предпоссылки!$C112)=Предпоссылки!$C113,AL69+Предпоссылки!$C111,AL69))</f>
        <v>80000</v>
      </c>
      <c r="AN69" s="75">
        <f>IF(AN$1=DATE(2025,1,1), Предпоссылки!$C110,IF(MOD(MONTH(AN$1),Предпоссылки!$C112)=Предпоссылки!$C113,AM69+Предпоссылки!$C111,AM69))</f>
        <v>85000</v>
      </c>
    </row>
    <row r="70" spans="1:40" s="12" customFormat="1" outlineLevel="1" x14ac:dyDescent="0.25">
      <c r="A70" s="57" t="s">
        <v>21</v>
      </c>
      <c r="C70" s="55"/>
      <c r="D70" s="76">
        <f>Предпоссылки!$C$96</f>
        <v>4</v>
      </c>
      <c r="E70" s="76">
        <f>Предпоссылки!$C$96</f>
        <v>4</v>
      </c>
      <c r="F70" s="76">
        <f>Предпоссылки!$C$96</f>
        <v>4</v>
      </c>
      <c r="G70" s="76">
        <f>Предпоссылки!$C$96</f>
        <v>4</v>
      </c>
      <c r="H70" s="76">
        <f>Предпоссылки!$C$96</f>
        <v>4</v>
      </c>
      <c r="I70" s="76">
        <f>Предпоссылки!$C$96</f>
        <v>4</v>
      </c>
      <c r="J70" s="76">
        <f>Предпоссылки!$C$96</f>
        <v>4</v>
      </c>
      <c r="K70" s="76">
        <f>Предпоссылки!$C$96</f>
        <v>4</v>
      </c>
      <c r="L70" s="76">
        <f>Предпоссылки!$C$96</f>
        <v>4</v>
      </c>
      <c r="M70" s="76">
        <f>Предпоссылки!$C$96</f>
        <v>4</v>
      </c>
      <c r="N70" s="76">
        <f>Предпоссылки!$C$96</f>
        <v>4</v>
      </c>
      <c r="O70" s="76">
        <f>Предпоссылки!$C$96</f>
        <v>4</v>
      </c>
      <c r="P70" s="76">
        <f>Предпоссылки!$C$96</f>
        <v>4</v>
      </c>
      <c r="Q70" s="76">
        <f>Предпоссылки!$C$96</f>
        <v>4</v>
      </c>
      <c r="R70" s="76">
        <f>Предпоссылки!$C$96</f>
        <v>4</v>
      </c>
      <c r="S70" s="76">
        <f>Предпоссылки!$C$96</f>
        <v>4</v>
      </c>
      <c r="T70" s="76">
        <f>Предпоссылки!$C$96</f>
        <v>4</v>
      </c>
      <c r="U70" s="76">
        <f>Предпоссылки!$C$96</f>
        <v>4</v>
      </c>
      <c r="V70" s="76">
        <f>Предпоссылки!$C$96</f>
        <v>4</v>
      </c>
      <c r="W70" s="76">
        <f>Предпоссылки!$C$96</f>
        <v>4</v>
      </c>
      <c r="X70" s="76">
        <f>Предпоссылки!$C$96</f>
        <v>4</v>
      </c>
      <c r="Y70" s="76">
        <f>Предпоссылки!$C$96</f>
        <v>4</v>
      </c>
      <c r="Z70" s="76">
        <f>Предпоссылки!$C$96</f>
        <v>4</v>
      </c>
      <c r="AA70" s="76">
        <f>Предпоссылки!$C$96</f>
        <v>4</v>
      </c>
      <c r="AB70" s="76">
        <f>Предпоссылки!$C$96</f>
        <v>4</v>
      </c>
      <c r="AC70" s="76">
        <f>Предпоссылки!$C$96</f>
        <v>4</v>
      </c>
      <c r="AD70" s="76">
        <f>Предпоссылки!$C$96</f>
        <v>4</v>
      </c>
      <c r="AE70" s="76">
        <f>Предпоссылки!$C$96</f>
        <v>4</v>
      </c>
      <c r="AF70" s="76">
        <f>Предпоссылки!$C$96</f>
        <v>4</v>
      </c>
      <c r="AG70" s="76">
        <f>Предпоссылки!$C$96</f>
        <v>4</v>
      </c>
      <c r="AH70" s="76">
        <f>Предпоссылки!$C$96</f>
        <v>4</v>
      </c>
      <c r="AI70" s="76">
        <f>Предпоссылки!$C$96</f>
        <v>4</v>
      </c>
      <c r="AJ70" s="76">
        <f>Предпоссылки!$C$96</f>
        <v>4</v>
      </c>
      <c r="AK70" s="76">
        <f>Предпоссылки!$C$96</f>
        <v>4</v>
      </c>
      <c r="AL70" s="76">
        <f>Предпоссылки!$C$96</f>
        <v>4</v>
      </c>
      <c r="AM70" s="76">
        <f>Предпоссылки!$C$96</f>
        <v>4</v>
      </c>
      <c r="AN70" s="76">
        <f>Предпоссылки!$C$96</f>
        <v>4</v>
      </c>
    </row>
    <row r="71" spans="1:40" s="12" customFormat="1" ht="6.45" customHeight="1" outlineLevel="1" x14ac:dyDescent="0.25">
      <c r="A71" s="57"/>
      <c r="C71" s="5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</row>
    <row r="72" spans="1:40" s="12" customFormat="1" outlineLevel="1" x14ac:dyDescent="0.25">
      <c r="A72" s="56" t="s">
        <v>27</v>
      </c>
      <c r="C72" s="55"/>
      <c r="D72" s="75">
        <f>IF(D$1=DATE(2025,1,1), Предпоссылки!$C114,IF(MOD(MONTH(D$1),Предпоссылки!$C116)=Предпоссылки!$C117,#REF!+Предпоссылки!$C115,#REF!))</f>
        <v>40000</v>
      </c>
      <c r="E72" s="75">
        <f>IF(E$1=DATE(2025,1,1), Предпоссылки!$C114,IF(MOD(MONTH(E$1),Предпоссылки!$C116)=Предпоссылки!$C117,D72+Предпоссылки!$C115,D72))</f>
        <v>40000</v>
      </c>
      <c r="F72" s="75">
        <f>IF(F$1=DATE(2025,1,1), Предпоссылки!$C114,IF(MOD(MONTH(F$1),Предпоссылки!$C116)=Предпоссылки!$C117,E72+Предпоссылки!$C115,E72))</f>
        <v>40000</v>
      </c>
      <c r="G72" s="75">
        <f>IF(G$1=DATE(2025,1,1), Предпоссылки!$C114,IF(MOD(MONTH(G$1),Предпоссылки!$C116)=Предпоссылки!$C117,F72+Предпоссылки!$C115,F72))</f>
        <v>40000</v>
      </c>
      <c r="H72" s="75">
        <f>IF(H$1=DATE(2025,1,1), Предпоссылки!$C114,IF(MOD(MONTH(H$1),Предпоссылки!$C116)=Предпоссылки!$C117,G72+Предпоссылки!$C115,G72))</f>
        <v>40000</v>
      </c>
      <c r="I72" s="75">
        <f>IF(I$1=DATE(2025,1,1), Предпоссылки!$C114,IF(MOD(MONTH(I$1),Предпоссылки!$C116)=Предпоссылки!$C117,H72+Предпоссылки!$C115,H72))</f>
        <v>40000</v>
      </c>
      <c r="J72" s="75">
        <f>IF(J$1=DATE(2025,1,1), Предпоссылки!$C114,IF(MOD(MONTH(J$1),Предпоссылки!$C116)=Предпоссылки!$C117,I72+Предпоссылки!$C115,I72))</f>
        <v>40000</v>
      </c>
      <c r="K72" s="75">
        <f>IF(K$1=DATE(2025,1,1), Предпоссылки!$C114,IF(MOD(MONTH(K$1),Предпоссылки!$C116)=Предпоссылки!$C117,J72+Предпоссылки!$C115,J72))</f>
        <v>40000</v>
      </c>
      <c r="L72" s="75">
        <f>IF(L$1=DATE(2025,1,1), Предпоссылки!$C114,IF(MOD(MONTH(L$1),Предпоссылки!$C116)=Предпоссылки!$C117,K72+Предпоссылки!$C115,K72))</f>
        <v>40000</v>
      </c>
      <c r="M72" s="75">
        <f>IF(M$1=DATE(2025,1,1), Предпоссылки!$C114,IF(MOD(MONTH(M$1),Предпоссылки!$C116)=Предпоссылки!$C117,L72+Предпоссылки!$C115,L72))</f>
        <v>40000</v>
      </c>
      <c r="N72" s="75">
        <f>IF(N$1=DATE(2025,1,1), Предпоссылки!$C114,IF(MOD(MONTH(N$1),Предпоссылки!$C116)=Предпоссылки!$C117,M72+Предпоссылки!$C115,M72))</f>
        <v>40000</v>
      </c>
      <c r="O72" s="75">
        <f>IF(O$1=DATE(2025,1,1), Предпоссылки!$C114,IF(MOD(MONTH(O$1),Предпоссылки!$C116)=Предпоссылки!$C117,N72+Предпоссылки!$C115,N72))</f>
        <v>40000</v>
      </c>
      <c r="P72" s="75">
        <f>IF(P$1=DATE(2025,1,1), Предпоссылки!$C114,IF(MOD(MONTH(P$1),Предпоссылки!$C116)=Предпоссылки!$C117,O72+Предпоссылки!$C115,O72))</f>
        <v>43000</v>
      </c>
      <c r="Q72" s="75">
        <f>IF(Q$1=DATE(2025,1,1), Предпоссылки!$C114,IF(MOD(MONTH(Q$1),Предпоссылки!$C116)=Предпоссылки!$C117,P72+Предпоссылки!$C115,P72))</f>
        <v>43000</v>
      </c>
      <c r="R72" s="75">
        <f>IF(R$1=DATE(2025,1,1), Предпоссылки!$C114,IF(MOD(MONTH(R$1),Предпоссылки!$C116)=Предпоссылки!$C117,Q72+Предпоссылки!$C115,Q72))</f>
        <v>43000</v>
      </c>
      <c r="S72" s="75">
        <f>IF(S$1=DATE(2025,1,1), Предпоссылки!$C114,IF(MOD(MONTH(S$1),Предпоссылки!$C116)=Предпоссылки!$C117,R72+Предпоссылки!$C115,R72))</f>
        <v>43000</v>
      </c>
      <c r="T72" s="75">
        <f>IF(T$1=DATE(2025,1,1), Предпоссылки!$C114,IF(MOD(MONTH(T$1),Предпоссылки!$C116)=Предпоссылки!$C117,S72+Предпоссылки!$C115,S72))</f>
        <v>43000</v>
      </c>
      <c r="U72" s="75">
        <f>IF(U$1=DATE(2025,1,1), Предпоссылки!$C114,IF(MOD(MONTH(U$1),Предпоссылки!$C116)=Предпоссылки!$C117,T72+Предпоссылки!$C115,T72))</f>
        <v>43000</v>
      </c>
      <c r="V72" s="75">
        <f>IF(V$1=DATE(2025,1,1), Предпоссылки!$C114,IF(MOD(MONTH(V$1),Предпоссылки!$C116)=Предпоссылки!$C117,U72+Предпоссылки!$C115,U72))</f>
        <v>43000</v>
      </c>
      <c r="W72" s="75">
        <f>IF(W$1=DATE(2025,1,1), Предпоссылки!$C114,IF(MOD(MONTH(W$1),Предпоссылки!$C116)=Предпоссылки!$C117,V72+Предпоссылки!$C115,V72))</f>
        <v>43000</v>
      </c>
      <c r="X72" s="75">
        <f>IF(X$1=DATE(2025,1,1), Предпоссылки!$C114,IF(MOD(MONTH(X$1),Предпоссылки!$C116)=Предпоссылки!$C117,W72+Предпоссылки!$C115,W72))</f>
        <v>43000</v>
      </c>
      <c r="Y72" s="75">
        <f>IF(Y$1=DATE(2025,1,1), Предпоссылки!$C114,IF(MOD(MONTH(Y$1),Предпоссылки!$C116)=Предпоссылки!$C117,X72+Предпоссылки!$C115,X72))</f>
        <v>43000</v>
      </c>
      <c r="Z72" s="75">
        <f>IF(Z$1=DATE(2025,1,1), Предпоссылки!$C114,IF(MOD(MONTH(Z$1),Предпоссылки!$C116)=Предпоссылки!$C117,Y72+Предпоссылки!$C115,Y72))</f>
        <v>43000</v>
      </c>
      <c r="AA72" s="75">
        <f>IF(AA$1=DATE(2025,1,1), Предпоссылки!$C114,IF(MOD(MONTH(AA$1),Предпоссылки!$C116)=Предпоссылки!$C117,Z72+Предпоссылки!$C115,Z72))</f>
        <v>43000</v>
      </c>
      <c r="AB72" s="75">
        <f>IF(AB$1=DATE(2025,1,1), Предпоссылки!$C114,IF(MOD(MONTH(AB$1),Предпоссылки!$C116)=Предпоссылки!$C117,AA72+Предпоссылки!$C115,AA72))</f>
        <v>46000</v>
      </c>
      <c r="AC72" s="75">
        <f>IF(AC$1=DATE(2025,1,1), Предпоссылки!$C114,IF(MOD(MONTH(AC$1),Предпоссылки!$C116)=Предпоссылки!$C117,AB72+Предпоссылки!$C115,AB72))</f>
        <v>46000</v>
      </c>
      <c r="AD72" s="75">
        <f>IF(AD$1=DATE(2025,1,1), Предпоссылки!$C114,IF(MOD(MONTH(AD$1),Предпоссылки!$C116)=Предпоссылки!$C117,AC72+Предпоссылки!$C115,AC72))</f>
        <v>46000</v>
      </c>
      <c r="AE72" s="75">
        <f>IF(AE$1=DATE(2025,1,1), Предпоссылки!$C114,IF(MOD(MONTH(AE$1),Предпоссылки!$C116)=Предпоссылки!$C117,AD72+Предпоссылки!$C115,AD72))</f>
        <v>46000</v>
      </c>
      <c r="AF72" s="75">
        <f>IF(AF$1=DATE(2025,1,1), Предпоссылки!$C114,IF(MOD(MONTH(AF$1),Предпоссылки!$C116)=Предпоссылки!$C117,AE72+Предпоссылки!$C115,AE72))</f>
        <v>46000</v>
      </c>
      <c r="AG72" s="75">
        <f>IF(AG$1=DATE(2025,1,1), Предпоссылки!$C114,IF(MOD(MONTH(AG$1),Предпоссылки!$C116)=Предпоссылки!$C117,AF72+Предпоссылки!$C115,AF72))</f>
        <v>46000</v>
      </c>
      <c r="AH72" s="75">
        <f>IF(AH$1=DATE(2025,1,1), Предпоссылки!$C114,IF(MOD(MONTH(AH$1),Предпоссылки!$C116)=Предпоссылки!$C117,AG72+Предпоссылки!$C115,AG72))</f>
        <v>46000</v>
      </c>
      <c r="AI72" s="75">
        <f>IF(AI$1=DATE(2025,1,1), Предпоссылки!$C114,IF(MOD(MONTH(AI$1),Предпоссылки!$C116)=Предпоссылки!$C117,AH72+Предпоссылки!$C115,AH72))</f>
        <v>46000</v>
      </c>
      <c r="AJ72" s="75">
        <f>IF(AJ$1=DATE(2025,1,1), Предпоссылки!$C114,IF(MOD(MONTH(AJ$1),Предпоссылки!$C116)=Предпоссылки!$C117,AI72+Предпоссылки!$C115,AI72))</f>
        <v>46000</v>
      </c>
      <c r="AK72" s="75">
        <f>IF(AK$1=DATE(2025,1,1), Предпоссылки!$C114,IF(MOD(MONTH(AK$1),Предпоссылки!$C116)=Предпоссылки!$C117,AJ72+Предпоссылки!$C115,AJ72))</f>
        <v>46000</v>
      </c>
      <c r="AL72" s="75">
        <f>IF(AL$1=DATE(2025,1,1), Предпоссылки!$C114,IF(MOD(MONTH(AL$1),Предпоссылки!$C116)=Предпоссылки!$C117,AK72+Предпоссылки!$C115,AK72))</f>
        <v>46000</v>
      </c>
      <c r="AM72" s="75">
        <f>IF(AM$1=DATE(2025,1,1), Предпоссылки!$C114,IF(MOD(MONTH(AM$1),Предпоссылки!$C116)=Предпоссылки!$C117,AL72+Предпоссылки!$C115,AL72))</f>
        <v>46000</v>
      </c>
      <c r="AN72" s="75">
        <f>IF(AN$1=DATE(2025,1,1), Предпоссылки!$C114,IF(MOD(MONTH(AN$1),Предпоссылки!$C116)=Предпоссылки!$C117,AM72+Предпоссылки!$C115,AM72))</f>
        <v>49000</v>
      </c>
    </row>
    <row r="73" spans="1:40" s="12" customFormat="1" outlineLevel="1" x14ac:dyDescent="0.25">
      <c r="A73" s="56" t="s">
        <v>34</v>
      </c>
      <c r="C73" s="55"/>
      <c r="D73" s="75">
        <f>IF(D$1=DATE(2025,1,1), Предпоссылки!$C118,IF(MOD(MONTH(D$1),Предпоссылки!$C120)=Предпоссылки!$C121,#REF!+Предпоссылки!$C119,#REF!))</f>
        <v>40000</v>
      </c>
      <c r="E73" s="75">
        <f>IF(E$1=DATE(2025,1,1), Предпоссылки!$C118,IF(MOD(MONTH(E$1),Предпоссылки!$C120)=Предпоссылки!$C121,D73+Предпоссылки!$C119,D73))</f>
        <v>40000</v>
      </c>
      <c r="F73" s="75">
        <f>IF(F$1=DATE(2025,1,1), Предпоссылки!$C118,IF(MOD(MONTH(F$1),Предпоссылки!$C120)=Предпоссылки!$C121,E73+Предпоссылки!$C119,E73))</f>
        <v>40000</v>
      </c>
      <c r="G73" s="75">
        <f>IF(G$1=DATE(2025,1,1), Предпоссылки!$C118,IF(MOD(MONTH(G$1),Предпоссылки!$C120)=Предпоссылки!$C121,F73+Предпоссылки!$C119,F73))</f>
        <v>40000</v>
      </c>
      <c r="H73" s="75">
        <f>IF(H$1=DATE(2025,1,1), Предпоссылки!$C118,IF(MOD(MONTH(H$1),Предпоссылки!$C120)=Предпоссылки!$C121,G73+Предпоссылки!$C119,G73))</f>
        <v>40000</v>
      </c>
      <c r="I73" s="75">
        <f>IF(I$1=DATE(2025,1,1), Предпоссылки!$C118,IF(MOD(MONTH(I$1),Предпоссылки!$C120)=Предпоссылки!$C121,H73+Предпоссылки!$C119,H73))</f>
        <v>40000</v>
      </c>
      <c r="J73" s="75">
        <f>IF(J$1=DATE(2025,1,1), Предпоссылки!$C118,IF(MOD(MONTH(J$1),Предпоссылки!$C120)=Предпоссылки!$C121,I73+Предпоссылки!$C119,I73))</f>
        <v>40000</v>
      </c>
      <c r="K73" s="75">
        <f>IF(K$1=DATE(2025,1,1), Предпоссылки!$C118,IF(MOD(MONTH(K$1),Предпоссылки!$C120)=Предпоссылки!$C121,J73+Предпоссылки!$C119,J73))</f>
        <v>40000</v>
      </c>
      <c r="L73" s="75">
        <f>IF(L$1=DATE(2025,1,1), Предпоссылки!$C118,IF(MOD(MONTH(L$1),Предпоссылки!$C120)=Предпоссылки!$C121,K73+Предпоссылки!$C119,K73))</f>
        <v>40000</v>
      </c>
      <c r="M73" s="75">
        <f>IF(M$1=DATE(2025,1,1), Предпоссылки!$C118,IF(MOD(MONTH(M$1),Предпоссылки!$C120)=Предпоссылки!$C121,L73+Предпоссылки!$C119,L73))</f>
        <v>40000</v>
      </c>
      <c r="N73" s="75">
        <f>IF(N$1=DATE(2025,1,1), Предпоссылки!$C118,IF(MOD(MONTH(N$1),Предпоссылки!$C120)=Предпоссылки!$C121,M73+Предпоссылки!$C119,M73))</f>
        <v>40000</v>
      </c>
      <c r="O73" s="75">
        <f>IF(O$1=DATE(2025,1,1), Предпоссылки!$C118,IF(MOD(MONTH(O$1),Предпоссылки!$C120)=Предпоссылки!$C121,N73+Предпоссылки!$C119,N73))</f>
        <v>40000</v>
      </c>
      <c r="P73" s="75">
        <f>IF(P$1=DATE(2025,1,1), Предпоссылки!$C118,IF(MOD(MONTH(P$1),Предпоссылки!$C120)=Предпоссылки!$C121,O73+Предпоссылки!$C119,O73))</f>
        <v>43000</v>
      </c>
      <c r="Q73" s="75">
        <f>IF(Q$1=DATE(2025,1,1), Предпоссылки!$C118,IF(MOD(MONTH(Q$1),Предпоссылки!$C120)=Предпоссылки!$C121,P73+Предпоссылки!$C119,P73))</f>
        <v>43000</v>
      </c>
      <c r="R73" s="75">
        <f>IF(R$1=DATE(2025,1,1), Предпоссылки!$C118,IF(MOD(MONTH(R$1),Предпоссылки!$C120)=Предпоссылки!$C121,Q73+Предпоссылки!$C119,Q73))</f>
        <v>43000</v>
      </c>
      <c r="S73" s="75">
        <f>IF(S$1=DATE(2025,1,1), Предпоссылки!$C118,IF(MOD(MONTH(S$1),Предпоссылки!$C120)=Предпоссылки!$C121,R73+Предпоссылки!$C119,R73))</f>
        <v>43000</v>
      </c>
      <c r="T73" s="75">
        <f>IF(T$1=DATE(2025,1,1), Предпоссылки!$C118,IF(MOD(MONTH(T$1),Предпоссылки!$C120)=Предпоссылки!$C121,S73+Предпоссылки!$C119,S73))</f>
        <v>43000</v>
      </c>
      <c r="U73" s="75">
        <f>IF(U$1=DATE(2025,1,1), Предпоссылки!$C118,IF(MOD(MONTH(U$1),Предпоссылки!$C120)=Предпоссылки!$C121,T73+Предпоссылки!$C119,T73))</f>
        <v>43000</v>
      </c>
      <c r="V73" s="75">
        <f>IF(V$1=DATE(2025,1,1), Предпоссылки!$C118,IF(MOD(MONTH(V$1),Предпоссылки!$C120)=Предпоссылки!$C121,U73+Предпоссылки!$C119,U73))</f>
        <v>43000</v>
      </c>
      <c r="W73" s="75">
        <f>IF(W$1=DATE(2025,1,1), Предпоссылки!$C118,IF(MOD(MONTH(W$1),Предпоссылки!$C120)=Предпоссылки!$C121,V73+Предпоссылки!$C119,V73))</f>
        <v>43000</v>
      </c>
      <c r="X73" s="75">
        <f>IF(X$1=DATE(2025,1,1), Предпоссылки!$C118,IF(MOD(MONTH(X$1),Предпоссылки!$C120)=Предпоссылки!$C121,W73+Предпоссылки!$C119,W73))</f>
        <v>43000</v>
      </c>
      <c r="Y73" s="75">
        <f>IF(Y$1=DATE(2025,1,1), Предпоссылки!$C118,IF(MOD(MONTH(Y$1),Предпоссылки!$C120)=Предпоссылки!$C121,X73+Предпоссылки!$C119,X73))</f>
        <v>43000</v>
      </c>
      <c r="Z73" s="75">
        <f>IF(Z$1=DATE(2025,1,1), Предпоссылки!$C118,IF(MOD(MONTH(Z$1),Предпоссылки!$C120)=Предпоссылки!$C121,Y73+Предпоссылки!$C119,Y73))</f>
        <v>43000</v>
      </c>
      <c r="AA73" s="75">
        <f>IF(AA$1=DATE(2025,1,1), Предпоссылки!$C118,IF(MOD(MONTH(AA$1),Предпоссылки!$C120)=Предпоссылки!$C121,Z73+Предпоссылки!$C119,Z73))</f>
        <v>43000</v>
      </c>
      <c r="AB73" s="75">
        <f>IF(AB$1=DATE(2025,1,1), Предпоссылки!$C118,IF(MOD(MONTH(AB$1),Предпоссылки!$C120)=Предпоссылки!$C121,AA73+Предпоссылки!$C119,AA73))</f>
        <v>46000</v>
      </c>
      <c r="AC73" s="75">
        <f>IF(AC$1=DATE(2025,1,1), Предпоссылки!$C118,IF(MOD(MONTH(AC$1),Предпоссылки!$C120)=Предпоссылки!$C121,AB73+Предпоссылки!$C119,AB73))</f>
        <v>46000</v>
      </c>
      <c r="AD73" s="75">
        <f>IF(AD$1=DATE(2025,1,1), Предпоссылки!$C118,IF(MOD(MONTH(AD$1),Предпоссылки!$C120)=Предпоссылки!$C121,AC73+Предпоссылки!$C119,AC73))</f>
        <v>46000</v>
      </c>
      <c r="AE73" s="75">
        <f>IF(AE$1=DATE(2025,1,1), Предпоссылки!$C118,IF(MOD(MONTH(AE$1),Предпоссылки!$C120)=Предпоссылки!$C121,AD73+Предпоссылки!$C119,AD73))</f>
        <v>46000</v>
      </c>
      <c r="AF73" s="75">
        <f>IF(AF$1=DATE(2025,1,1), Предпоссылки!$C118,IF(MOD(MONTH(AF$1),Предпоссылки!$C120)=Предпоссылки!$C121,AE73+Предпоссылки!$C119,AE73))</f>
        <v>46000</v>
      </c>
      <c r="AG73" s="75">
        <f>IF(AG$1=DATE(2025,1,1), Предпоссылки!$C118,IF(MOD(MONTH(AG$1),Предпоссылки!$C120)=Предпоссылки!$C121,AF73+Предпоссылки!$C119,AF73))</f>
        <v>46000</v>
      </c>
      <c r="AH73" s="75">
        <f>IF(AH$1=DATE(2025,1,1), Предпоссылки!$C118,IF(MOD(MONTH(AH$1),Предпоссылки!$C120)=Предпоссылки!$C121,AG73+Предпоссылки!$C119,AG73))</f>
        <v>46000</v>
      </c>
      <c r="AI73" s="75">
        <f>IF(AI$1=DATE(2025,1,1), Предпоссылки!$C118,IF(MOD(MONTH(AI$1),Предпоссылки!$C120)=Предпоссылки!$C121,AH73+Предпоссылки!$C119,AH73))</f>
        <v>46000</v>
      </c>
      <c r="AJ73" s="75">
        <f>IF(AJ$1=DATE(2025,1,1), Предпоссылки!$C118,IF(MOD(MONTH(AJ$1),Предпоссылки!$C120)=Предпоссылки!$C121,AI73+Предпоссылки!$C119,AI73))</f>
        <v>46000</v>
      </c>
      <c r="AK73" s="75">
        <f>IF(AK$1=DATE(2025,1,1), Предпоссылки!$C118,IF(MOD(MONTH(AK$1),Предпоссылки!$C120)=Предпоссылки!$C121,AJ73+Предпоссылки!$C119,AJ73))</f>
        <v>46000</v>
      </c>
      <c r="AL73" s="75">
        <f>IF(AL$1=DATE(2025,1,1), Предпоссылки!$C118,IF(MOD(MONTH(AL$1),Предпоссылки!$C120)=Предпоссылки!$C121,AK73+Предпоссылки!$C119,AK73))</f>
        <v>46000</v>
      </c>
      <c r="AM73" s="75">
        <f>IF(AM$1=DATE(2025,1,1), Предпоссылки!$C118,IF(MOD(MONTH(AM$1),Предпоссылки!$C120)=Предпоссылки!$C121,AL73+Предпоссылки!$C119,AL73))</f>
        <v>46000</v>
      </c>
      <c r="AN73" s="75">
        <f>IF(AN$1=DATE(2025,1,1), Предпоссылки!$C118,IF(MOD(MONTH(AN$1),Предпоссылки!$C120)=Предпоссылки!$C121,AM73+Предпоссылки!$C119,AM73))</f>
        <v>49000</v>
      </c>
    </row>
    <row r="74" spans="1:40" s="12" customFormat="1" outlineLevel="1" x14ac:dyDescent="0.25">
      <c r="A74" s="56" t="s">
        <v>24</v>
      </c>
      <c r="C74" s="55"/>
      <c r="D74" s="75">
        <f>IF(D$1=DATE(2025,1,1), Предпоссылки!$C122,IF(MOD(MONTH(D$1),Предпоссылки!$C124)=Предпоссылки!$C125,#REF!+Предпоссылки!$C123,#REF!))</f>
        <v>50000</v>
      </c>
      <c r="E74" s="75">
        <f>IF(E$1=DATE(2025,1,1), Предпоссылки!$C122,IF(MOD(MONTH(E$1),Предпоссылки!$C124)=Предпоссылки!$C125,D74+Предпоссылки!$C123,D74))</f>
        <v>50000</v>
      </c>
      <c r="F74" s="75">
        <f>IF(F$1=DATE(2025,1,1), Предпоссылки!$C122,IF(MOD(MONTH(F$1),Предпоссылки!$C124)=Предпоссылки!$C125,E74+Предпоссылки!$C123,E74))</f>
        <v>50000</v>
      </c>
      <c r="G74" s="75">
        <f>IF(G$1=DATE(2025,1,1), Предпоссылки!$C122,IF(MOD(MONTH(G$1),Предпоссылки!$C124)=Предпоссылки!$C125,F74+Предпоссылки!$C123,F74))</f>
        <v>50000</v>
      </c>
      <c r="H74" s="75">
        <f>IF(H$1=DATE(2025,1,1), Предпоссылки!$C122,IF(MOD(MONTH(H$1),Предпоссылки!$C124)=Предпоссылки!$C125,G74+Предпоссылки!$C123,G74))</f>
        <v>50000</v>
      </c>
      <c r="I74" s="75">
        <f>IF(I$1=DATE(2025,1,1), Предпоссылки!$C122,IF(MOD(MONTH(I$1),Предпоссылки!$C124)=Предпоссылки!$C125,H74+Предпоссылки!$C123,H74))</f>
        <v>50000</v>
      </c>
      <c r="J74" s="75">
        <f>IF(J$1=DATE(2025,1,1), Предпоссылки!$C122,IF(MOD(MONTH(J$1),Предпоссылки!$C124)=Предпоссылки!$C125,I74+Предпоссылки!$C123,I74))</f>
        <v>50000</v>
      </c>
      <c r="K74" s="75">
        <f>IF(K$1=DATE(2025,1,1), Предпоссылки!$C122,IF(MOD(MONTH(K$1),Предпоссылки!$C124)=Предпоссылки!$C125,J74+Предпоссылки!$C123,J74))</f>
        <v>50000</v>
      </c>
      <c r="L74" s="75">
        <f>IF(L$1=DATE(2025,1,1), Предпоссылки!$C122,IF(MOD(MONTH(L$1),Предпоссылки!$C124)=Предпоссылки!$C125,K74+Предпоссылки!$C123,K74))</f>
        <v>50000</v>
      </c>
      <c r="M74" s="75">
        <f>IF(M$1=DATE(2025,1,1), Предпоссылки!$C122,IF(MOD(MONTH(M$1),Предпоссылки!$C124)=Предпоссылки!$C125,L74+Предпоссылки!$C123,L74))</f>
        <v>50000</v>
      </c>
      <c r="N74" s="75">
        <f>IF(N$1=DATE(2025,1,1), Предпоссылки!$C122,IF(MOD(MONTH(N$1),Предпоссылки!$C124)=Предпоссылки!$C125,M74+Предпоссылки!$C123,M74))</f>
        <v>50000</v>
      </c>
      <c r="O74" s="75">
        <f>IF(O$1=DATE(2025,1,1), Предпоссылки!$C122,IF(MOD(MONTH(O$1),Предпоссылки!$C124)=Предпоссылки!$C125,N74+Предпоссылки!$C123,N74))</f>
        <v>50000</v>
      </c>
      <c r="P74" s="75">
        <f>IF(P$1=DATE(2025,1,1), Предпоссылки!$C122,IF(MOD(MONTH(P$1),Предпоссылки!$C124)=Предпоссылки!$C125,O74+Предпоссылки!$C123,O74))</f>
        <v>60000</v>
      </c>
      <c r="Q74" s="75">
        <f>IF(Q$1=DATE(2025,1,1), Предпоссылки!$C122,IF(MOD(MONTH(Q$1),Предпоссылки!$C124)=Предпоссылки!$C125,P74+Предпоссылки!$C123,P74))</f>
        <v>60000</v>
      </c>
      <c r="R74" s="75">
        <f>IF(R$1=DATE(2025,1,1), Предпоссылки!$C122,IF(MOD(MONTH(R$1),Предпоссылки!$C124)=Предпоссылки!$C125,Q74+Предпоссылки!$C123,Q74))</f>
        <v>60000</v>
      </c>
      <c r="S74" s="75">
        <f>IF(S$1=DATE(2025,1,1), Предпоссылки!$C122,IF(MOD(MONTH(S$1),Предпоссылки!$C124)=Предпоссылки!$C125,R74+Предпоссылки!$C123,R74))</f>
        <v>60000</v>
      </c>
      <c r="T74" s="75">
        <f>IF(T$1=DATE(2025,1,1), Предпоссылки!$C122,IF(MOD(MONTH(T$1),Предпоссылки!$C124)=Предпоссылки!$C125,S74+Предпоссылки!$C123,S74))</f>
        <v>60000</v>
      </c>
      <c r="U74" s="75">
        <f>IF(U$1=DATE(2025,1,1), Предпоссылки!$C122,IF(MOD(MONTH(U$1),Предпоссылки!$C124)=Предпоссылки!$C125,T74+Предпоссылки!$C123,T74))</f>
        <v>60000</v>
      </c>
      <c r="V74" s="75">
        <f>IF(V$1=DATE(2025,1,1), Предпоссылки!$C122,IF(MOD(MONTH(V$1),Предпоссылки!$C124)=Предпоссылки!$C125,U74+Предпоссылки!$C123,U74))</f>
        <v>60000</v>
      </c>
      <c r="W74" s="75">
        <f>IF(W$1=DATE(2025,1,1), Предпоссылки!$C122,IF(MOD(MONTH(W$1),Предпоссылки!$C124)=Предпоссылки!$C125,V74+Предпоссылки!$C123,V74))</f>
        <v>60000</v>
      </c>
      <c r="X74" s="75">
        <f>IF(X$1=DATE(2025,1,1), Предпоссылки!$C122,IF(MOD(MONTH(X$1),Предпоссылки!$C124)=Предпоссылки!$C125,W74+Предпоссылки!$C123,W74))</f>
        <v>60000</v>
      </c>
      <c r="Y74" s="75">
        <f>IF(Y$1=DATE(2025,1,1), Предпоссылки!$C122,IF(MOD(MONTH(Y$1),Предпоссылки!$C124)=Предпоссылки!$C125,X74+Предпоссылки!$C123,X74))</f>
        <v>60000</v>
      </c>
      <c r="Z74" s="75">
        <f>IF(Z$1=DATE(2025,1,1), Предпоссылки!$C122,IF(MOD(MONTH(Z$1),Предпоссылки!$C124)=Предпоссылки!$C125,Y74+Предпоссылки!$C123,Y74))</f>
        <v>60000</v>
      </c>
      <c r="AA74" s="75">
        <f>IF(AA$1=DATE(2025,1,1), Предпоссылки!$C122,IF(MOD(MONTH(AA$1),Предпоссылки!$C124)=Предпоссылки!$C125,Z74+Предпоссылки!$C123,Z74))</f>
        <v>60000</v>
      </c>
      <c r="AB74" s="75">
        <f>IF(AB$1=DATE(2025,1,1), Предпоссылки!$C122,IF(MOD(MONTH(AB$1),Предпоссылки!$C124)=Предпоссылки!$C125,AA74+Предпоссылки!$C123,AA74))</f>
        <v>70000</v>
      </c>
      <c r="AC74" s="75">
        <f>IF(AC$1=DATE(2025,1,1), Предпоссылки!$C122,IF(MOD(MONTH(AC$1),Предпоссылки!$C124)=Предпоссылки!$C125,AB74+Предпоссылки!$C123,AB74))</f>
        <v>70000</v>
      </c>
      <c r="AD74" s="75">
        <f>IF(AD$1=DATE(2025,1,1), Предпоссылки!$C122,IF(MOD(MONTH(AD$1),Предпоссылки!$C124)=Предпоссылки!$C125,AC74+Предпоссылки!$C123,AC74))</f>
        <v>70000</v>
      </c>
      <c r="AE74" s="75">
        <f>IF(AE$1=DATE(2025,1,1), Предпоссылки!$C122,IF(MOD(MONTH(AE$1),Предпоссылки!$C124)=Предпоссылки!$C125,AD74+Предпоссылки!$C123,AD74))</f>
        <v>70000</v>
      </c>
      <c r="AF74" s="75">
        <f>IF(AF$1=DATE(2025,1,1), Предпоссылки!$C122,IF(MOD(MONTH(AF$1),Предпоссылки!$C124)=Предпоссылки!$C125,AE74+Предпоссылки!$C123,AE74))</f>
        <v>70000</v>
      </c>
      <c r="AG74" s="75">
        <f>IF(AG$1=DATE(2025,1,1), Предпоссылки!$C122,IF(MOD(MONTH(AG$1),Предпоссылки!$C124)=Предпоссылки!$C125,AF74+Предпоссылки!$C123,AF74))</f>
        <v>70000</v>
      </c>
      <c r="AH74" s="75">
        <f>IF(AH$1=DATE(2025,1,1), Предпоссылки!$C122,IF(MOD(MONTH(AH$1),Предпоссылки!$C124)=Предпоссылки!$C125,AG74+Предпоссылки!$C123,AG74))</f>
        <v>70000</v>
      </c>
      <c r="AI74" s="75">
        <f>IF(AI$1=DATE(2025,1,1), Предпоссылки!$C122,IF(MOD(MONTH(AI$1),Предпоссылки!$C124)=Предпоссылки!$C125,AH74+Предпоссылки!$C123,AH74))</f>
        <v>70000</v>
      </c>
      <c r="AJ74" s="75">
        <f>IF(AJ$1=DATE(2025,1,1), Предпоссылки!$C122,IF(MOD(MONTH(AJ$1),Предпоссылки!$C124)=Предпоссылки!$C125,AI74+Предпоссылки!$C123,AI74))</f>
        <v>70000</v>
      </c>
      <c r="AK74" s="75">
        <f>IF(AK$1=DATE(2025,1,1), Предпоссылки!$C122,IF(MOD(MONTH(AK$1),Предпоссылки!$C124)=Предпоссылки!$C125,AJ74+Предпоссылки!$C123,AJ74))</f>
        <v>70000</v>
      </c>
      <c r="AL74" s="75">
        <f>IF(AL$1=DATE(2025,1,1), Предпоссылки!$C122,IF(MOD(MONTH(AL$1),Предпоссылки!$C124)=Предпоссылки!$C125,AK74+Предпоссылки!$C123,AK74))</f>
        <v>70000</v>
      </c>
      <c r="AM74" s="75">
        <f>IF(AM$1=DATE(2025,1,1), Предпоссылки!$C122,IF(MOD(MONTH(AM$1),Предпоссылки!$C124)=Предпоссылки!$C125,AL74+Предпоссылки!$C123,AL74))</f>
        <v>70000</v>
      </c>
      <c r="AN74" s="75">
        <f>IF(AN$1=DATE(2025,1,1), Предпоссылки!$C122,IF(MOD(MONTH(AN$1),Предпоссылки!$C124)=Предпоссылки!$C125,AM74+Предпоссылки!$C123,AM74))</f>
        <v>80000</v>
      </c>
    </row>
    <row r="75" spans="1:40" s="12" customFormat="1" outlineLevel="1" x14ac:dyDescent="0.25">
      <c r="A75" s="56" t="s">
        <v>49</v>
      </c>
      <c r="C75" s="55"/>
      <c r="D75" s="75">
        <f>IF(D$1=DATE(2025,1,1), Предпоссылки!$C126,IF(MOD(MONTH(D$1),Предпоссылки!$C128)=Предпоссылки!$C129,#REF!+Предпоссылки!$C127,#REF!))</f>
        <v>15000</v>
      </c>
      <c r="E75" s="75">
        <f>IF(E$1=DATE(2025,1,1), Предпоссылки!$C126,IF(MOD(MONTH(E$1),Предпоссылки!$C128)=Предпоссылки!$C129,D75+Предпоссылки!$C127,D75))</f>
        <v>15000</v>
      </c>
      <c r="F75" s="75">
        <f>IF(F$1=DATE(2025,1,1), Предпоссылки!$C126,IF(MOD(MONTH(F$1),Предпоссылки!$C128)=Предпоссылки!$C129,E75+Предпоссылки!$C127,E75))</f>
        <v>15000</v>
      </c>
      <c r="G75" s="75">
        <f>IF(G$1=DATE(2025,1,1), Предпоссылки!$C126,IF(MOD(MONTH(G$1),Предпоссылки!$C128)=Предпоссылки!$C129,F75+Предпоссылки!$C127,F75))</f>
        <v>15000</v>
      </c>
      <c r="H75" s="75">
        <f>IF(H$1=DATE(2025,1,1), Предпоссылки!$C126,IF(MOD(MONTH(H$1),Предпоссылки!$C128)=Предпоссылки!$C129,G75+Предпоссылки!$C127,G75))</f>
        <v>15000</v>
      </c>
      <c r="I75" s="75">
        <f>IF(I$1=DATE(2025,1,1), Предпоссылки!$C126,IF(MOD(MONTH(I$1),Предпоссылки!$C128)=Предпоссылки!$C129,H75+Предпоссылки!$C127,H75))</f>
        <v>15000</v>
      </c>
      <c r="J75" s="75">
        <f>IF(J$1=DATE(2025,1,1), Предпоссылки!$C126,IF(MOD(MONTH(J$1),Предпоссылки!$C128)=Предпоссылки!$C129,I75+Предпоссылки!$C127,I75))</f>
        <v>15000</v>
      </c>
      <c r="K75" s="75">
        <f>IF(K$1=DATE(2025,1,1), Предпоссылки!$C126,IF(MOD(MONTH(K$1),Предпоссылки!$C128)=Предпоссылки!$C129,J75+Предпоссылки!$C127,J75))</f>
        <v>15000</v>
      </c>
      <c r="L75" s="75">
        <f>IF(L$1=DATE(2025,1,1), Предпоссылки!$C126,IF(MOD(MONTH(L$1),Предпоссылки!$C128)=Предпоссылки!$C129,K75+Предпоссылки!$C127,K75))</f>
        <v>15000</v>
      </c>
      <c r="M75" s="75">
        <f>IF(M$1=DATE(2025,1,1), Предпоссылки!$C126,IF(MOD(MONTH(M$1),Предпоссылки!$C128)=Предпоссылки!$C129,L75+Предпоссылки!$C127,L75))</f>
        <v>15000</v>
      </c>
      <c r="N75" s="75">
        <f>IF(N$1=DATE(2025,1,1), Предпоссылки!$C126,IF(MOD(MONTH(N$1),Предпоссылки!$C128)=Предпоссылки!$C129,M75+Предпоссылки!$C127,M75))</f>
        <v>15000</v>
      </c>
      <c r="O75" s="75">
        <f>IF(O$1=DATE(2025,1,1), Предпоссылки!$C126,IF(MOD(MONTH(O$1),Предпоссылки!$C128)=Предпоссылки!$C129,N75+Предпоссылки!$C127,N75))</f>
        <v>15000</v>
      </c>
      <c r="P75" s="75">
        <f>IF(P$1=DATE(2025,1,1), Предпоссылки!$C126,IF(MOD(MONTH(P$1),Предпоссылки!$C128)=Предпоссылки!$C129,O75+Предпоссылки!$C127,O75))</f>
        <v>17000</v>
      </c>
      <c r="Q75" s="75">
        <f>IF(Q$1=DATE(2025,1,1), Предпоссылки!$C126,IF(MOD(MONTH(Q$1),Предпоссылки!$C128)=Предпоссылки!$C129,P75+Предпоссылки!$C127,P75))</f>
        <v>17000</v>
      </c>
      <c r="R75" s="75">
        <f>IF(R$1=DATE(2025,1,1), Предпоссылки!$C126,IF(MOD(MONTH(R$1),Предпоссылки!$C128)=Предпоссылки!$C129,Q75+Предпоссылки!$C127,Q75))</f>
        <v>17000</v>
      </c>
      <c r="S75" s="75">
        <f>IF(S$1=DATE(2025,1,1), Предпоссылки!$C126,IF(MOD(MONTH(S$1),Предпоссылки!$C128)=Предпоссылки!$C129,R75+Предпоссылки!$C127,R75))</f>
        <v>17000</v>
      </c>
      <c r="T75" s="75">
        <f>IF(T$1=DATE(2025,1,1), Предпоссылки!$C126,IF(MOD(MONTH(T$1),Предпоссылки!$C128)=Предпоссылки!$C129,S75+Предпоссылки!$C127,S75))</f>
        <v>17000</v>
      </c>
      <c r="U75" s="75">
        <f>IF(U$1=DATE(2025,1,1), Предпоссылки!$C126,IF(MOD(MONTH(U$1),Предпоссылки!$C128)=Предпоссылки!$C129,T75+Предпоссылки!$C127,T75))</f>
        <v>17000</v>
      </c>
      <c r="V75" s="75">
        <f>IF(V$1=DATE(2025,1,1), Предпоссылки!$C126,IF(MOD(MONTH(V$1),Предпоссылки!$C128)=Предпоссылки!$C129,U75+Предпоссылки!$C127,U75))</f>
        <v>17000</v>
      </c>
      <c r="W75" s="75">
        <f>IF(W$1=DATE(2025,1,1), Предпоссылки!$C126,IF(MOD(MONTH(W$1),Предпоссылки!$C128)=Предпоссылки!$C129,V75+Предпоссылки!$C127,V75))</f>
        <v>17000</v>
      </c>
      <c r="X75" s="75">
        <f>IF(X$1=DATE(2025,1,1), Предпоссылки!$C126,IF(MOD(MONTH(X$1),Предпоссылки!$C128)=Предпоссылки!$C129,W75+Предпоссылки!$C127,W75))</f>
        <v>17000</v>
      </c>
      <c r="Y75" s="75">
        <f>IF(Y$1=DATE(2025,1,1), Предпоссылки!$C126,IF(MOD(MONTH(Y$1),Предпоссылки!$C128)=Предпоссылки!$C129,X75+Предпоссылки!$C127,X75))</f>
        <v>17000</v>
      </c>
      <c r="Z75" s="75">
        <f>IF(Z$1=DATE(2025,1,1), Предпоссылки!$C126,IF(MOD(MONTH(Z$1),Предпоссылки!$C128)=Предпоссылки!$C129,Y75+Предпоссылки!$C127,Y75))</f>
        <v>17000</v>
      </c>
      <c r="AA75" s="75">
        <f>IF(AA$1=DATE(2025,1,1), Предпоссылки!$C126,IF(MOD(MONTH(AA$1),Предпоссылки!$C128)=Предпоссылки!$C129,Z75+Предпоссылки!$C127,Z75))</f>
        <v>17000</v>
      </c>
      <c r="AB75" s="75">
        <f>IF(AB$1=DATE(2025,1,1), Предпоссылки!$C126,IF(MOD(MONTH(AB$1),Предпоссылки!$C128)=Предпоссылки!$C129,AA75+Предпоссылки!$C127,AA75))</f>
        <v>19000</v>
      </c>
      <c r="AC75" s="75">
        <f>IF(AC$1=DATE(2025,1,1), Предпоссылки!$C126,IF(MOD(MONTH(AC$1),Предпоссылки!$C128)=Предпоссылки!$C129,AB75+Предпоссылки!$C127,AB75))</f>
        <v>19000</v>
      </c>
      <c r="AD75" s="75">
        <f>IF(AD$1=DATE(2025,1,1), Предпоссылки!$C126,IF(MOD(MONTH(AD$1),Предпоссылки!$C128)=Предпоссылки!$C129,AC75+Предпоссылки!$C127,AC75))</f>
        <v>19000</v>
      </c>
      <c r="AE75" s="75">
        <f>IF(AE$1=DATE(2025,1,1), Предпоссылки!$C126,IF(MOD(MONTH(AE$1),Предпоссылки!$C128)=Предпоссылки!$C129,AD75+Предпоссылки!$C127,AD75))</f>
        <v>19000</v>
      </c>
      <c r="AF75" s="75">
        <f>IF(AF$1=DATE(2025,1,1), Предпоссылки!$C126,IF(MOD(MONTH(AF$1),Предпоссылки!$C128)=Предпоссылки!$C129,AE75+Предпоссылки!$C127,AE75))</f>
        <v>19000</v>
      </c>
      <c r="AG75" s="75">
        <f>IF(AG$1=DATE(2025,1,1), Предпоссылки!$C126,IF(MOD(MONTH(AG$1),Предпоссылки!$C128)=Предпоссылки!$C129,AF75+Предпоссылки!$C127,AF75))</f>
        <v>19000</v>
      </c>
      <c r="AH75" s="75">
        <f>IF(AH$1=DATE(2025,1,1), Предпоссылки!$C126,IF(MOD(MONTH(AH$1),Предпоссылки!$C128)=Предпоссылки!$C129,AG75+Предпоссылки!$C127,AG75))</f>
        <v>19000</v>
      </c>
      <c r="AI75" s="75">
        <f>IF(AI$1=DATE(2025,1,1), Предпоссылки!$C126,IF(MOD(MONTH(AI$1),Предпоссылки!$C128)=Предпоссылки!$C129,AH75+Предпоссылки!$C127,AH75))</f>
        <v>19000</v>
      </c>
      <c r="AJ75" s="75">
        <f>IF(AJ$1=DATE(2025,1,1), Предпоссылки!$C126,IF(MOD(MONTH(AJ$1),Предпоссылки!$C128)=Предпоссылки!$C129,AI75+Предпоссылки!$C127,AI75))</f>
        <v>19000</v>
      </c>
      <c r="AK75" s="75">
        <f>IF(AK$1=DATE(2025,1,1), Предпоссылки!$C126,IF(MOD(MONTH(AK$1),Предпоссылки!$C128)=Предпоссылки!$C129,AJ75+Предпоссылки!$C127,AJ75))</f>
        <v>19000</v>
      </c>
      <c r="AL75" s="75">
        <f>IF(AL$1=DATE(2025,1,1), Предпоссылки!$C126,IF(MOD(MONTH(AL$1),Предпоссылки!$C128)=Предпоссылки!$C129,AK75+Предпоссылки!$C127,AK75))</f>
        <v>19000</v>
      </c>
      <c r="AM75" s="75">
        <f>IF(AM$1=DATE(2025,1,1), Предпоссылки!$C126,IF(MOD(MONTH(AM$1),Предпоссылки!$C128)=Предпоссылки!$C129,AL75+Предпоссылки!$C127,AL75))</f>
        <v>19000</v>
      </c>
      <c r="AN75" s="75">
        <f>IF(AN$1=DATE(2025,1,1), Предпоссылки!$C126,IF(MOD(MONTH(AN$1),Предпоссылки!$C128)=Предпоссылки!$C129,AM75+Предпоссылки!$C127,AM75))</f>
        <v>21000</v>
      </c>
    </row>
    <row r="76" spans="1:40" s="12" customFormat="1" outlineLevel="1" x14ac:dyDescent="0.25">
      <c r="A76" s="56"/>
      <c r="C76" s="55"/>
    </row>
    <row r="77" spans="1:40" s="78" customFormat="1" outlineLevel="1" x14ac:dyDescent="0.25">
      <c r="A77" s="78" t="s">
        <v>7</v>
      </c>
      <c r="B77" s="51"/>
      <c r="D77" s="78">
        <f>D78*D79</f>
        <v>32000</v>
      </c>
      <c r="E77" s="78">
        <f t="shared" ref="E77:AN77" si="40">E78*E79</f>
        <v>32000</v>
      </c>
      <c r="F77" s="78">
        <f t="shared" si="40"/>
        <v>32000</v>
      </c>
      <c r="G77" s="78">
        <f t="shared" si="40"/>
        <v>32000</v>
      </c>
      <c r="H77" s="78">
        <f t="shared" si="40"/>
        <v>32000</v>
      </c>
      <c r="I77" s="78">
        <f t="shared" si="40"/>
        <v>32000</v>
      </c>
      <c r="J77" s="78">
        <f t="shared" si="40"/>
        <v>32000</v>
      </c>
      <c r="K77" s="78">
        <f t="shared" si="40"/>
        <v>32000</v>
      </c>
      <c r="L77" s="78">
        <f t="shared" si="40"/>
        <v>32000</v>
      </c>
      <c r="M77" s="78">
        <f t="shared" si="40"/>
        <v>32000</v>
      </c>
      <c r="N77" s="78">
        <f t="shared" si="40"/>
        <v>32000</v>
      </c>
      <c r="O77" s="78">
        <f t="shared" si="40"/>
        <v>32000</v>
      </c>
      <c r="P77" s="78">
        <f t="shared" si="40"/>
        <v>36000</v>
      </c>
      <c r="Q77" s="78">
        <f t="shared" si="40"/>
        <v>36000</v>
      </c>
      <c r="R77" s="78">
        <f t="shared" si="40"/>
        <v>36000</v>
      </c>
      <c r="S77" s="78">
        <f t="shared" si="40"/>
        <v>36000</v>
      </c>
      <c r="T77" s="78">
        <f t="shared" si="40"/>
        <v>36000</v>
      </c>
      <c r="U77" s="78">
        <f t="shared" si="40"/>
        <v>36000</v>
      </c>
      <c r="V77" s="78">
        <f t="shared" si="40"/>
        <v>36000</v>
      </c>
      <c r="W77" s="78">
        <f t="shared" si="40"/>
        <v>36000</v>
      </c>
      <c r="X77" s="78">
        <f t="shared" si="40"/>
        <v>36000</v>
      </c>
      <c r="Y77" s="78">
        <f t="shared" si="40"/>
        <v>36000</v>
      </c>
      <c r="Z77" s="78">
        <f t="shared" si="40"/>
        <v>36000</v>
      </c>
      <c r="AA77" s="78">
        <f t="shared" si="40"/>
        <v>36000</v>
      </c>
      <c r="AB77" s="78">
        <f t="shared" si="40"/>
        <v>40000</v>
      </c>
      <c r="AC77" s="78">
        <f t="shared" si="40"/>
        <v>40000</v>
      </c>
      <c r="AD77" s="78">
        <f t="shared" si="40"/>
        <v>40000</v>
      </c>
      <c r="AE77" s="78">
        <f t="shared" si="40"/>
        <v>40000</v>
      </c>
      <c r="AF77" s="78">
        <f t="shared" si="40"/>
        <v>40000</v>
      </c>
      <c r="AG77" s="78">
        <f t="shared" si="40"/>
        <v>40000</v>
      </c>
      <c r="AH77" s="78">
        <f t="shared" si="40"/>
        <v>40000</v>
      </c>
      <c r="AI77" s="78">
        <f t="shared" si="40"/>
        <v>40000</v>
      </c>
      <c r="AJ77" s="78">
        <f t="shared" si="40"/>
        <v>40000</v>
      </c>
      <c r="AK77" s="78">
        <f t="shared" si="40"/>
        <v>40000</v>
      </c>
      <c r="AL77" s="78">
        <f t="shared" si="40"/>
        <v>40000</v>
      </c>
      <c r="AM77" s="78">
        <f t="shared" si="40"/>
        <v>40000</v>
      </c>
      <c r="AN77" s="78">
        <f t="shared" si="40"/>
        <v>44000</v>
      </c>
    </row>
    <row r="78" spans="1:40" s="12" customFormat="1" outlineLevel="1" x14ac:dyDescent="0.25">
      <c r="A78" s="58" t="s">
        <v>23</v>
      </c>
      <c r="D78" s="76">
        <f>Предпоссылки!$C$132</f>
        <v>4</v>
      </c>
      <c r="E78" s="76">
        <f>Предпоссылки!$C$132</f>
        <v>4</v>
      </c>
      <c r="F78" s="76">
        <f>Предпоссылки!$C$132</f>
        <v>4</v>
      </c>
      <c r="G78" s="76">
        <f>Предпоссылки!$C$132</f>
        <v>4</v>
      </c>
      <c r="H78" s="76">
        <f>Предпоссылки!$C$132</f>
        <v>4</v>
      </c>
      <c r="I78" s="76">
        <f>Предпоссылки!$C$132</f>
        <v>4</v>
      </c>
      <c r="J78" s="76">
        <f>Предпоссылки!$C$132</f>
        <v>4</v>
      </c>
      <c r="K78" s="76">
        <f>Предпоссылки!$C$132</f>
        <v>4</v>
      </c>
      <c r="L78" s="76">
        <f>Предпоссылки!$C$132</f>
        <v>4</v>
      </c>
      <c r="M78" s="76">
        <f>Предпоссылки!$C$132</f>
        <v>4</v>
      </c>
      <c r="N78" s="76">
        <f>Предпоссылки!$C$132</f>
        <v>4</v>
      </c>
      <c r="O78" s="76">
        <f>Предпоссылки!$C$132</f>
        <v>4</v>
      </c>
      <c r="P78" s="76">
        <f>Предпоссылки!$C$132</f>
        <v>4</v>
      </c>
      <c r="Q78" s="76">
        <f>Предпоссылки!$C$132</f>
        <v>4</v>
      </c>
      <c r="R78" s="76">
        <f>Предпоссылки!$C$132</f>
        <v>4</v>
      </c>
      <c r="S78" s="76">
        <f>Предпоссылки!$C$132</f>
        <v>4</v>
      </c>
      <c r="T78" s="76">
        <f>Предпоссылки!$C$132</f>
        <v>4</v>
      </c>
      <c r="U78" s="76">
        <f>Предпоссылки!$C$132</f>
        <v>4</v>
      </c>
      <c r="V78" s="76">
        <f>Предпоссылки!$C$132</f>
        <v>4</v>
      </c>
      <c r="W78" s="76">
        <f>Предпоссылки!$C$132</f>
        <v>4</v>
      </c>
      <c r="X78" s="76">
        <f>Предпоссылки!$C$132</f>
        <v>4</v>
      </c>
      <c r="Y78" s="76">
        <f>Предпоссылки!$C$132</f>
        <v>4</v>
      </c>
      <c r="Z78" s="76">
        <f>Предпоссылки!$C$132</f>
        <v>4</v>
      </c>
      <c r="AA78" s="76">
        <f>Предпоссылки!$C$132</f>
        <v>4</v>
      </c>
      <c r="AB78" s="76">
        <f>Предпоссылки!$C$132</f>
        <v>4</v>
      </c>
      <c r="AC78" s="76">
        <f>Предпоссылки!$C$132</f>
        <v>4</v>
      </c>
      <c r="AD78" s="76">
        <f>Предпоссылки!$C$132</f>
        <v>4</v>
      </c>
      <c r="AE78" s="76">
        <f>Предпоссылки!$C$132</f>
        <v>4</v>
      </c>
      <c r="AF78" s="76">
        <f>Предпоссылки!$C$132</f>
        <v>4</v>
      </c>
      <c r="AG78" s="76">
        <f>Предпоссылки!$C$132</f>
        <v>4</v>
      </c>
      <c r="AH78" s="76">
        <f>Предпоссылки!$C$132</f>
        <v>4</v>
      </c>
      <c r="AI78" s="76">
        <f>Предпоссылки!$C$132</f>
        <v>4</v>
      </c>
      <c r="AJ78" s="76">
        <f>Предпоссылки!$C$132</f>
        <v>4</v>
      </c>
      <c r="AK78" s="76">
        <f>Предпоссылки!$C$132</f>
        <v>4</v>
      </c>
      <c r="AL78" s="76">
        <f>Предпоссылки!$C$132</f>
        <v>4</v>
      </c>
      <c r="AM78" s="76">
        <f>Предпоссылки!$C$132</f>
        <v>4</v>
      </c>
      <c r="AN78" s="76">
        <f>Предпоссылки!$C$132</f>
        <v>4</v>
      </c>
    </row>
    <row r="79" spans="1:40" s="12" customFormat="1" outlineLevel="1" x14ac:dyDescent="0.25">
      <c r="A79" s="58" t="s">
        <v>87</v>
      </c>
      <c r="D79" s="75">
        <f>IF(D$1=DATE(2025,1,1), Предпоссылки!$C133,IF(MOD(MONTH(D$1),Предпоссылки!$C135)=Предпоссылки!$C136,#REF!+Предпоссылки!$C134,#REF!))</f>
        <v>8000</v>
      </c>
      <c r="E79" s="75">
        <f>IF(E$1=DATE(2025,1,1), Предпоссылки!$C133,IF(MOD(MONTH(E$1),Предпоссылки!$C135)=Предпоссылки!$C136,D79+Предпоссылки!$C134,D79))</f>
        <v>8000</v>
      </c>
      <c r="F79" s="75">
        <f>IF(F$1=DATE(2025,1,1), Предпоссылки!$C133,IF(MOD(MONTH(F$1),Предпоссылки!$C135)=Предпоссылки!$C136,E79+Предпоссылки!$C134,E79))</f>
        <v>8000</v>
      </c>
      <c r="G79" s="75">
        <f>IF(G$1=DATE(2025,1,1), Предпоссылки!$C133,IF(MOD(MONTH(G$1),Предпоссылки!$C135)=Предпоссылки!$C136,F79+Предпоссылки!$C134,F79))</f>
        <v>8000</v>
      </c>
      <c r="H79" s="75">
        <f>IF(H$1=DATE(2025,1,1), Предпоссылки!$C133,IF(MOD(MONTH(H$1),Предпоссылки!$C135)=Предпоссылки!$C136,G79+Предпоссылки!$C134,G79))</f>
        <v>8000</v>
      </c>
      <c r="I79" s="75">
        <f>IF(I$1=DATE(2025,1,1), Предпоссылки!$C133,IF(MOD(MONTH(I$1),Предпоссылки!$C135)=Предпоссылки!$C136,H79+Предпоссылки!$C134,H79))</f>
        <v>8000</v>
      </c>
      <c r="J79" s="75">
        <f>IF(J$1=DATE(2025,1,1), Предпоссылки!$C133,IF(MOD(MONTH(J$1),Предпоссылки!$C135)=Предпоссылки!$C136,I79+Предпоссылки!$C134,I79))</f>
        <v>8000</v>
      </c>
      <c r="K79" s="75">
        <f>IF(K$1=DATE(2025,1,1), Предпоссылки!$C133,IF(MOD(MONTH(K$1),Предпоссылки!$C135)=Предпоссылки!$C136,J79+Предпоссылки!$C134,J79))</f>
        <v>8000</v>
      </c>
      <c r="L79" s="75">
        <f>IF(L$1=DATE(2025,1,1), Предпоссылки!$C133,IF(MOD(MONTH(L$1),Предпоссылки!$C135)=Предпоссылки!$C136,K79+Предпоссылки!$C134,K79))</f>
        <v>8000</v>
      </c>
      <c r="M79" s="75">
        <f>IF(M$1=DATE(2025,1,1), Предпоссылки!$C133,IF(MOD(MONTH(M$1),Предпоссылки!$C135)=Предпоссылки!$C136,L79+Предпоссылки!$C134,L79))</f>
        <v>8000</v>
      </c>
      <c r="N79" s="75">
        <f>IF(N$1=DATE(2025,1,1), Предпоссылки!$C133,IF(MOD(MONTH(N$1),Предпоссылки!$C135)=Предпоссылки!$C136,M79+Предпоссылки!$C134,M79))</f>
        <v>8000</v>
      </c>
      <c r="O79" s="75">
        <f>IF(O$1=DATE(2025,1,1), Предпоссылки!$C133,IF(MOD(MONTH(O$1),Предпоссылки!$C135)=Предпоссылки!$C136,N79+Предпоссылки!$C134,N79))</f>
        <v>8000</v>
      </c>
      <c r="P79" s="75">
        <f>IF(P$1=DATE(2025,1,1), Предпоссылки!$C133,IF(MOD(MONTH(P$1),Предпоссылки!$C135)=Предпоссылки!$C136,O79+Предпоссылки!$C134,O79))</f>
        <v>9000</v>
      </c>
      <c r="Q79" s="75">
        <f>IF(Q$1=DATE(2025,1,1), Предпоссылки!$C133,IF(MOD(MONTH(Q$1),Предпоссылки!$C135)=Предпоссылки!$C136,P79+Предпоссылки!$C134,P79))</f>
        <v>9000</v>
      </c>
      <c r="R79" s="75">
        <f>IF(R$1=DATE(2025,1,1), Предпоссылки!$C133,IF(MOD(MONTH(R$1),Предпоссылки!$C135)=Предпоссылки!$C136,Q79+Предпоссылки!$C134,Q79))</f>
        <v>9000</v>
      </c>
      <c r="S79" s="75">
        <f>IF(S$1=DATE(2025,1,1), Предпоссылки!$C133,IF(MOD(MONTH(S$1),Предпоссылки!$C135)=Предпоссылки!$C136,R79+Предпоссылки!$C134,R79))</f>
        <v>9000</v>
      </c>
      <c r="T79" s="75">
        <f>IF(T$1=DATE(2025,1,1), Предпоссылки!$C133,IF(MOD(MONTH(T$1),Предпоссылки!$C135)=Предпоссылки!$C136,S79+Предпоссылки!$C134,S79))</f>
        <v>9000</v>
      </c>
      <c r="U79" s="75">
        <f>IF(U$1=DATE(2025,1,1), Предпоссылки!$C133,IF(MOD(MONTH(U$1),Предпоссылки!$C135)=Предпоссылки!$C136,T79+Предпоссылки!$C134,T79))</f>
        <v>9000</v>
      </c>
      <c r="V79" s="75">
        <f>IF(V$1=DATE(2025,1,1), Предпоссылки!$C133,IF(MOD(MONTH(V$1),Предпоссылки!$C135)=Предпоссылки!$C136,U79+Предпоссылки!$C134,U79))</f>
        <v>9000</v>
      </c>
      <c r="W79" s="75">
        <f>IF(W$1=DATE(2025,1,1), Предпоссылки!$C133,IF(MOD(MONTH(W$1),Предпоссылки!$C135)=Предпоссылки!$C136,V79+Предпоссылки!$C134,V79))</f>
        <v>9000</v>
      </c>
      <c r="X79" s="75">
        <f>IF(X$1=DATE(2025,1,1), Предпоссылки!$C133,IF(MOD(MONTH(X$1),Предпоссылки!$C135)=Предпоссылки!$C136,W79+Предпоссылки!$C134,W79))</f>
        <v>9000</v>
      </c>
      <c r="Y79" s="75">
        <f>IF(Y$1=DATE(2025,1,1), Предпоссылки!$C133,IF(MOD(MONTH(Y$1),Предпоссылки!$C135)=Предпоссылки!$C136,X79+Предпоссылки!$C134,X79))</f>
        <v>9000</v>
      </c>
      <c r="Z79" s="75">
        <f>IF(Z$1=DATE(2025,1,1), Предпоссылки!$C133,IF(MOD(MONTH(Z$1),Предпоссылки!$C135)=Предпоссылки!$C136,Y79+Предпоссылки!$C134,Y79))</f>
        <v>9000</v>
      </c>
      <c r="AA79" s="75">
        <f>IF(AA$1=DATE(2025,1,1), Предпоссылки!$C133,IF(MOD(MONTH(AA$1),Предпоссылки!$C135)=Предпоссылки!$C136,Z79+Предпоссылки!$C134,Z79))</f>
        <v>9000</v>
      </c>
      <c r="AB79" s="75">
        <f>IF(AB$1=DATE(2025,1,1), Предпоссылки!$C133,IF(MOD(MONTH(AB$1),Предпоссылки!$C135)=Предпоссылки!$C136,AA79+Предпоссылки!$C134,AA79))</f>
        <v>10000</v>
      </c>
      <c r="AC79" s="75">
        <f>IF(AC$1=DATE(2025,1,1), Предпоссылки!$C133,IF(MOD(MONTH(AC$1),Предпоссылки!$C135)=Предпоссылки!$C136,AB79+Предпоссылки!$C134,AB79))</f>
        <v>10000</v>
      </c>
      <c r="AD79" s="75">
        <f>IF(AD$1=DATE(2025,1,1), Предпоссылки!$C133,IF(MOD(MONTH(AD$1),Предпоссылки!$C135)=Предпоссылки!$C136,AC79+Предпоссылки!$C134,AC79))</f>
        <v>10000</v>
      </c>
      <c r="AE79" s="75">
        <f>IF(AE$1=DATE(2025,1,1), Предпоссылки!$C133,IF(MOD(MONTH(AE$1),Предпоссылки!$C135)=Предпоссылки!$C136,AD79+Предпоссылки!$C134,AD79))</f>
        <v>10000</v>
      </c>
      <c r="AF79" s="75">
        <f>IF(AF$1=DATE(2025,1,1), Предпоссылки!$C133,IF(MOD(MONTH(AF$1),Предпоссылки!$C135)=Предпоссылки!$C136,AE79+Предпоссылки!$C134,AE79))</f>
        <v>10000</v>
      </c>
      <c r="AG79" s="75">
        <f>IF(AG$1=DATE(2025,1,1), Предпоссылки!$C133,IF(MOD(MONTH(AG$1),Предпоссылки!$C135)=Предпоссылки!$C136,AF79+Предпоссылки!$C134,AF79))</f>
        <v>10000</v>
      </c>
      <c r="AH79" s="75">
        <f>IF(AH$1=DATE(2025,1,1), Предпоссылки!$C133,IF(MOD(MONTH(AH$1),Предпоссылки!$C135)=Предпоссылки!$C136,AG79+Предпоссылки!$C134,AG79))</f>
        <v>10000</v>
      </c>
      <c r="AI79" s="75">
        <f>IF(AI$1=DATE(2025,1,1), Предпоссылки!$C133,IF(MOD(MONTH(AI$1),Предпоссылки!$C135)=Предпоссылки!$C136,AH79+Предпоссылки!$C134,AH79))</f>
        <v>10000</v>
      </c>
      <c r="AJ79" s="75">
        <f>IF(AJ$1=DATE(2025,1,1), Предпоссылки!$C133,IF(MOD(MONTH(AJ$1),Предпоссылки!$C135)=Предпоссылки!$C136,AI79+Предпоссылки!$C134,AI79))</f>
        <v>10000</v>
      </c>
      <c r="AK79" s="75">
        <f>IF(AK$1=DATE(2025,1,1), Предпоссылки!$C133,IF(MOD(MONTH(AK$1),Предпоссылки!$C135)=Предпоссылки!$C136,AJ79+Предпоссылки!$C134,AJ79))</f>
        <v>10000</v>
      </c>
      <c r="AL79" s="75">
        <f>IF(AL$1=DATE(2025,1,1), Предпоссылки!$C133,IF(MOD(MONTH(AL$1),Предпоссылки!$C135)=Предпоссылки!$C136,AK79+Предпоссылки!$C134,AK79))</f>
        <v>10000</v>
      </c>
      <c r="AM79" s="75">
        <f>IF(AM$1=DATE(2025,1,1), Предпоссылки!$C133,IF(MOD(MONTH(AM$1),Предпоссылки!$C135)=Предпоссылки!$C136,AL79+Предпоссылки!$C134,AL79))</f>
        <v>10000</v>
      </c>
      <c r="AN79" s="75">
        <f>IF(AN$1=DATE(2025,1,1), Предпоссылки!$C133,IF(MOD(MONTH(AN$1),Предпоссылки!$C135)=Предпоссылки!$C136,AM79+Предпоссылки!$C134,AM79))</f>
        <v>11000</v>
      </c>
    </row>
    <row r="80" spans="1:40" s="12" customFormat="1" outlineLevel="1" x14ac:dyDescent="0.25">
      <c r="A80" s="5"/>
      <c r="C80" s="55"/>
    </row>
    <row r="81" spans="1:40" s="51" customFormat="1" outlineLevel="1" x14ac:dyDescent="0.25">
      <c r="A81" s="78" t="s">
        <v>2</v>
      </c>
      <c r="C81" s="77"/>
      <c r="D81" s="78">
        <f>SUM(D82:D85)</f>
        <v>28000</v>
      </c>
      <c r="E81" s="78">
        <f t="shared" ref="E81:AN81" si="41">SUM(E82:E85)</f>
        <v>28000</v>
      </c>
      <c r="F81" s="78">
        <f t="shared" si="41"/>
        <v>28000</v>
      </c>
      <c r="G81" s="78">
        <f t="shared" si="41"/>
        <v>28000</v>
      </c>
      <c r="H81" s="78">
        <f t="shared" si="41"/>
        <v>28000</v>
      </c>
      <c r="I81" s="78">
        <f t="shared" si="41"/>
        <v>28000</v>
      </c>
      <c r="J81" s="78">
        <f t="shared" si="41"/>
        <v>28000</v>
      </c>
      <c r="K81" s="78">
        <f t="shared" si="41"/>
        <v>28000</v>
      </c>
      <c r="L81" s="78">
        <f t="shared" si="41"/>
        <v>28000</v>
      </c>
      <c r="M81" s="78">
        <f t="shared" si="41"/>
        <v>28000</v>
      </c>
      <c r="N81" s="78">
        <f t="shared" si="41"/>
        <v>28000</v>
      </c>
      <c r="O81" s="78">
        <f t="shared" si="41"/>
        <v>28000</v>
      </c>
      <c r="P81" s="78">
        <f t="shared" si="41"/>
        <v>28000</v>
      </c>
      <c r="Q81" s="78">
        <f t="shared" si="41"/>
        <v>28000</v>
      </c>
      <c r="R81" s="78">
        <f t="shared" si="41"/>
        <v>28000</v>
      </c>
      <c r="S81" s="78">
        <f t="shared" si="41"/>
        <v>28000</v>
      </c>
      <c r="T81" s="78">
        <f t="shared" si="41"/>
        <v>28000</v>
      </c>
      <c r="U81" s="78">
        <f t="shared" si="41"/>
        <v>28000</v>
      </c>
      <c r="V81" s="78">
        <f t="shared" si="41"/>
        <v>28000</v>
      </c>
      <c r="W81" s="78">
        <f t="shared" si="41"/>
        <v>28000</v>
      </c>
      <c r="X81" s="78">
        <f t="shared" si="41"/>
        <v>28000</v>
      </c>
      <c r="Y81" s="78">
        <f t="shared" si="41"/>
        <v>28000</v>
      </c>
      <c r="Z81" s="78">
        <f t="shared" si="41"/>
        <v>28000</v>
      </c>
      <c r="AA81" s="78">
        <f t="shared" si="41"/>
        <v>28000</v>
      </c>
      <c r="AB81" s="78">
        <f t="shared" si="41"/>
        <v>28000</v>
      </c>
      <c r="AC81" s="78">
        <f t="shared" si="41"/>
        <v>28000</v>
      </c>
      <c r="AD81" s="78">
        <f t="shared" si="41"/>
        <v>28000</v>
      </c>
      <c r="AE81" s="78">
        <f t="shared" si="41"/>
        <v>28000</v>
      </c>
      <c r="AF81" s="78">
        <f t="shared" si="41"/>
        <v>28000</v>
      </c>
      <c r="AG81" s="78">
        <f t="shared" si="41"/>
        <v>28000</v>
      </c>
      <c r="AH81" s="78">
        <f t="shared" si="41"/>
        <v>28000</v>
      </c>
      <c r="AI81" s="78">
        <f t="shared" si="41"/>
        <v>28000</v>
      </c>
      <c r="AJ81" s="78">
        <f t="shared" si="41"/>
        <v>28000</v>
      </c>
      <c r="AK81" s="78">
        <f t="shared" si="41"/>
        <v>28000</v>
      </c>
      <c r="AL81" s="78">
        <f t="shared" si="41"/>
        <v>28000</v>
      </c>
      <c r="AM81" s="78">
        <f t="shared" si="41"/>
        <v>28000</v>
      </c>
      <c r="AN81" s="78">
        <f t="shared" si="41"/>
        <v>28000</v>
      </c>
    </row>
    <row r="82" spans="1:40" s="12" customFormat="1" outlineLevel="1" x14ac:dyDescent="0.25">
      <c r="A82" s="58" t="s">
        <v>17</v>
      </c>
      <c r="C82" s="55"/>
      <c r="D82" s="76">
        <f>Предпоссылки!$C$139</f>
        <v>3000</v>
      </c>
      <c r="E82" s="76">
        <f>Предпоссылки!$C$139</f>
        <v>3000</v>
      </c>
      <c r="F82" s="76">
        <f>Предпоссылки!$C$139</f>
        <v>3000</v>
      </c>
      <c r="G82" s="76">
        <f>Предпоссылки!$C$139</f>
        <v>3000</v>
      </c>
      <c r="H82" s="76">
        <f>Предпоссылки!$C$139</f>
        <v>3000</v>
      </c>
      <c r="I82" s="76">
        <f>Предпоссылки!$C$139</f>
        <v>3000</v>
      </c>
      <c r="J82" s="76">
        <f>Предпоссылки!$C$139</f>
        <v>3000</v>
      </c>
      <c r="K82" s="76">
        <f>Предпоссылки!$C$139</f>
        <v>3000</v>
      </c>
      <c r="L82" s="76">
        <f>Предпоссылки!$C$139</f>
        <v>3000</v>
      </c>
      <c r="M82" s="76">
        <f>Предпоссылки!$C$139</f>
        <v>3000</v>
      </c>
      <c r="N82" s="76">
        <f>Предпоссылки!$C$139</f>
        <v>3000</v>
      </c>
      <c r="O82" s="76">
        <f>Предпоссылки!$C$139</f>
        <v>3000</v>
      </c>
      <c r="P82" s="76">
        <f>Предпоссылки!$C$139</f>
        <v>3000</v>
      </c>
      <c r="Q82" s="76">
        <f>Предпоссылки!$C$139</f>
        <v>3000</v>
      </c>
      <c r="R82" s="76">
        <f>Предпоссылки!$C$139</f>
        <v>3000</v>
      </c>
      <c r="S82" s="76">
        <f>Предпоссылки!$C$139</f>
        <v>3000</v>
      </c>
      <c r="T82" s="76">
        <f>Предпоссылки!$C$139</f>
        <v>3000</v>
      </c>
      <c r="U82" s="76">
        <f>Предпоссылки!$C$139</f>
        <v>3000</v>
      </c>
      <c r="V82" s="76">
        <f>Предпоссылки!$C$139</f>
        <v>3000</v>
      </c>
      <c r="W82" s="76">
        <f>Предпоссылки!$C$139</f>
        <v>3000</v>
      </c>
      <c r="X82" s="76">
        <f>Предпоссылки!$C$139</f>
        <v>3000</v>
      </c>
      <c r="Y82" s="76">
        <f>Предпоссылки!$C$139</f>
        <v>3000</v>
      </c>
      <c r="Z82" s="76">
        <f>Предпоссылки!$C$139</f>
        <v>3000</v>
      </c>
      <c r="AA82" s="76">
        <f>Предпоссылки!$C$139</f>
        <v>3000</v>
      </c>
      <c r="AB82" s="76">
        <f>Предпоссылки!$C$139</f>
        <v>3000</v>
      </c>
      <c r="AC82" s="76">
        <f>Предпоссылки!$C$139</f>
        <v>3000</v>
      </c>
      <c r="AD82" s="76">
        <f>Предпоссылки!$C$139</f>
        <v>3000</v>
      </c>
      <c r="AE82" s="76">
        <f>Предпоссылки!$C$139</f>
        <v>3000</v>
      </c>
      <c r="AF82" s="76">
        <f>Предпоссылки!$C$139</f>
        <v>3000</v>
      </c>
      <c r="AG82" s="76">
        <f>Предпоссылки!$C$139</f>
        <v>3000</v>
      </c>
      <c r="AH82" s="76">
        <f>Предпоссылки!$C$139</f>
        <v>3000</v>
      </c>
      <c r="AI82" s="76">
        <f>Предпоссылки!$C$139</f>
        <v>3000</v>
      </c>
      <c r="AJ82" s="76">
        <f>Предпоссылки!$C$139</f>
        <v>3000</v>
      </c>
      <c r="AK82" s="76">
        <f>Предпоссылки!$C$139</f>
        <v>3000</v>
      </c>
      <c r="AL82" s="76">
        <f>Предпоссылки!$C$139</f>
        <v>3000</v>
      </c>
      <c r="AM82" s="76">
        <f>Предпоссылки!$C$139</f>
        <v>3000</v>
      </c>
      <c r="AN82" s="76">
        <f>Предпоссылки!$C$139</f>
        <v>3000</v>
      </c>
    </row>
    <row r="83" spans="1:40" s="12" customFormat="1" outlineLevel="1" x14ac:dyDescent="0.25">
      <c r="A83" s="58" t="s">
        <v>18</v>
      </c>
      <c r="C83" s="55"/>
      <c r="D83" s="76">
        <f>Предпоссылки!$C$140</f>
        <v>5000</v>
      </c>
      <c r="E83" s="76">
        <f>Предпоссылки!$C$140</f>
        <v>5000</v>
      </c>
      <c r="F83" s="76">
        <f>Предпоссылки!$C$140</f>
        <v>5000</v>
      </c>
      <c r="G83" s="76">
        <f>Предпоссылки!$C$140</f>
        <v>5000</v>
      </c>
      <c r="H83" s="76">
        <f>Предпоссылки!$C$140</f>
        <v>5000</v>
      </c>
      <c r="I83" s="76">
        <f>Предпоссылки!$C$140</f>
        <v>5000</v>
      </c>
      <c r="J83" s="76">
        <f>Предпоссылки!$C$140</f>
        <v>5000</v>
      </c>
      <c r="K83" s="76">
        <f>Предпоссылки!$C$140</f>
        <v>5000</v>
      </c>
      <c r="L83" s="76">
        <f>Предпоссылки!$C$140</f>
        <v>5000</v>
      </c>
      <c r="M83" s="76">
        <f>Предпоссылки!$C$140</f>
        <v>5000</v>
      </c>
      <c r="N83" s="76">
        <f>Предпоссылки!$C$140</f>
        <v>5000</v>
      </c>
      <c r="O83" s="76">
        <f>Предпоссылки!$C$140</f>
        <v>5000</v>
      </c>
      <c r="P83" s="76">
        <f>Предпоссылки!$C$140</f>
        <v>5000</v>
      </c>
      <c r="Q83" s="76">
        <f>Предпоссылки!$C$140</f>
        <v>5000</v>
      </c>
      <c r="R83" s="76">
        <f>Предпоссылки!$C$140</f>
        <v>5000</v>
      </c>
      <c r="S83" s="76">
        <f>Предпоссылки!$C$140</f>
        <v>5000</v>
      </c>
      <c r="T83" s="76">
        <f>Предпоссылки!$C$140</f>
        <v>5000</v>
      </c>
      <c r="U83" s="76">
        <f>Предпоссылки!$C$140</f>
        <v>5000</v>
      </c>
      <c r="V83" s="76">
        <f>Предпоссылки!$C$140</f>
        <v>5000</v>
      </c>
      <c r="W83" s="76">
        <f>Предпоссылки!$C$140</f>
        <v>5000</v>
      </c>
      <c r="X83" s="76">
        <f>Предпоссылки!$C$140</f>
        <v>5000</v>
      </c>
      <c r="Y83" s="76">
        <f>Предпоссылки!$C$140</f>
        <v>5000</v>
      </c>
      <c r="Z83" s="76">
        <f>Предпоссылки!$C$140</f>
        <v>5000</v>
      </c>
      <c r="AA83" s="76">
        <f>Предпоссылки!$C$140</f>
        <v>5000</v>
      </c>
      <c r="AB83" s="76">
        <f>Предпоссылки!$C$140</f>
        <v>5000</v>
      </c>
      <c r="AC83" s="76">
        <f>Предпоссылки!$C$140</f>
        <v>5000</v>
      </c>
      <c r="AD83" s="76">
        <f>Предпоссылки!$C$140</f>
        <v>5000</v>
      </c>
      <c r="AE83" s="76">
        <f>Предпоссылки!$C$140</f>
        <v>5000</v>
      </c>
      <c r="AF83" s="76">
        <f>Предпоссылки!$C$140</f>
        <v>5000</v>
      </c>
      <c r="AG83" s="76">
        <f>Предпоссылки!$C$140</f>
        <v>5000</v>
      </c>
      <c r="AH83" s="76">
        <f>Предпоссылки!$C$140</f>
        <v>5000</v>
      </c>
      <c r="AI83" s="76">
        <f>Предпоссылки!$C$140</f>
        <v>5000</v>
      </c>
      <c r="AJ83" s="76">
        <f>Предпоссылки!$C$140</f>
        <v>5000</v>
      </c>
      <c r="AK83" s="76">
        <f>Предпоссылки!$C$140</f>
        <v>5000</v>
      </c>
      <c r="AL83" s="76">
        <f>Предпоссылки!$C$140</f>
        <v>5000</v>
      </c>
      <c r="AM83" s="76">
        <f>Предпоссылки!$C$140</f>
        <v>5000</v>
      </c>
      <c r="AN83" s="76">
        <f>Предпоссылки!$C$140</f>
        <v>5000</v>
      </c>
    </row>
    <row r="84" spans="1:40" s="12" customFormat="1" outlineLevel="1" x14ac:dyDescent="0.25">
      <c r="A84" s="58" t="s">
        <v>19</v>
      </c>
      <c r="C84" s="55"/>
      <c r="D84" s="76">
        <f>Предпоссылки!$C$141</f>
        <v>10000</v>
      </c>
      <c r="E84" s="76">
        <f>Предпоссылки!$C$141</f>
        <v>10000</v>
      </c>
      <c r="F84" s="76">
        <f>Предпоссылки!$C$141</f>
        <v>10000</v>
      </c>
      <c r="G84" s="76">
        <f>Предпоссылки!$C$141</f>
        <v>10000</v>
      </c>
      <c r="H84" s="76">
        <f>Предпоссылки!$C$141</f>
        <v>10000</v>
      </c>
      <c r="I84" s="76">
        <f>Предпоссылки!$C$141</f>
        <v>10000</v>
      </c>
      <c r="J84" s="76">
        <f>Предпоссылки!$C$141</f>
        <v>10000</v>
      </c>
      <c r="K84" s="76">
        <f>Предпоссылки!$C$141</f>
        <v>10000</v>
      </c>
      <c r="L84" s="76">
        <f>Предпоссылки!$C$141</f>
        <v>10000</v>
      </c>
      <c r="M84" s="76">
        <f>Предпоссылки!$C$141</f>
        <v>10000</v>
      </c>
      <c r="N84" s="76">
        <f>Предпоссылки!$C$141</f>
        <v>10000</v>
      </c>
      <c r="O84" s="76">
        <f>Предпоссылки!$C$141</f>
        <v>10000</v>
      </c>
      <c r="P84" s="76">
        <f>Предпоссылки!$C$141</f>
        <v>10000</v>
      </c>
      <c r="Q84" s="76">
        <f>Предпоссылки!$C$141</f>
        <v>10000</v>
      </c>
      <c r="R84" s="76">
        <f>Предпоссылки!$C$141</f>
        <v>10000</v>
      </c>
      <c r="S84" s="76">
        <f>Предпоссылки!$C$141</f>
        <v>10000</v>
      </c>
      <c r="T84" s="76">
        <f>Предпоссылки!$C$141</f>
        <v>10000</v>
      </c>
      <c r="U84" s="76">
        <f>Предпоссылки!$C$141</f>
        <v>10000</v>
      </c>
      <c r="V84" s="76">
        <f>Предпоссылки!$C$141</f>
        <v>10000</v>
      </c>
      <c r="W84" s="76">
        <f>Предпоссылки!$C$141</f>
        <v>10000</v>
      </c>
      <c r="X84" s="76">
        <f>Предпоссылки!$C$141</f>
        <v>10000</v>
      </c>
      <c r="Y84" s="76">
        <f>Предпоссылки!$C$141</f>
        <v>10000</v>
      </c>
      <c r="Z84" s="76">
        <f>Предпоссылки!$C$141</f>
        <v>10000</v>
      </c>
      <c r="AA84" s="76">
        <f>Предпоссылки!$C$141</f>
        <v>10000</v>
      </c>
      <c r="AB84" s="76">
        <f>Предпоссылки!$C$141</f>
        <v>10000</v>
      </c>
      <c r="AC84" s="76">
        <f>Предпоссылки!$C$141</f>
        <v>10000</v>
      </c>
      <c r="AD84" s="76">
        <f>Предпоссылки!$C$141</f>
        <v>10000</v>
      </c>
      <c r="AE84" s="76">
        <f>Предпоссылки!$C$141</f>
        <v>10000</v>
      </c>
      <c r="AF84" s="76">
        <f>Предпоссылки!$C$141</f>
        <v>10000</v>
      </c>
      <c r="AG84" s="76">
        <f>Предпоссылки!$C$141</f>
        <v>10000</v>
      </c>
      <c r="AH84" s="76">
        <f>Предпоссылки!$C$141</f>
        <v>10000</v>
      </c>
      <c r="AI84" s="76">
        <f>Предпоссылки!$C$141</f>
        <v>10000</v>
      </c>
      <c r="AJ84" s="76">
        <f>Предпоссылки!$C$141</f>
        <v>10000</v>
      </c>
      <c r="AK84" s="76">
        <f>Предпоссылки!$C$141</f>
        <v>10000</v>
      </c>
      <c r="AL84" s="76">
        <f>Предпоссылки!$C$141</f>
        <v>10000</v>
      </c>
      <c r="AM84" s="76">
        <f>Предпоссылки!$C$141</f>
        <v>10000</v>
      </c>
      <c r="AN84" s="76">
        <f>Предпоссылки!$C$141</f>
        <v>10000</v>
      </c>
    </row>
    <row r="85" spans="1:40" s="12" customFormat="1" outlineLevel="1" x14ac:dyDescent="0.25">
      <c r="A85" s="58" t="s">
        <v>20</v>
      </c>
      <c r="C85" s="55"/>
      <c r="D85" s="76">
        <f>Предпоссылки!$C$142</f>
        <v>10000</v>
      </c>
      <c r="E85" s="76">
        <f>Предпоссылки!$C$142</f>
        <v>10000</v>
      </c>
      <c r="F85" s="76">
        <f>Предпоссылки!$C$142</f>
        <v>10000</v>
      </c>
      <c r="G85" s="76">
        <f>Предпоссылки!$C$142</f>
        <v>10000</v>
      </c>
      <c r="H85" s="76">
        <f>Предпоссылки!$C$142</f>
        <v>10000</v>
      </c>
      <c r="I85" s="76">
        <f>Предпоссылки!$C$142</f>
        <v>10000</v>
      </c>
      <c r="J85" s="76">
        <f>Предпоссылки!$C$142</f>
        <v>10000</v>
      </c>
      <c r="K85" s="76">
        <f>Предпоссылки!$C$142</f>
        <v>10000</v>
      </c>
      <c r="L85" s="76">
        <f>Предпоссылки!$C$142</f>
        <v>10000</v>
      </c>
      <c r="M85" s="76">
        <f>Предпоссылки!$C$142</f>
        <v>10000</v>
      </c>
      <c r="N85" s="76">
        <f>Предпоссылки!$C$142</f>
        <v>10000</v>
      </c>
      <c r="O85" s="76">
        <f>Предпоссылки!$C$142</f>
        <v>10000</v>
      </c>
      <c r="P85" s="76">
        <f>Предпоссылки!$C$142</f>
        <v>10000</v>
      </c>
      <c r="Q85" s="76">
        <f>Предпоссылки!$C$142</f>
        <v>10000</v>
      </c>
      <c r="R85" s="76">
        <f>Предпоссылки!$C$142</f>
        <v>10000</v>
      </c>
      <c r="S85" s="76">
        <f>Предпоссылки!$C$142</f>
        <v>10000</v>
      </c>
      <c r="T85" s="76">
        <f>Предпоссылки!$C$142</f>
        <v>10000</v>
      </c>
      <c r="U85" s="76">
        <f>Предпоссылки!$C$142</f>
        <v>10000</v>
      </c>
      <c r="V85" s="76">
        <f>Предпоссылки!$C$142</f>
        <v>10000</v>
      </c>
      <c r="W85" s="76">
        <f>Предпоссылки!$C$142</f>
        <v>10000</v>
      </c>
      <c r="X85" s="76">
        <f>Предпоссылки!$C$142</f>
        <v>10000</v>
      </c>
      <c r="Y85" s="76">
        <f>Предпоссылки!$C$142</f>
        <v>10000</v>
      </c>
      <c r="Z85" s="76">
        <f>Предпоссылки!$C$142</f>
        <v>10000</v>
      </c>
      <c r="AA85" s="76">
        <f>Предпоссылки!$C$142</f>
        <v>10000</v>
      </c>
      <c r="AB85" s="76">
        <f>Предпоссылки!$C$142</f>
        <v>10000</v>
      </c>
      <c r="AC85" s="76">
        <f>Предпоссылки!$C$142</f>
        <v>10000</v>
      </c>
      <c r="AD85" s="76">
        <f>Предпоссылки!$C$142</f>
        <v>10000</v>
      </c>
      <c r="AE85" s="76">
        <f>Предпоссылки!$C$142</f>
        <v>10000</v>
      </c>
      <c r="AF85" s="76">
        <f>Предпоссылки!$C$142</f>
        <v>10000</v>
      </c>
      <c r="AG85" s="76">
        <f>Предпоссылки!$C$142</f>
        <v>10000</v>
      </c>
      <c r="AH85" s="76">
        <f>Предпоссылки!$C$142</f>
        <v>10000</v>
      </c>
      <c r="AI85" s="76">
        <f>Предпоссылки!$C$142</f>
        <v>10000</v>
      </c>
      <c r="AJ85" s="76">
        <f>Предпоссылки!$C$142</f>
        <v>10000</v>
      </c>
      <c r="AK85" s="76">
        <f>Предпоссылки!$C$142</f>
        <v>10000</v>
      </c>
      <c r="AL85" s="76">
        <f>Предпоссылки!$C$142</f>
        <v>10000</v>
      </c>
      <c r="AM85" s="76">
        <f>Предпоссылки!$C$142</f>
        <v>10000</v>
      </c>
      <c r="AN85" s="76">
        <f>Предпоссылки!$C$142</f>
        <v>10000</v>
      </c>
    </row>
    <row r="86" spans="1:40" s="12" customFormat="1" outlineLevel="1" x14ac:dyDescent="0.25">
      <c r="A86" s="13"/>
      <c r="C86" s="55"/>
    </row>
    <row r="87" spans="1:40" s="78" customFormat="1" outlineLevel="1" x14ac:dyDescent="0.25">
      <c r="A87" s="78" t="s">
        <v>46</v>
      </c>
      <c r="B87" s="51"/>
      <c r="C87" s="77"/>
      <c r="D87" s="78">
        <f>D88*D89</f>
        <v>0</v>
      </c>
      <c r="E87" s="78">
        <f t="shared" ref="E87:AN87" si="42">E88*E89</f>
        <v>0</v>
      </c>
      <c r="F87" s="78">
        <f t="shared" si="42"/>
        <v>0</v>
      </c>
      <c r="G87" s="78">
        <f t="shared" si="42"/>
        <v>60000</v>
      </c>
      <c r="H87" s="78">
        <f t="shared" si="42"/>
        <v>0</v>
      </c>
      <c r="I87" s="78">
        <f t="shared" si="42"/>
        <v>60000</v>
      </c>
      <c r="J87" s="78">
        <f t="shared" si="42"/>
        <v>0</v>
      </c>
      <c r="K87" s="78">
        <f t="shared" si="42"/>
        <v>60000</v>
      </c>
      <c r="L87" s="78">
        <f t="shared" si="42"/>
        <v>0</v>
      </c>
      <c r="M87" s="78">
        <f t="shared" si="42"/>
        <v>0</v>
      </c>
      <c r="N87" s="78">
        <f t="shared" si="42"/>
        <v>60000</v>
      </c>
      <c r="O87" s="78">
        <f t="shared" si="42"/>
        <v>0</v>
      </c>
      <c r="P87" s="78">
        <f t="shared" si="42"/>
        <v>0</v>
      </c>
      <c r="Q87" s="78">
        <f t="shared" si="42"/>
        <v>0</v>
      </c>
      <c r="R87" s="78">
        <f t="shared" si="42"/>
        <v>0</v>
      </c>
      <c r="S87" s="78">
        <f t="shared" si="42"/>
        <v>60000</v>
      </c>
      <c r="T87" s="78">
        <f t="shared" si="42"/>
        <v>0</v>
      </c>
      <c r="U87" s="78">
        <f t="shared" si="42"/>
        <v>60000</v>
      </c>
      <c r="V87" s="78">
        <f t="shared" si="42"/>
        <v>0</v>
      </c>
      <c r="W87" s="78">
        <f t="shared" si="42"/>
        <v>60000</v>
      </c>
      <c r="X87" s="78">
        <f t="shared" si="42"/>
        <v>0</v>
      </c>
      <c r="Y87" s="78">
        <f t="shared" si="42"/>
        <v>0</v>
      </c>
      <c r="Z87" s="78">
        <f t="shared" si="42"/>
        <v>60000</v>
      </c>
      <c r="AA87" s="78">
        <f t="shared" si="42"/>
        <v>0</v>
      </c>
      <c r="AB87" s="78">
        <f t="shared" si="42"/>
        <v>0</v>
      </c>
      <c r="AC87" s="78">
        <f t="shared" si="42"/>
        <v>0</v>
      </c>
      <c r="AD87" s="78">
        <f t="shared" si="42"/>
        <v>0</v>
      </c>
      <c r="AE87" s="78">
        <f t="shared" si="42"/>
        <v>60000</v>
      </c>
      <c r="AF87" s="78">
        <f t="shared" si="42"/>
        <v>0</v>
      </c>
      <c r="AG87" s="78">
        <f t="shared" si="42"/>
        <v>60000</v>
      </c>
      <c r="AH87" s="78">
        <f t="shared" si="42"/>
        <v>0</v>
      </c>
      <c r="AI87" s="78">
        <f t="shared" si="42"/>
        <v>60000</v>
      </c>
      <c r="AJ87" s="78">
        <f t="shared" si="42"/>
        <v>0</v>
      </c>
      <c r="AK87" s="78">
        <f t="shared" si="42"/>
        <v>0</v>
      </c>
      <c r="AL87" s="78">
        <f t="shared" si="42"/>
        <v>60000</v>
      </c>
      <c r="AM87" s="78">
        <f t="shared" si="42"/>
        <v>0</v>
      </c>
      <c r="AN87" s="78">
        <f t="shared" si="42"/>
        <v>0</v>
      </c>
    </row>
    <row r="88" spans="1:40" s="5" customFormat="1" outlineLevel="1" x14ac:dyDescent="0.25">
      <c r="A88" s="58" t="s">
        <v>23</v>
      </c>
      <c r="B88" s="9" t="s">
        <v>70</v>
      </c>
      <c r="C88" s="32"/>
      <c r="D88" s="79">
        <v>0</v>
      </c>
      <c r="E88" s="79">
        <v>0</v>
      </c>
      <c r="F88" s="79">
        <v>0</v>
      </c>
      <c r="G88" s="79">
        <f>Предпоссылки!$C$145</f>
        <v>4</v>
      </c>
      <c r="H88" s="79">
        <v>0</v>
      </c>
      <c r="I88" s="79">
        <f>Предпоссылки!$C$145</f>
        <v>4</v>
      </c>
      <c r="J88" s="79">
        <v>0</v>
      </c>
      <c r="K88" s="79">
        <f>Предпоссылки!$C$145</f>
        <v>4</v>
      </c>
      <c r="L88" s="79">
        <v>0</v>
      </c>
      <c r="M88" s="79">
        <v>0</v>
      </c>
      <c r="N88" s="79">
        <f>Предпоссылки!$C$145</f>
        <v>4</v>
      </c>
      <c r="O88" s="79">
        <v>0</v>
      </c>
      <c r="P88" s="79">
        <v>0</v>
      </c>
      <c r="Q88" s="79">
        <v>0</v>
      </c>
      <c r="R88" s="79">
        <v>0</v>
      </c>
      <c r="S88" s="79">
        <f>Предпоссылки!$C$145</f>
        <v>4</v>
      </c>
      <c r="T88" s="79">
        <v>0</v>
      </c>
      <c r="U88" s="79">
        <f>Предпоссылки!$C$145</f>
        <v>4</v>
      </c>
      <c r="V88" s="79">
        <v>0</v>
      </c>
      <c r="W88" s="79">
        <f>Предпоссылки!$C$145</f>
        <v>4</v>
      </c>
      <c r="X88" s="79">
        <v>0</v>
      </c>
      <c r="Y88" s="79">
        <v>0</v>
      </c>
      <c r="Z88" s="79">
        <f>Предпоссылки!$C$145</f>
        <v>4</v>
      </c>
      <c r="AA88" s="79">
        <v>0</v>
      </c>
      <c r="AB88" s="79">
        <v>0</v>
      </c>
      <c r="AC88" s="79">
        <v>0</v>
      </c>
      <c r="AD88" s="79">
        <v>0</v>
      </c>
      <c r="AE88" s="79">
        <f>Предпоссылки!$C$145</f>
        <v>4</v>
      </c>
      <c r="AF88" s="79">
        <v>0</v>
      </c>
      <c r="AG88" s="79">
        <f>Предпоссылки!$C$145</f>
        <v>4</v>
      </c>
      <c r="AH88" s="79">
        <v>0</v>
      </c>
      <c r="AI88" s="79">
        <f>Предпоссылки!$C$145</f>
        <v>4</v>
      </c>
      <c r="AJ88" s="79">
        <v>0</v>
      </c>
      <c r="AK88" s="79">
        <v>0</v>
      </c>
      <c r="AL88" s="79">
        <f>Предпоссылки!$C$145</f>
        <v>4</v>
      </c>
      <c r="AM88" s="79">
        <v>0</v>
      </c>
      <c r="AN88" s="79">
        <v>0</v>
      </c>
    </row>
    <row r="89" spans="1:40" s="5" customFormat="1" outlineLevel="1" x14ac:dyDescent="0.25">
      <c r="A89" s="58" t="s">
        <v>119</v>
      </c>
      <c r="B89" s="9" t="s">
        <v>74</v>
      </c>
      <c r="C89" s="32"/>
      <c r="D89" s="79">
        <v>0</v>
      </c>
      <c r="E89" s="79">
        <v>0</v>
      </c>
      <c r="F89" s="79">
        <v>0</v>
      </c>
      <c r="G89" s="5">
        <v>15000</v>
      </c>
      <c r="H89" s="79">
        <v>0</v>
      </c>
      <c r="I89" s="5">
        <v>15000</v>
      </c>
      <c r="J89" s="79">
        <v>0</v>
      </c>
      <c r="K89" s="5">
        <v>15000</v>
      </c>
      <c r="L89" s="79">
        <v>0</v>
      </c>
      <c r="M89" s="79">
        <v>0</v>
      </c>
      <c r="N89" s="5">
        <v>15000</v>
      </c>
      <c r="O89" s="79">
        <v>0</v>
      </c>
      <c r="P89" s="79">
        <v>0</v>
      </c>
      <c r="Q89" s="79">
        <v>0</v>
      </c>
      <c r="R89" s="79">
        <v>0</v>
      </c>
      <c r="S89" s="5">
        <v>15000</v>
      </c>
      <c r="T89" s="79">
        <v>0</v>
      </c>
      <c r="U89" s="5">
        <v>15000</v>
      </c>
      <c r="V89" s="79">
        <v>0</v>
      </c>
      <c r="W89" s="5">
        <v>15000</v>
      </c>
      <c r="X89" s="79">
        <v>0</v>
      </c>
      <c r="Y89" s="79">
        <v>0</v>
      </c>
      <c r="Z89" s="5">
        <v>15000</v>
      </c>
      <c r="AA89" s="79">
        <v>0</v>
      </c>
      <c r="AB89" s="79">
        <v>0</v>
      </c>
      <c r="AC89" s="79">
        <v>0</v>
      </c>
      <c r="AD89" s="79">
        <v>0</v>
      </c>
      <c r="AE89" s="5">
        <v>15000</v>
      </c>
      <c r="AF89" s="79">
        <v>0</v>
      </c>
      <c r="AG89" s="5">
        <v>15000</v>
      </c>
      <c r="AH89" s="79">
        <v>0</v>
      </c>
      <c r="AI89" s="5">
        <v>15000</v>
      </c>
      <c r="AJ89" s="79">
        <v>0</v>
      </c>
      <c r="AK89" s="79">
        <v>0</v>
      </c>
      <c r="AL89" s="5">
        <v>15000</v>
      </c>
      <c r="AM89" s="79">
        <v>0</v>
      </c>
      <c r="AN89" s="79">
        <v>0</v>
      </c>
    </row>
    <row r="90" spans="1:40" s="12" customFormat="1" outlineLevel="1" x14ac:dyDescent="0.25">
      <c r="C90" s="55"/>
    </row>
    <row r="91" spans="1:40" s="78" customFormat="1" outlineLevel="1" x14ac:dyDescent="0.25">
      <c r="A91" s="78" t="s">
        <v>88</v>
      </c>
      <c r="B91" s="51"/>
      <c r="C91" s="77"/>
      <c r="D91" s="78">
        <f>D92*D93*D94</f>
        <v>8000</v>
      </c>
      <c r="E91" s="78">
        <f t="shared" ref="E91:AN91" si="43">E92*E93*E94</f>
        <v>8000</v>
      </c>
      <c r="F91" s="78">
        <f t="shared" si="43"/>
        <v>8000</v>
      </c>
      <c r="G91" s="78">
        <f t="shared" si="43"/>
        <v>8000</v>
      </c>
      <c r="H91" s="78">
        <f t="shared" si="43"/>
        <v>8000</v>
      </c>
      <c r="I91" s="78">
        <f t="shared" si="43"/>
        <v>8000</v>
      </c>
      <c r="J91" s="78">
        <f t="shared" si="43"/>
        <v>8000</v>
      </c>
      <c r="K91" s="78">
        <f t="shared" si="43"/>
        <v>8000</v>
      </c>
      <c r="L91" s="78">
        <f t="shared" si="43"/>
        <v>8000</v>
      </c>
      <c r="M91" s="78">
        <f t="shared" si="43"/>
        <v>8000</v>
      </c>
      <c r="N91" s="78">
        <f t="shared" si="43"/>
        <v>8000</v>
      </c>
      <c r="O91" s="78">
        <f t="shared" si="43"/>
        <v>8000</v>
      </c>
      <c r="P91" s="78">
        <f t="shared" si="43"/>
        <v>9600</v>
      </c>
      <c r="Q91" s="78">
        <f t="shared" si="43"/>
        <v>9600</v>
      </c>
      <c r="R91" s="78">
        <f t="shared" si="43"/>
        <v>9600</v>
      </c>
      <c r="S91" s="78">
        <f t="shared" si="43"/>
        <v>9600</v>
      </c>
      <c r="T91" s="78">
        <f t="shared" si="43"/>
        <v>9600</v>
      </c>
      <c r="U91" s="78">
        <f t="shared" si="43"/>
        <v>9600</v>
      </c>
      <c r="V91" s="78">
        <f t="shared" si="43"/>
        <v>9600</v>
      </c>
      <c r="W91" s="78">
        <f t="shared" si="43"/>
        <v>9600</v>
      </c>
      <c r="X91" s="78">
        <f t="shared" si="43"/>
        <v>9600</v>
      </c>
      <c r="Y91" s="78">
        <f t="shared" si="43"/>
        <v>9600</v>
      </c>
      <c r="Z91" s="78">
        <f t="shared" si="43"/>
        <v>9600</v>
      </c>
      <c r="AA91" s="78">
        <f t="shared" si="43"/>
        <v>9600</v>
      </c>
      <c r="AB91" s="78">
        <f t="shared" si="43"/>
        <v>11200</v>
      </c>
      <c r="AC91" s="78">
        <f t="shared" si="43"/>
        <v>11200</v>
      </c>
      <c r="AD91" s="78">
        <f t="shared" si="43"/>
        <v>11200</v>
      </c>
      <c r="AE91" s="78">
        <f t="shared" si="43"/>
        <v>11200</v>
      </c>
      <c r="AF91" s="78">
        <f t="shared" si="43"/>
        <v>11200</v>
      </c>
      <c r="AG91" s="78">
        <f t="shared" si="43"/>
        <v>11200</v>
      </c>
      <c r="AH91" s="78">
        <f t="shared" si="43"/>
        <v>11200</v>
      </c>
      <c r="AI91" s="78">
        <f t="shared" si="43"/>
        <v>11200</v>
      </c>
      <c r="AJ91" s="78">
        <f t="shared" si="43"/>
        <v>11200</v>
      </c>
      <c r="AK91" s="78">
        <f t="shared" si="43"/>
        <v>11200</v>
      </c>
      <c r="AL91" s="78">
        <f t="shared" si="43"/>
        <v>11200</v>
      </c>
      <c r="AM91" s="78">
        <f t="shared" si="43"/>
        <v>11200</v>
      </c>
      <c r="AN91" s="78">
        <f t="shared" si="43"/>
        <v>12800</v>
      </c>
    </row>
    <row r="92" spans="1:40" s="5" customFormat="1" outlineLevel="1" x14ac:dyDescent="0.25">
      <c r="A92" s="58" t="s">
        <v>23</v>
      </c>
      <c r="B92" s="9" t="s">
        <v>70</v>
      </c>
      <c r="C92" s="32"/>
      <c r="D92" s="79">
        <f>Предпоссылки!$C$149</f>
        <v>4</v>
      </c>
      <c r="E92" s="79">
        <f>Предпоссылки!$C$149</f>
        <v>4</v>
      </c>
      <c r="F92" s="79">
        <f>Предпоссылки!$C$149</f>
        <v>4</v>
      </c>
      <c r="G92" s="79">
        <f>Предпоссылки!$C$149</f>
        <v>4</v>
      </c>
      <c r="H92" s="79">
        <f>Предпоссылки!$C$149</f>
        <v>4</v>
      </c>
      <c r="I92" s="79">
        <f>Предпоссылки!$C$149</f>
        <v>4</v>
      </c>
      <c r="J92" s="79">
        <f>Предпоссылки!$C$149</f>
        <v>4</v>
      </c>
      <c r="K92" s="79">
        <f>Предпоссылки!$C$149</f>
        <v>4</v>
      </c>
      <c r="L92" s="79">
        <f>Предпоссылки!$C$149</f>
        <v>4</v>
      </c>
      <c r="M92" s="79">
        <f>Предпоссылки!$C$149</f>
        <v>4</v>
      </c>
      <c r="N92" s="79">
        <f>Предпоссылки!$C$149</f>
        <v>4</v>
      </c>
      <c r="O92" s="79">
        <f>Предпоссылки!$C$149</f>
        <v>4</v>
      </c>
      <c r="P92" s="79">
        <f>Предпоссылки!$C$149</f>
        <v>4</v>
      </c>
      <c r="Q92" s="79">
        <f>Предпоссылки!$C$149</f>
        <v>4</v>
      </c>
      <c r="R92" s="79">
        <f>Предпоссылки!$C$149</f>
        <v>4</v>
      </c>
      <c r="S92" s="79">
        <f>Предпоссылки!$C$149</f>
        <v>4</v>
      </c>
      <c r="T92" s="79">
        <f>Предпоссылки!$C$149</f>
        <v>4</v>
      </c>
      <c r="U92" s="79">
        <f>Предпоссылки!$C$149</f>
        <v>4</v>
      </c>
      <c r="V92" s="79">
        <f>Предпоссылки!$C$149</f>
        <v>4</v>
      </c>
      <c r="W92" s="79">
        <f>Предпоссылки!$C$149</f>
        <v>4</v>
      </c>
      <c r="X92" s="79">
        <f>Предпоссылки!$C$149</f>
        <v>4</v>
      </c>
      <c r="Y92" s="79">
        <f>Предпоссылки!$C$149</f>
        <v>4</v>
      </c>
      <c r="Z92" s="79">
        <f>Предпоссылки!$C$149</f>
        <v>4</v>
      </c>
      <c r="AA92" s="79">
        <f>Предпоссылки!$C$149</f>
        <v>4</v>
      </c>
      <c r="AB92" s="79">
        <f>Предпоссылки!$C$149</f>
        <v>4</v>
      </c>
      <c r="AC92" s="79">
        <f>Предпоссылки!$C$149</f>
        <v>4</v>
      </c>
      <c r="AD92" s="79">
        <f>Предпоссылки!$C$149</f>
        <v>4</v>
      </c>
      <c r="AE92" s="79">
        <f>Предпоссылки!$C$149</f>
        <v>4</v>
      </c>
      <c r="AF92" s="79">
        <f>Предпоссылки!$C$149</f>
        <v>4</v>
      </c>
      <c r="AG92" s="79">
        <f>Предпоссылки!$C$149</f>
        <v>4</v>
      </c>
      <c r="AH92" s="79">
        <f>Предпоссылки!$C$149</f>
        <v>4</v>
      </c>
      <c r="AI92" s="79">
        <f>Предпоссылки!$C$149</f>
        <v>4</v>
      </c>
      <c r="AJ92" s="79">
        <f>Предпоссылки!$C$149</f>
        <v>4</v>
      </c>
      <c r="AK92" s="79">
        <f>Предпоссылки!$C$149</f>
        <v>4</v>
      </c>
      <c r="AL92" s="79">
        <f>Предпоссылки!$C$149</f>
        <v>4</v>
      </c>
      <c r="AM92" s="79">
        <f>Предпоссылки!$C$149</f>
        <v>4</v>
      </c>
      <c r="AN92" s="79">
        <f>Предпоссылки!$C$149</f>
        <v>4</v>
      </c>
    </row>
    <row r="93" spans="1:40" s="5" customFormat="1" outlineLevel="1" x14ac:dyDescent="0.25">
      <c r="A93" s="58" t="s">
        <v>123</v>
      </c>
      <c r="B93" s="9" t="s">
        <v>70</v>
      </c>
      <c r="C93" s="32"/>
      <c r="D93" s="79">
        <f>Предпоссылки!$C$150</f>
        <v>4</v>
      </c>
      <c r="E93" s="79">
        <f>Предпоссылки!$C$150</f>
        <v>4</v>
      </c>
      <c r="F93" s="79">
        <f>Предпоссылки!$C$150</f>
        <v>4</v>
      </c>
      <c r="G93" s="79">
        <f>Предпоссылки!$C$150</f>
        <v>4</v>
      </c>
      <c r="H93" s="79">
        <f>Предпоссылки!$C$150</f>
        <v>4</v>
      </c>
      <c r="I93" s="79">
        <f>Предпоссылки!$C$150</f>
        <v>4</v>
      </c>
      <c r="J93" s="79">
        <f>Предпоссылки!$C$150</f>
        <v>4</v>
      </c>
      <c r="K93" s="79">
        <f>Предпоссылки!$C$150</f>
        <v>4</v>
      </c>
      <c r="L93" s="79">
        <f>Предпоссылки!$C$150</f>
        <v>4</v>
      </c>
      <c r="M93" s="79">
        <f>Предпоссылки!$C$150</f>
        <v>4</v>
      </c>
      <c r="N93" s="79">
        <f>Предпоссылки!$C$150</f>
        <v>4</v>
      </c>
      <c r="O93" s="79">
        <f>Предпоссылки!$C$150</f>
        <v>4</v>
      </c>
      <c r="P93" s="79">
        <f>Предпоссылки!$C$150</f>
        <v>4</v>
      </c>
      <c r="Q93" s="79">
        <f>Предпоссылки!$C$150</f>
        <v>4</v>
      </c>
      <c r="R93" s="79">
        <f>Предпоссылки!$C$150</f>
        <v>4</v>
      </c>
      <c r="S93" s="79">
        <f>Предпоссылки!$C$150</f>
        <v>4</v>
      </c>
      <c r="T93" s="79">
        <f>Предпоссылки!$C$150</f>
        <v>4</v>
      </c>
      <c r="U93" s="79">
        <f>Предпоссылки!$C$150</f>
        <v>4</v>
      </c>
      <c r="V93" s="79">
        <f>Предпоссылки!$C$150</f>
        <v>4</v>
      </c>
      <c r="W93" s="79">
        <f>Предпоссылки!$C$150</f>
        <v>4</v>
      </c>
      <c r="X93" s="79">
        <f>Предпоссылки!$C$150</f>
        <v>4</v>
      </c>
      <c r="Y93" s="79">
        <f>Предпоссылки!$C$150</f>
        <v>4</v>
      </c>
      <c r="Z93" s="79">
        <f>Предпоссылки!$C$150</f>
        <v>4</v>
      </c>
      <c r="AA93" s="79">
        <f>Предпоссылки!$C$150</f>
        <v>4</v>
      </c>
      <c r="AB93" s="79">
        <f>Предпоссылки!$C$150</f>
        <v>4</v>
      </c>
      <c r="AC93" s="79">
        <f>Предпоссылки!$C$150</f>
        <v>4</v>
      </c>
      <c r="AD93" s="79">
        <f>Предпоссылки!$C$150</f>
        <v>4</v>
      </c>
      <c r="AE93" s="79">
        <f>Предпоссылки!$C$150</f>
        <v>4</v>
      </c>
      <c r="AF93" s="79">
        <f>Предпоссылки!$C$150</f>
        <v>4</v>
      </c>
      <c r="AG93" s="79">
        <f>Предпоссылки!$C$150</f>
        <v>4</v>
      </c>
      <c r="AH93" s="79">
        <f>Предпоссылки!$C$150</f>
        <v>4</v>
      </c>
      <c r="AI93" s="79">
        <f>Предпоссылки!$C$150</f>
        <v>4</v>
      </c>
      <c r="AJ93" s="79">
        <f>Предпоссылки!$C$150</f>
        <v>4</v>
      </c>
      <c r="AK93" s="79">
        <f>Предпоссылки!$C$150</f>
        <v>4</v>
      </c>
      <c r="AL93" s="79">
        <f>Предпоссылки!$C$150</f>
        <v>4</v>
      </c>
      <c r="AM93" s="79">
        <f>Предпоссылки!$C$150</f>
        <v>4</v>
      </c>
      <c r="AN93" s="79">
        <f>Предпоссылки!$C$150</f>
        <v>4</v>
      </c>
    </row>
    <row r="94" spans="1:40" s="5" customFormat="1" outlineLevel="1" x14ac:dyDescent="0.25">
      <c r="A94" s="58" t="s">
        <v>120</v>
      </c>
      <c r="B94" s="9" t="s">
        <v>74</v>
      </c>
      <c r="C94" s="32"/>
      <c r="D94" s="75">
        <f>IF(D$1=DATE(2025,1,1), Предпоссылки!$C151,IF(MOD(MONTH(D$1),Предпоссылки!$C153)=Предпоссылки!$C154,#REF!+Предпоссылки!$C152,#REF!))</f>
        <v>500</v>
      </c>
      <c r="E94" s="75">
        <f>IF(E$1=DATE(2025,1,1), Предпоссылки!$C151,IF(MOD(MONTH(E$1),Предпоссылки!$C153)=Предпоссылки!$C154,D94+Предпоссылки!$C152,D94))</f>
        <v>500</v>
      </c>
      <c r="F94" s="75">
        <f>IF(F$1=DATE(2025,1,1), Предпоссылки!$C151,IF(MOD(MONTH(F$1),Предпоссылки!$C153)=Предпоссылки!$C154,E94+Предпоссылки!$C152,E94))</f>
        <v>500</v>
      </c>
      <c r="G94" s="75">
        <f>IF(G$1=DATE(2025,1,1), Предпоссылки!$C151,IF(MOD(MONTH(G$1),Предпоссылки!$C153)=Предпоссылки!$C154,F94+Предпоссылки!$C152,F94))</f>
        <v>500</v>
      </c>
      <c r="H94" s="75">
        <f>IF(H$1=DATE(2025,1,1), Предпоссылки!$C151,IF(MOD(MONTH(H$1),Предпоссылки!$C153)=Предпоссылки!$C154,G94+Предпоссылки!$C152,G94))</f>
        <v>500</v>
      </c>
      <c r="I94" s="75">
        <f>IF(I$1=DATE(2025,1,1), Предпоссылки!$C151,IF(MOD(MONTH(I$1),Предпоссылки!$C153)=Предпоссылки!$C154,H94+Предпоссылки!$C152,H94))</f>
        <v>500</v>
      </c>
      <c r="J94" s="75">
        <f>IF(J$1=DATE(2025,1,1), Предпоссылки!$C151,IF(MOD(MONTH(J$1),Предпоссылки!$C153)=Предпоссылки!$C154,I94+Предпоссылки!$C152,I94))</f>
        <v>500</v>
      </c>
      <c r="K94" s="75">
        <f>IF(K$1=DATE(2025,1,1), Предпоссылки!$C151,IF(MOD(MONTH(K$1),Предпоссылки!$C153)=Предпоссылки!$C154,J94+Предпоссылки!$C152,J94))</f>
        <v>500</v>
      </c>
      <c r="L94" s="75">
        <f>IF(L$1=DATE(2025,1,1), Предпоссылки!$C151,IF(MOD(MONTH(L$1),Предпоссылки!$C153)=Предпоссылки!$C154,K94+Предпоссылки!$C152,K94))</f>
        <v>500</v>
      </c>
      <c r="M94" s="75">
        <f>IF(M$1=DATE(2025,1,1), Предпоссылки!$C151,IF(MOD(MONTH(M$1),Предпоссылки!$C153)=Предпоссылки!$C154,L94+Предпоссылки!$C152,L94))</f>
        <v>500</v>
      </c>
      <c r="N94" s="75">
        <f>IF(N$1=DATE(2025,1,1), Предпоссылки!$C151,IF(MOD(MONTH(N$1),Предпоссылки!$C153)=Предпоссылки!$C154,M94+Предпоссылки!$C152,M94))</f>
        <v>500</v>
      </c>
      <c r="O94" s="75">
        <f>IF(O$1=DATE(2025,1,1), Предпоссылки!$C151,IF(MOD(MONTH(O$1),Предпоссылки!$C153)=Предпоссылки!$C154,N94+Предпоссылки!$C152,N94))</f>
        <v>500</v>
      </c>
      <c r="P94" s="75">
        <f>IF(P$1=DATE(2025,1,1), Предпоссылки!$C151,IF(MOD(MONTH(P$1),Предпоссылки!$C153)=Предпоссылки!$C154,O94+Предпоссылки!$C152,O94))</f>
        <v>600</v>
      </c>
      <c r="Q94" s="75">
        <f>IF(Q$1=DATE(2025,1,1), Предпоссылки!$C151,IF(MOD(MONTH(Q$1),Предпоссылки!$C153)=Предпоссылки!$C154,P94+Предпоссылки!$C152,P94))</f>
        <v>600</v>
      </c>
      <c r="R94" s="75">
        <f>IF(R$1=DATE(2025,1,1), Предпоссылки!$C151,IF(MOD(MONTH(R$1),Предпоссылки!$C153)=Предпоссылки!$C154,Q94+Предпоссылки!$C152,Q94))</f>
        <v>600</v>
      </c>
      <c r="S94" s="75">
        <f>IF(S$1=DATE(2025,1,1), Предпоссылки!$C151,IF(MOD(MONTH(S$1),Предпоссылки!$C153)=Предпоссылки!$C154,R94+Предпоссылки!$C152,R94))</f>
        <v>600</v>
      </c>
      <c r="T94" s="75">
        <f>IF(T$1=DATE(2025,1,1), Предпоссылки!$C151,IF(MOD(MONTH(T$1),Предпоссылки!$C153)=Предпоссылки!$C154,S94+Предпоссылки!$C152,S94))</f>
        <v>600</v>
      </c>
      <c r="U94" s="75">
        <f>IF(U$1=DATE(2025,1,1), Предпоссылки!$C151,IF(MOD(MONTH(U$1),Предпоссылки!$C153)=Предпоссылки!$C154,T94+Предпоссылки!$C152,T94))</f>
        <v>600</v>
      </c>
      <c r="V94" s="75">
        <f>IF(V$1=DATE(2025,1,1), Предпоссылки!$C151,IF(MOD(MONTH(V$1),Предпоссылки!$C153)=Предпоссылки!$C154,U94+Предпоссылки!$C152,U94))</f>
        <v>600</v>
      </c>
      <c r="W94" s="75">
        <f>IF(W$1=DATE(2025,1,1), Предпоссылки!$C151,IF(MOD(MONTH(W$1),Предпоссылки!$C153)=Предпоссылки!$C154,V94+Предпоссылки!$C152,V94))</f>
        <v>600</v>
      </c>
      <c r="X94" s="75">
        <f>IF(X$1=DATE(2025,1,1), Предпоссылки!$C151,IF(MOD(MONTH(X$1),Предпоссылки!$C153)=Предпоссылки!$C154,W94+Предпоссылки!$C152,W94))</f>
        <v>600</v>
      </c>
      <c r="Y94" s="75">
        <f>IF(Y$1=DATE(2025,1,1), Предпоссылки!$C151,IF(MOD(MONTH(Y$1),Предпоссылки!$C153)=Предпоссылки!$C154,X94+Предпоссылки!$C152,X94))</f>
        <v>600</v>
      </c>
      <c r="Z94" s="75">
        <f>IF(Z$1=DATE(2025,1,1), Предпоссылки!$C151,IF(MOD(MONTH(Z$1),Предпоссылки!$C153)=Предпоссылки!$C154,Y94+Предпоссылки!$C152,Y94))</f>
        <v>600</v>
      </c>
      <c r="AA94" s="75">
        <f>IF(AA$1=DATE(2025,1,1), Предпоссылки!$C151,IF(MOD(MONTH(AA$1),Предпоссылки!$C153)=Предпоссылки!$C154,Z94+Предпоссылки!$C152,Z94))</f>
        <v>600</v>
      </c>
      <c r="AB94" s="75">
        <f>IF(AB$1=DATE(2025,1,1), Предпоссылки!$C151,IF(MOD(MONTH(AB$1),Предпоссылки!$C153)=Предпоссылки!$C154,AA94+Предпоссылки!$C152,AA94))</f>
        <v>700</v>
      </c>
      <c r="AC94" s="75">
        <f>IF(AC$1=DATE(2025,1,1), Предпоссылки!$C151,IF(MOD(MONTH(AC$1),Предпоссылки!$C153)=Предпоссылки!$C154,AB94+Предпоссылки!$C152,AB94))</f>
        <v>700</v>
      </c>
      <c r="AD94" s="75">
        <f>IF(AD$1=DATE(2025,1,1), Предпоссылки!$C151,IF(MOD(MONTH(AD$1),Предпоссылки!$C153)=Предпоссылки!$C154,AC94+Предпоссылки!$C152,AC94))</f>
        <v>700</v>
      </c>
      <c r="AE94" s="75">
        <f>IF(AE$1=DATE(2025,1,1), Предпоссылки!$C151,IF(MOD(MONTH(AE$1),Предпоссылки!$C153)=Предпоссылки!$C154,AD94+Предпоссылки!$C152,AD94))</f>
        <v>700</v>
      </c>
      <c r="AF94" s="75">
        <f>IF(AF$1=DATE(2025,1,1), Предпоссылки!$C151,IF(MOD(MONTH(AF$1),Предпоссылки!$C153)=Предпоссылки!$C154,AE94+Предпоссылки!$C152,AE94))</f>
        <v>700</v>
      </c>
      <c r="AG94" s="75">
        <f>IF(AG$1=DATE(2025,1,1), Предпоссылки!$C151,IF(MOD(MONTH(AG$1),Предпоссылки!$C153)=Предпоссылки!$C154,AF94+Предпоссылки!$C152,AF94))</f>
        <v>700</v>
      </c>
      <c r="AH94" s="75">
        <f>IF(AH$1=DATE(2025,1,1), Предпоссылки!$C151,IF(MOD(MONTH(AH$1),Предпоссылки!$C153)=Предпоссылки!$C154,AG94+Предпоссылки!$C152,AG94))</f>
        <v>700</v>
      </c>
      <c r="AI94" s="75">
        <f>IF(AI$1=DATE(2025,1,1), Предпоссылки!$C151,IF(MOD(MONTH(AI$1),Предпоссылки!$C153)=Предпоссылки!$C154,AH94+Предпоссылки!$C152,AH94))</f>
        <v>700</v>
      </c>
      <c r="AJ94" s="75">
        <f>IF(AJ$1=DATE(2025,1,1), Предпоссылки!$C151,IF(MOD(MONTH(AJ$1),Предпоссылки!$C153)=Предпоссылки!$C154,AI94+Предпоссылки!$C152,AI94))</f>
        <v>700</v>
      </c>
      <c r="AK94" s="75">
        <f>IF(AK$1=DATE(2025,1,1), Предпоссылки!$C151,IF(MOD(MONTH(AK$1),Предпоссылки!$C153)=Предпоссылки!$C154,AJ94+Предпоссылки!$C152,AJ94))</f>
        <v>700</v>
      </c>
      <c r="AL94" s="75">
        <f>IF(AL$1=DATE(2025,1,1), Предпоссылки!$C151,IF(MOD(MONTH(AL$1),Предпоссылки!$C153)=Предпоссылки!$C154,AK94+Предпоссылки!$C152,AK94))</f>
        <v>700</v>
      </c>
      <c r="AM94" s="75">
        <f>IF(AM$1=DATE(2025,1,1), Предпоссылки!$C151,IF(MOD(MONTH(AM$1),Предпоссылки!$C153)=Предпоссылки!$C154,AL94+Предпоссылки!$C152,AL94))</f>
        <v>700</v>
      </c>
      <c r="AN94" s="75">
        <f>IF(AN$1=DATE(2025,1,1), Предпоссылки!$C151,IF(MOD(MONTH(AN$1),Предпоссылки!$C153)=Предпоссылки!$C154,AM94+Предпоссылки!$C152,AM94))</f>
        <v>800</v>
      </c>
    </row>
    <row r="95" spans="1:40" s="12" customFormat="1" outlineLevel="1" x14ac:dyDescent="0.25">
      <c r="C95" s="55"/>
    </row>
    <row r="96" spans="1:40" s="78" customFormat="1" outlineLevel="1" x14ac:dyDescent="0.25">
      <c r="A96" s="17" t="s">
        <v>8</v>
      </c>
      <c r="B96" s="51"/>
      <c r="C96" s="77"/>
      <c r="D96" s="78">
        <f>D97+D98</f>
        <v>0</v>
      </c>
      <c r="E96" s="78">
        <f t="shared" ref="E96:AN96" si="44">E97+E98</f>
        <v>15000</v>
      </c>
      <c r="F96" s="78">
        <f t="shared" si="44"/>
        <v>0</v>
      </c>
      <c r="G96" s="78">
        <f t="shared" si="44"/>
        <v>45000</v>
      </c>
      <c r="H96" s="78">
        <f t="shared" si="44"/>
        <v>0</v>
      </c>
      <c r="I96" s="78">
        <f t="shared" si="44"/>
        <v>15000</v>
      </c>
      <c r="J96" s="78">
        <f t="shared" si="44"/>
        <v>0</v>
      </c>
      <c r="K96" s="78">
        <f t="shared" si="44"/>
        <v>15000</v>
      </c>
      <c r="L96" s="78">
        <f t="shared" si="44"/>
        <v>0</v>
      </c>
      <c r="M96" s="78">
        <f t="shared" si="44"/>
        <v>45000</v>
      </c>
      <c r="N96" s="78">
        <f t="shared" si="44"/>
        <v>0</v>
      </c>
      <c r="O96" s="78">
        <f t="shared" si="44"/>
        <v>15000</v>
      </c>
      <c r="P96" s="78">
        <f>P97+P98</f>
        <v>0</v>
      </c>
      <c r="Q96" s="78">
        <f t="shared" ref="Q96" si="45">Q97+Q98</f>
        <v>15000</v>
      </c>
      <c r="R96" s="78">
        <f t="shared" ref="R96" si="46">R97+R98</f>
        <v>0</v>
      </c>
      <c r="S96" s="78">
        <f t="shared" ref="S96" si="47">S97+S98</f>
        <v>45000</v>
      </c>
      <c r="T96" s="78">
        <f t="shared" ref="T96" si="48">T97+T98</f>
        <v>0</v>
      </c>
      <c r="U96" s="78">
        <f t="shared" ref="U96" si="49">U97+U98</f>
        <v>15000</v>
      </c>
      <c r="V96" s="78">
        <f t="shared" ref="V96" si="50">V97+V98</f>
        <v>0</v>
      </c>
      <c r="W96" s="78">
        <f t="shared" ref="W96" si="51">W97+W98</f>
        <v>15000</v>
      </c>
      <c r="X96" s="78">
        <f t="shared" ref="X96" si="52">X97+X98</f>
        <v>0</v>
      </c>
      <c r="Y96" s="78">
        <f t="shared" ref="Y96" si="53">Y97+Y98</f>
        <v>45000</v>
      </c>
      <c r="Z96" s="78">
        <f t="shared" ref="Z96" si="54">Z97+Z98</f>
        <v>0</v>
      </c>
      <c r="AA96" s="78">
        <f t="shared" ref="AA96" si="55">AA97+AA98</f>
        <v>15000</v>
      </c>
      <c r="AB96" s="78">
        <f>AB97+AB98</f>
        <v>0</v>
      </c>
      <c r="AC96" s="78">
        <f t="shared" ref="AC96" si="56">AC97+AC98</f>
        <v>15000</v>
      </c>
      <c r="AD96" s="78">
        <f t="shared" ref="AD96" si="57">AD97+AD98</f>
        <v>0</v>
      </c>
      <c r="AE96" s="78">
        <f t="shared" ref="AE96" si="58">AE97+AE98</f>
        <v>45000</v>
      </c>
      <c r="AF96" s="78">
        <f t="shared" ref="AF96" si="59">AF97+AF98</f>
        <v>0</v>
      </c>
      <c r="AG96" s="78">
        <f t="shared" ref="AG96" si="60">AG97+AG98</f>
        <v>15000</v>
      </c>
      <c r="AH96" s="78">
        <f t="shared" ref="AH96" si="61">AH97+AH98</f>
        <v>0</v>
      </c>
      <c r="AI96" s="78">
        <f t="shared" ref="AI96" si="62">AI97+AI98</f>
        <v>15000</v>
      </c>
      <c r="AJ96" s="78">
        <f t="shared" ref="AJ96" si="63">AJ97+AJ98</f>
        <v>0</v>
      </c>
      <c r="AK96" s="78">
        <f t="shared" ref="AK96" si="64">AK97+AK98</f>
        <v>45000</v>
      </c>
      <c r="AL96" s="78">
        <f t="shared" ref="AL96" si="65">AL97+AL98</f>
        <v>0</v>
      </c>
      <c r="AM96" s="78">
        <f t="shared" ref="AM96" si="66">AM97+AM98</f>
        <v>15000</v>
      </c>
      <c r="AN96" s="78">
        <f t="shared" si="44"/>
        <v>0</v>
      </c>
    </row>
    <row r="97" spans="1:42" s="12" customFormat="1" outlineLevel="1" x14ac:dyDescent="0.25">
      <c r="A97" s="1" t="s">
        <v>125</v>
      </c>
      <c r="C97" s="55"/>
      <c r="D97" s="12">
        <v>0</v>
      </c>
      <c r="E97" s="12">
        <v>15000</v>
      </c>
      <c r="F97" s="12">
        <v>0</v>
      </c>
      <c r="G97" s="12">
        <v>15000</v>
      </c>
      <c r="H97" s="12">
        <v>0</v>
      </c>
      <c r="I97" s="12">
        <v>15000</v>
      </c>
      <c r="J97" s="12">
        <v>0</v>
      </c>
      <c r="K97" s="12">
        <v>15000</v>
      </c>
      <c r="L97" s="12">
        <v>0</v>
      </c>
      <c r="M97" s="12">
        <v>15000</v>
      </c>
      <c r="N97" s="12">
        <v>0</v>
      </c>
      <c r="O97" s="12">
        <v>15000</v>
      </c>
      <c r="P97" s="12">
        <v>0</v>
      </c>
      <c r="Q97" s="12">
        <v>15000</v>
      </c>
      <c r="R97" s="12">
        <v>0</v>
      </c>
      <c r="S97" s="12">
        <v>15000</v>
      </c>
      <c r="T97" s="12">
        <v>0</v>
      </c>
      <c r="U97" s="12">
        <v>15000</v>
      </c>
      <c r="V97" s="12">
        <v>0</v>
      </c>
      <c r="W97" s="12">
        <v>15000</v>
      </c>
      <c r="X97" s="12">
        <v>0</v>
      </c>
      <c r="Y97" s="12">
        <v>15000</v>
      </c>
      <c r="Z97" s="12">
        <v>0</v>
      </c>
      <c r="AA97" s="12">
        <v>15000</v>
      </c>
      <c r="AB97" s="12">
        <v>0</v>
      </c>
      <c r="AC97" s="12">
        <v>15000</v>
      </c>
      <c r="AD97" s="12">
        <v>0</v>
      </c>
      <c r="AE97" s="12">
        <v>15000</v>
      </c>
      <c r="AF97" s="12">
        <v>0</v>
      </c>
      <c r="AG97" s="12">
        <v>15000</v>
      </c>
      <c r="AH97" s="12">
        <v>0</v>
      </c>
      <c r="AI97" s="12">
        <v>15000</v>
      </c>
      <c r="AJ97" s="12">
        <v>0</v>
      </c>
      <c r="AK97" s="12">
        <v>15000</v>
      </c>
      <c r="AL97" s="12">
        <v>0</v>
      </c>
      <c r="AM97" s="12">
        <v>15000</v>
      </c>
      <c r="AN97" s="12">
        <v>0</v>
      </c>
    </row>
    <row r="98" spans="1:42" ht="10.25" outlineLevel="1" x14ac:dyDescent="0.2">
      <c r="A98" s="1" t="s">
        <v>126</v>
      </c>
      <c r="B98" s="69"/>
      <c r="C98" s="11"/>
      <c r="D98" s="12">
        <v>0</v>
      </c>
      <c r="E98" s="12">
        <v>0</v>
      </c>
      <c r="F98" s="12">
        <v>0</v>
      </c>
      <c r="G98" s="11">
        <v>30000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1">
        <v>30000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1">
        <v>30000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1">
        <v>30000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1">
        <v>30000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1">
        <v>30000</v>
      </c>
      <c r="AL98" s="12">
        <v>0</v>
      </c>
      <c r="AM98" s="12">
        <v>0</v>
      </c>
      <c r="AN98" s="11">
        <v>0</v>
      </c>
    </row>
    <row r="99" spans="1:42" ht="10.25" outlineLevel="1" x14ac:dyDescent="0.2">
      <c r="A99" s="1"/>
      <c r="B99" s="69"/>
      <c r="C99" s="11"/>
      <c r="D99" s="12"/>
      <c r="E99" s="12"/>
      <c r="F99" s="12"/>
      <c r="G99" s="11"/>
      <c r="H99" s="12"/>
      <c r="I99" s="12"/>
      <c r="J99" s="12"/>
      <c r="K99" s="12"/>
      <c r="L99" s="12"/>
      <c r="M99" s="11"/>
      <c r="N99" s="12"/>
      <c r="O99" s="12"/>
      <c r="P99" s="12"/>
      <c r="Q99" s="12"/>
      <c r="R99" s="12"/>
      <c r="S99" s="11"/>
      <c r="T99" s="12"/>
      <c r="U99" s="12"/>
      <c r="V99" s="12"/>
      <c r="W99" s="12"/>
      <c r="X99" s="12"/>
      <c r="Y99" s="11"/>
      <c r="Z99" s="12"/>
      <c r="AA99" s="12"/>
      <c r="AB99" s="12"/>
      <c r="AC99" s="12"/>
      <c r="AD99" s="12"/>
      <c r="AE99" s="11"/>
      <c r="AF99" s="12"/>
      <c r="AG99" s="12"/>
      <c r="AH99" s="12"/>
      <c r="AI99" s="12"/>
      <c r="AJ99" s="12"/>
      <c r="AK99" s="11"/>
      <c r="AL99" s="12"/>
      <c r="AM99" s="12"/>
      <c r="AN99" s="11"/>
    </row>
    <row r="100" spans="1:42" s="16" customFormat="1" outlineLevel="1" x14ac:dyDescent="0.25">
      <c r="A100" s="90" t="s">
        <v>43</v>
      </c>
      <c r="B100" s="52"/>
      <c r="C100" s="50"/>
      <c r="D100" s="16">
        <f>D101+D102</f>
        <v>0</v>
      </c>
      <c r="E100" s="16">
        <f t="shared" ref="E100:F100" si="67">E101+E102</f>
        <v>0</v>
      </c>
      <c r="F100" s="16">
        <f t="shared" si="67"/>
        <v>0</v>
      </c>
      <c r="G100" s="90">
        <f>G101+G102</f>
        <v>1000000</v>
      </c>
      <c r="H100" s="16">
        <f t="shared" ref="H100:R100" si="68">H101+H102</f>
        <v>0</v>
      </c>
      <c r="I100" s="16">
        <f t="shared" si="68"/>
        <v>0</v>
      </c>
      <c r="J100" s="16">
        <f t="shared" si="68"/>
        <v>0</v>
      </c>
      <c r="K100" s="16">
        <f t="shared" si="68"/>
        <v>0</v>
      </c>
      <c r="L100" s="16">
        <f t="shared" si="68"/>
        <v>0</v>
      </c>
      <c r="M100" s="16">
        <f t="shared" si="68"/>
        <v>0</v>
      </c>
      <c r="N100" s="16">
        <f t="shared" si="68"/>
        <v>0</v>
      </c>
      <c r="O100" s="16">
        <f t="shared" si="68"/>
        <v>0</v>
      </c>
      <c r="P100" s="16">
        <f t="shared" si="68"/>
        <v>0</v>
      </c>
      <c r="Q100" s="16">
        <f t="shared" si="68"/>
        <v>0</v>
      </c>
      <c r="R100" s="16">
        <f t="shared" si="68"/>
        <v>0</v>
      </c>
      <c r="S100" s="90">
        <f>S101+S102</f>
        <v>1000000</v>
      </c>
      <c r="T100" s="16">
        <f t="shared" ref="T100" si="69">T101+T102</f>
        <v>0</v>
      </c>
      <c r="U100" s="16">
        <f t="shared" ref="U100" si="70">U101+U102</f>
        <v>0</v>
      </c>
      <c r="V100" s="16">
        <f t="shared" ref="V100" si="71">V101+V102</f>
        <v>0</v>
      </c>
      <c r="W100" s="16">
        <f t="shared" ref="W100" si="72">W101+W102</f>
        <v>0</v>
      </c>
      <c r="X100" s="16">
        <f t="shared" ref="X100" si="73">X101+X102</f>
        <v>0</v>
      </c>
      <c r="Y100" s="16">
        <f t="shared" ref="Y100" si="74">Y101+Y102</f>
        <v>0</v>
      </c>
      <c r="Z100" s="16">
        <f t="shared" ref="Z100" si="75">Z101+Z102</f>
        <v>0</v>
      </c>
      <c r="AA100" s="16">
        <f t="shared" ref="AA100" si="76">AA101+AA102</f>
        <v>0</v>
      </c>
      <c r="AB100" s="16">
        <f t="shared" ref="AB100" si="77">AB101+AB102</f>
        <v>0</v>
      </c>
      <c r="AC100" s="16">
        <f t="shared" ref="AC100" si="78">AC101+AC102</f>
        <v>0</v>
      </c>
      <c r="AD100" s="16">
        <f t="shared" ref="AD100" si="79">AD101+AD102</f>
        <v>0</v>
      </c>
      <c r="AE100" s="90">
        <f>AE101+AE102</f>
        <v>1000000</v>
      </c>
      <c r="AF100" s="16">
        <f t="shared" ref="AF100" si="80">AF101+AF102</f>
        <v>0</v>
      </c>
      <c r="AG100" s="16">
        <f t="shared" ref="AG100" si="81">AG101+AG102</f>
        <v>0</v>
      </c>
      <c r="AH100" s="16">
        <f t="shared" ref="AH100" si="82">AH101+AH102</f>
        <v>0</v>
      </c>
      <c r="AI100" s="16">
        <f t="shared" ref="AI100" si="83">AI101+AI102</f>
        <v>0</v>
      </c>
      <c r="AJ100" s="16">
        <f t="shared" ref="AJ100" si="84">AJ101+AJ102</f>
        <v>0</v>
      </c>
      <c r="AK100" s="16">
        <f t="shared" ref="AK100" si="85">AK101+AK102</f>
        <v>0</v>
      </c>
      <c r="AL100" s="16">
        <f t="shared" ref="AL100" si="86">AL101+AL102</f>
        <v>0</v>
      </c>
      <c r="AM100" s="16">
        <f t="shared" ref="AM100" si="87">AM101+AM102</f>
        <v>0</v>
      </c>
      <c r="AN100" s="16">
        <f t="shared" ref="AN100" si="88">AN101+AN102</f>
        <v>0</v>
      </c>
    </row>
    <row r="101" spans="1:42" outlineLevel="1" x14ac:dyDescent="0.25">
      <c r="A101" s="62" t="s">
        <v>25</v>
      </c>
      <c r="D101" s="5">
        <v>0</v>
      </c>
      <c r="E101" s="5">
        <v>0</v>
      </c>
      <c r="F101" s="5">
        <v>0</v>
      </c>
      <c r="G101" s="4">
        <f>Предпоссылки!$C$157</f>
        <v>100000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4">
        <f>Предпоссылки!$C$157</f>
        <v>100000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4">
        <f>Предпоссылки!$C$157</f>
        <v>100000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/>
      <c r="AP101" s="5"/>
    </row>
    <row r="102" spans="1:42" outlineLevel="1" x14ac:dyDescent="0.25">
      <c r="A102" s="62" t="s">
        <v>26</v>
      </c>
      <c r="D102" s="5">
        <v>0</v>
      </c>
      <c r="E102" s="5">
        <v>0</v>
      </c>
      <c r="F102" s="5">
        <v>0</v>
      </c>
      <c r="G102" s="4">
        <f>Предпоссылки!$C$158</f>
        <v>900000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4">
        <f>Предпоссылки!$C$158</f>
        <v>900000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4">
        <f>Предпоссылки!$C$158</f>
        <v>900000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/>
      <c r="AP102" s="5"/>
    </row>
    <row r="103" spans="1:42" outlineLevel="1" x14ac:dyDescent="0.25">
      <c r="A103" s="62"/>
      <c r="G103" s="4"/>
    </row>
    <row r="104" spans="1:42" s="16" customFormat="1" outlineLevel="1" x14ac:dyDescent="0.25">
      <c r="A104" s="90" t="s">
        <v>22</v>
      </c>
      <c r="B104" s="52"/>
      <c r="C104" s="50"/>
      <c r="D104" s="16">
        <f t="shared" ref="D104:F104" si="89">SUM(D106:D109)</f>
        <v>0</v>
      </c>
      <c r="E104" s="16">
        <f t="shared" si="89"/>
        <v>0</v>
      </c>
      <c r="F104" s="16">
        <f t="shared" si="89"/>
        <v>0</v>
      </c>
      <c r="G104" s="16">
        <f>SUM(G106:G109)</f>
        <v>264000</v>
      </c>
      <c r="H104" s="16">
        <f t="shared" ref="H104:AN104" si="90">SUM(H106:H109)</f>
        <v>0</v>
      </c>
      <c r="I104" s="16">
        <f t="shared" si="90"/>
        <v>0</v>
      </c>
      <c r="J104" s="16">
        <f t="shared" si="90"/>
        <v>0</v>
      </c>
      <c r="K104" s="16">
        <f t="shared" si="90"/>
        <v>0</v>
      </c>
      <c r="L104" s="16">
        <f t="shared" si="90"/>
        <v>0</v>
      </c>
      <c r="M104" s="16">
        <f t="shared" si="90"/>
        <v>264000</v>
      </c>
      <c r="N104" s="16">
        <f t="shared" si="90"/>
        <v>0</v>
      </c>
      <c r="O104" s="16">
        <f t="shared" si="90"/>
        <v>0</v>
      </c>
      <c r="P104" s="16">
        <f t="shared" si="90"/>
        <v>0</v>
      </c>
      <c r="Q104" s="16">
        <f t="shared" si="90"/>
        <v>0</v>
      </c>
      <c r="R104" s="16">
        <f t="shared" si="90"/>
        <v>0</v>
      </c>
      <c r="S104" s="16">
        <f t="shared" si="90"/>
        <v>264000</v>
      </c>
      <c r="T104" s="16">
        <f t="shared" si="90"/>
        <v>0</v>
      </c>
      <c r="U104" s="16">
        <f t="shared" si="90"/>
        <v>0</v>
      </c>
      <c r="V104" s="16">
        <f t="shared" si="90"/>
        <v>0</v>
      </c>
      <c r="W104" s="16">
        <f t="shared" si="90"/>
        <v>0</v>
      </c>
      <c r="X104" s="16">
        <f t="shared" si="90"/>
        <v>0</v>
      </c>
      <c r="Y104" s="16">
        <f t="shared" si="90"/>
        <v>264000</v>
      </c>
      <c r="Z104" s="16">
        <f t="shared" si="90"/>
        <v>0</v>
      </c>
      <c r="AA104" s="16">
        <f t="shared" si="90"/>
        <v>0</v>
      </c>
      <c r="AB104" s="16">
        <f t="shared" si="90"/>
        <v>0</v>
      </c>
      <c r="AC104" s="16">
        <f t="shared" si="90"/>
        <v>0</v>
      </c>
      <c r="AD104" s="16">
        <f t="shared" si="90"/>
        <v>0</v>
      </c>
      <c r="AE104" s="16">
        <f t="shared" si="90"/>
        <v>264000</v>
      </c>
      <c r="AF104" s="16">
        <f t="shared" si="90"/>
        <v>0</v>
      </c>
      <c r="AG104" s="16">
        <f t="shared" si="90"/>
        <v>0</v>
      </c>
      <c r="AH104" s="16">
        <f t="shared" si="90"/>
        <v>0</v>
      </c>
      <c r="AI104" s="16">
        <f t="shared" si="90"/>
        <v>0</v>
      </c>
      <c r="AJ104" s="16">
        <f t="shared" si="90"/>
        <v>0</v>
      </c>
      <c r="AK104" s="16">
        <f t="shared" si="90"/>
        <v>264000</v>
      </c>
      <c r="AL104" s="16">
        <f t="shared" si="90"/>
        <v>0</v>
      </c>
      <c r="AM104" s="16">
        <f t="shared" si="90"/>
        <v>0</v>
      </c>
      <c r="AN104" s="16">
        <f t="shared" si="90"/>
        <v>0</v>
      </c>
    </row>
    <row r="105" spans="1:42" outlineLevel="1" x14ac:dyDescent="0.25">
      <c r="A105" s="92" t="s">
        <v>150</v>
      </c>
      <c r="G105" s="4"/>
    </row>
    <row r="106" spans="1:42" outlineLevel="1" x14ac:dyDescent="0.25">
      <c r="A106" s="93" t="s">
        <v>83</v>
      </c>
      <c r="D106" s="5">
        <v>0</v>
      </c>
      <c r="E106" s="5">
        <v>0</v>
      </c>
      <c r="F106" s="5">
        <v>0</v>
      </c>
      <c r="G106" s="4">
        <f>Предпоссылки!$C162</f>
        <v>60000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4">
        <f>Предпоссылки!$C162</f>
        <v>60000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4">
        <f>Предпоссылки!$C162</f>
        <v>60000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4">
        <f>Предпоссылки!$C162</f>
        <v>60000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4">
        <f>Предпоссылки!$C162</f>
        <v>60000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4">
        <f>Предпоссылки!$C162</f>
        <v>60000</v>
      </c>
      <c r="AL106" s="5">
        <v>0</v>
      </c>
      <c r="AM106" s="5">
        <v>0</v>
      </c>
      <c r="AN106" s="5">
        <v>0</v>
      </c>
    </row>
    <row r="107" spans="1:42" outlineLevel="1" x14ac:dyDescent="0.25">
      <c r="A107" s="93" t="s">
        <v>84</v>
      </c>
      <c r="D107" s="5">
        <v>0</v>
      </c>
      <c r="E107" s="5">
        <v>0</v>
      </c>
      <c r="F107" s="5">
        <v>0</v>
      </c>
      <c r="G107" s="4">
        <f>Предпоссылки!$C163</f>
        <v>44000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4">
        <f>Предпоссылки!$C163</f>
        <v>44000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4">
        <f>Предпоссылки!$C163</f>
        <v>44000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4">
        <f>Предпоссылки!$C163</f>
        <v>44000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4">
        <f>Предпоссылки!$C163</f>
        <v>44000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4">
        <f>Предпоссылки!$C163</f>
        <v>44000</v>
      </c>
      <c r="AL107" s="5">
        <v>0</v>
      </c>
      <c r="AM107" s="5">
        <v>0</v>
      </c>
      <c r="AN107" s="5">
        <v>0</v>
      </c>
    </row>
    <row r="108" spans="1:42" outlineLevel="1" x14ac:dyDescent="0.25">
      <c r="A108" s="93" t="s">
        <v>51</v>
      </c>
      <c r="D108" s="5">
        <v>0</v>
      </c>
      <c r="E108" s="5">
        <v>0</v>
      </c>
      <c r="F108" s="5">
        <v>0</v>
      </c>
      <c r="G108" s="4">
        <f>Предпоссылки!$C164</f>
        <v>80000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4">
        <f>Предпоссылки!$C164</f>
        <v>80000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4">
        <f>Предпоссылки!$C164</f>
        <v>80000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4">
        <f>Предпоссылки!$C164</f>
        <v>80000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4">
        <f>Предпоссылки!$C164</f>
        <v>80000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4">
        <f>Предпоссылки!$C164</f>
        <v>80000</v>
      </c>
      <c r="AL108" s="5">
        <v>0</v>
      </c>
      <c r="AM108" s="5">
        <v>0</v>
      </c>
      <c r="AN108" s="5">
        <v>0</v>
      </c>
    </row>
    <row r="109" spans="1:42" outlineLevel="1" x14ac:dyDescent="0.25">
      <c r="A109" s="93" t="s">
        <v>82</v>
      </c>
      <c r="D109" s="5">
        <v>0</v>
      </c>
      <c r="E109" s="5">
        <v>0</v>
      </c>
      <c r="F109" s="5">
        <v>0</v>
      </c>
      <c r="G109" s="4">
        <f>Предпоссылки!$C165</f>
        <v>80000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4">
        <f>Предпоссылки!$C165</f>
        <v>80000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4">
        <f>Предпоссылки!$C165</f>
        <v>80000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4">
        <f>Предпоссылки!$C165</f>
        <v>80000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4">
        <f>Предпоссылки!$C165</f>
        <v>80000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4">
        <f>Предпоссылки!$C165</f>
        <v>80000</v>
      </c>
      <c r="AL109" s="5">
        <v>0</v>
      </c>
      <c r="AM109" s="5">
        <v>0</v>
      </c>
      <c r="AN109" s="5">
        <v>0</v>
      </c>
    </row>
    <row r="110" spans="1:42" outlineLevel="1" x14ac:dyDescent="0.25">
      <c r="A110" s="62"/>
      <c r="G110" s="4"/>
    </row>
    <row r="111" spans="1:42" x14ac:dyDescent="0.25">
      <c r="A111" s="59" t="s">
        <v>89</v>
      </c>
      <c r="B111" s="69"/>
      <c r="C111" s="11"/>
      <c r="D111" s="14">
        <f ca="1">D112</f>
        <v>174927.84</v>
      </c>
      <c r="E111" s="14">
        <f t="shared" ref="E111:AN111" ca="1" si="91">E112</f>
        <v>154304.16</v>
      </c>
      <c r="F111" s="14">
        <f t="shared" ca="1" si="91"/>
        <v>154304.16</v>
      </c>
      <c r="G111" s="14">
        <f t="shared" ca="1" si="91"/>
        <v>82121.279999999999</v>
      </c>
      <c r="H111" s="14">
        <f t="shared" ca="1" si="91"/>
        <v>218987.52000000002</v>
      </c>
      <c r="I111" s="14">
        <f t="shared" ca="1" si="91"/>
        <v>256485.12000000002</v>
      </c>
      <c r="J111" s="14">
        <f t="shared" ca="1" si="91"/>
        <v>277108.80000000005</v>
      </c>
      <c r="K111" s="14">
        <f t="shared" ca="1" si="91"/>
        <v>248048.16</v>
      </c>
      <c r="L111" s="14">
        <f t="shared" ca="1" si="91"/>
        <v>154304.16</v>
      </c>
      <c r="M111" s="14">
        <f t="shared" ca="1" si="91"/>
        <v>118681.44</v>
      </c>
      <c r="N111" s="14">
        <f t="shared" ca="1" si="91"/>
        <v>118681.44</v>
      </c>
      <c r="O111" s="14">
        <f t="shared" ca="1" si="91"/>
        <v>102744.96000000001</v>
      </c>
      <c r="P111" s="14">
        <f t="shared" ca="1" si="91"/>
        <v>196488.96000000002</v>
      </c>
      <c r="Q111" s="14">
        <f t="shared" ca="1" si="91"/>
        <v>172919.04000000004</v>
      </c>
      <c r="R111" s="14">
        <f t="shared" ca="1" si="91"/>
        <v>172919.04000000004</v>
      </c>
      <c r="S111" s="14">
        <f t="shared" ca="1" si="91"/>
        <v>90424.320000000007</v>
      </c>
      <c r="T111" s="14">
        <f t="shared" ca="1" si="91"/>
        <v>246842.88</v>
      </c>
      <c r="U111" s="14">
        <f t="shared" ca="1" si="91"/>
        <v>289697.28000000003</v>
      </c>
      <c r="V111" s="14">
        <f t="shared" ca="1" si="91"/>
        <v>313267.20000000007</v>
      </c>
      <c r="W111" s="14">
        <f t="shared" ca="1" si="91"/>
        <v>280055.04000000004</v>
      </c>
      <c r="X111" s="14">
        <f t="shared" ca="1" si="91"/>
        <v>172919.04000000004</v>
      </c>
      <c r="Y111" s="14">
        <f t="shared" ca="1" si="91"/>
        <v>132207.36000000002</v>
      </c>
      <c r="Z111" s="14">
        <f t="shared" ca="1" si="91"/>
        <v>132207.36000000002</v>
      </c>
      <c r="AA111" s="14">
        <f t="shared" ca="1" si="91"/>
        <v>113994.24000000002</v>
      </c>
      <c r="AB111" s="14">
        <f t="shared" ca="1" si="91"/>
        <v>218050.08000000002</v>
      </c>
      <c r="AC111" s="14">
        <f t="shared" ca="1" si="91"/>
        <v>191533.92000000004</v>
      </c>
      <c r="AD111" s="14">
        <f t="shared" ca="1" si="91"/>
        <v>191533.92000000004</v>
      </c>
      <c r="AE111" s="14">
        <f t="shared" ca="1" si="91"/>
        <v>98727.360000000015</v>
      </c>
      <c r="AF111" s="14">
        <f t="shared" ca="1" si="91"/>
        <v>274698.24000000005</v>
      </c>
      <c r="AG111" s="14">
        <f t="shared" ca="1" si="91"/>
        <v>322909.44000000006</v>
      </c>
      <c r="AH111" s="14">
        <f t="shared" ca="1" si="91"/>
        <v>349425.60000000003</v>
      </c>
      <c r="AI111" s="14">
        <f t="shared" ca="1" si="91"/>
        <v>312061.92000000004</v>
      </c>
      <c r="AJ111" s="14">
        <f t="shared" ca="1" si="91"/>
        <v>191533.92000000004</v>
      </c>
      <c r="AK111" s="14">
        <f t="shared" ca="1" si="91"/>
        <v>145733.28</v>
      </c>
      <c r="AL111" s="14">
        <f t="shared" ca="1" si="91"/>
        <v>145733.28</v>
      </c>
      <c r="AM111" s="14">
        <f t="shared" ca="1" si="91"/>
        <v>125243.52000000002</v>
      </c>
      <c r="AN111" s="14">
        <f t="shared" ca="1" si="91"/>
        <v>239611.20000000004</v>
      </c>
    </row>
    <row r="112" spans="1:42" s="86" customFormat="1" hidden="1" outlineLevel="1" x14ac:dyDescent="0.25">
      <c r="A112" s="85" t="s">
        <v>86</v>
      </c>
      <c r="B112" s="54"/>
      <c r="D112" s="86">
        <f ca="1">D114+D125+D136+D147</f>
        <v>174927.84</v>
      </c>
      <c r="E112" s="86">
        <f t="shared" ref="E112:AN112" ca="1" si="92">E114+E125+E136+E147</f>
        <v>154304.16</v>
      </c>
      <c r="F112" s="86">
        <f t="shared" ca="1" si="92"/>
        <v>154304.16</v>
      </c>
      <c r="G112" s="86">
        <f t="shared" ca="1" si="92"/>
        <v>82121.279999999999</v>
      </c>
      <c r="H112" s="86">
        <f t="shared" ca="1" si="92"/>
        <v>218987.52000000002</v>
      </c>
      <c r="I112" s="86">
        <f t="shared" ca="1" si="92"/>
        <v>256485.12000000002</v>
      </c>
      <c r="J112" s="86">
        <f t="shared" ca="1" si="92"/>
        <v>277108.80000000005</v>
      </c>
      <c r="K112" s="86">
        <f t="shared" ca="1" si="92"/>
        <v>248048.16</v>
      </c>
      <c r="L112" s="86">
        <f t="shared" ca="1" si="92"/>
        <v>154304.16</v>
      </c>
      <c r="M112" s="86">
        <f t="shared" ca="1" si="92"/>
        <v>118681.44</v>
      </c>
      <c r="N112" s="86">
        <f t="shared" ca="1" si="92"/>
        <v>118681.44</v>
      </c>
      <c r="O112" s="86">
        <f t="shared" ca="1" si="92"/>
        <v>102744.96000000001</v>
      </c>
      <c r="P112" s="86">
        <f t="shared" ca="1" si="92"/>
        <v>196488.96000000002</v>
      </c>
      <c r="Q112" s="86">
        <f t="shared" ca="1" si="92"/>
        <v>172919.04000000004</v>
      </c>
      <c r="R112" s="86">
        <f t="shared" ca="1" si="92"/>
        <v>172919.04000000004</v>
      </c>
      <c r="S112" s="86">
        <f t="shared" ca="1" si="92"/>
        <v>90424.320000000007</v>
      </c>
      <c r="T112" s="86">
        <f t="shared" ca="1" si="92"/>
        <v>246842.88</v>
      </c>
      <c r="U112" s="86">
        <f t="shared" ca="1" si="92"/>
        <v>289697.28000000003</v>
      </c>
      <c r="V112" s="86">
        <f t="shared" ca="1" si="92"/>
        <v>313267.20000000007</v>
      </c>
      <c r="W112" s="86">
        <f t="shared" ca="1" si="92"/>
        <v>280055.04000000004</v>
      </c>
      <c r="X112" s="86">
        <f t="shared" ca="1" si="92"/>
        <v>172919.04000000004</v>
      </c>
      <c r="Y112" s="86">
        <f t="shared" ca="1" si="92"/>
        <v>132207.36000000002</v>
      </c>
      <c r="Z112" s="86">
        <f t="shared" ca="1" si="92"/>
        <v>132207.36000000002</v>
      </c>
      <c r="AA112" s="86">
        <f t="shared" ca="1" si="92"/>
        <v>113994.24000000002</v>
      </c>
      <c r="AB112" s="86">
        <f t="shared" ca="1" si="92"/>
        <v>218050.08000000002</v>
      </c>
      <c r="AC112" s="86">
        <f t="shared" ca="1" si="92"/>
        <v>191533.92000000004</v>
      </c>
      <c r="AD112" s="86">
        <f t="shared" ca="1" si="92"/>
        <v>191533.92000000004</v>
      </c>
      <c r="AE112" s="86">
        <f t="shared" ca="1" si="92"/>
        <v>98727.360000000015</v>
      </c>
      <c r="AF112" s="86">
        <f t="shared" ca="1" si="92"/>
        <v>274698.24000000005</v>
      </c>
      <c r="AG112" s="86">
        <f t="shared" ca="1" si="92"/>
        <v>322909.44000000006</v>
      </c>
      <c r="AH112" s="86">
        <f t="shared" ca="1" si="92"/>
        <v>349425.60000000003</v>
      </c>
      <c r="AI112" s="86">
        <f t="shared" ca="1" si="92"/>
        <v>312061.92000000004</v>
      </c>
      <c r="AJ112" s="86">
        <f t="shared" ca="1" si="92"/>
        <v>191533.92000000004</v>
      </c>
      <c r="AK112" s="86">
        <f t="shared" ca="1" si="92"/>
        <v>145733.28</v>
      </c>
      <c r="AL112" s="86">
        <f t="shared" ca="1" si="92"/>
        <v>145733.28</v>
      </c>
      <c r="AM112" s="86">
        <f t="shared" ca="1" si="92"/>
        <v>125243.52000000002</v>
      </c>
      <c r="AN112" s="86">
        <f t="shared" ca="1" si="92"/>
        <v>239611.20000000004</v>
      </c>
    </row>
    <row r="113" spans="1:40" ht="10.25" hidden="1" outlineLevel="1" x14ac:dyDescent="0.2">
      <c r="A113" s="12"/>
      <c r="B113" s="69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</row>
    <row r="114" spans="1:40" ht="10.25" hidden="1" outlineLevel="1" x14ac:dyDescent="0.2">
      <c r="A114" s="39" t="s">
        <v>83</v>
      </c>
      <c r="B114" s="69"/>
      <c r="C114" s="11"/>
      <c r="D114" s="39">
        <f ca="1">D122+D123</f>
        <v>38810.400000000001</v>
      </c>
      <c r="E114" s="39">
        <f t="shared" ref="E114:AN114" ca="1" si="93">E122+E123</f>
        <v>32248.32</v>
      </c>
      <c r="F114" s="39">
        <f t="shared" ca="1" si="93"/>
        <v>32248.32</v>
      </c>
      <c r="G114" s="39">
        <f t="shared" ca="1" si="93"/>
        <v>19124.16</v>
      </c>
      <c r="H114" s="39">
        <f t="shared" ca="1" si="93"/>
        <v>51934.559999999998</v>
      </c>
      <c r="I114" s="39">
        <f t="shared" ca="1" si="93"/>
        <v>58496.639999999999</v>
      </c>
      <c r="J114" s="39">
        <f t="shared" ca="1" si="93"/>
        <v>65058.720000000008</v>
      </c>
      <c r="K114" s="39">
        <f t="shared" ca="1" si="93"/>
        <v>58496.639999999999</v>
      </c>
      <c r="L114" s="39">
        <f t="shared" ca="1" si="93"/>
        <v>32248.32</v>
      </c>
      <c r="M114" s="39">
        <f t="shared" ca="1" si="93"/>
        <v>19124.16</v>
      </c>
      <c r="N114" s="39">
        <f t="shared" ca="1" si="93"/>
        <v>19124.16</v>
      </c>
      <c r="O114" s="39">
        <f t="shared" ca="1" si="93"/>
        <v>25686.240000000002</v>
      </c>
      <c r="P114" s="39">
        <f t="shared" ca="1" si="93"/>
        <v>43497.599999999999</v>
      </c>
      <c r="Q114" s="39">
        <f t="shared" ca="1" si="93"/>
        <v>35998.080000000002</v>
      </c>
      <c r="R114" s="39">
        <f t="shared" ca="1" si="93"/>
        <v>35998.080000000002</v>
      </c>
      <c r="S114" s="39">
        <f t="shared" ca="1" si="93"/>
        <v>20999.040000000001</v>
      </c>
      <c r="T114" s="39">
        <f t="shared" ca="1" si="93"/>
        <v>58496.639999999999</v>
      </c>
      <c r="U114" s="39">
        <f t="shared" ca="1" si="93"/>
        <v>65996.160000000003</v>
      </c>
      <c r="V114" s="39">
        <f t="shared" ca="1" si="93"/>
        <v>73495.680000000008</v>
      </c>
      <c r="W114" s="39">
        <f t="shared" ca="1" si="93"/>
        <v>65996.160000000003</v>
      </c>
      <c r="X114" s="39">
        <f t="shared" ca="1" si="93"/>
        <v>35998.080000000002</v>
      </c>
      <c r="Y114" s="39">
        <f t="shared" ca="1" si="93"/>
        <v>20999.040000000001</v>
      </c>
      <c r="Z114" s="39">
        <f t="shared" ca="1" si="93"/>
        <v>20999.040000000001</v>
      </c>
      <c r="AA114" s="39">
        <f t="shared" ca="1" si="93"/>
        <v>28498.560000000001</v>
      </c>
      <c r="AB114" s="39">
        <f t="shared" ca="1" si="93"/>
        <v>48184.799999999996</v>
      </c>
      <c r="AC114" s="39">
        <f t="shared" ca="1" si="93"/>
        <v>39747.840000000004</v>
      </c>
      <c r="AD114" s="39">
        <f t="shared" ca="1" si="93"/>
        <v>39747.840000000004</v>
      </c>
      <c r="AE114" s="39">
        <f t="shared" ca="1" si="93"/>
        <v>22873.920000000002</v>
      </c>
      <c r="AF114" s="39">
        <f t="shared" ca="1" si="93"/>
        <v>65058.720000000001</v>
      </c>
      <c r="AG114" s="39">
        <f t="shared" ca="1" si="93"/>
        <v>73495.680000000008</v>
      </c>
      <c r="AH114" s="39">
        <f t="shared" ca="1" si="93"/>
        <v>81932.640000000014</v>
      </c>
      <c r="AI114" s="39">
        <f t="shared" ca="1" si="93"/>
        <v>73495.680000000008</v>
      </c>
      <c r="AJ114" s="39">
        <f t="shared" ca="1" si="93"/>
        <v>39747.840000000004</v>
      </c>
      <c r="AK114" s="39">
        <f t="shared" ca="1" si="93"/>
        <v>22873.920000000002</v>
      </c>
      <c r="AL114" s="39">
        <f t="shared" ca="1" si="93"/>
        <v>22873.920000000002</v>
      </c>
      <c r="AM114" s="39">
        <f t="shared" ca="1" si="93"/>
        <v>31310.880000000001</v>
      </c>
      <c r="AN114" s="39">
        <f t="shared" ca="1" si="93"/>
        <v>52872</v>
      </c>
    </row>
    <row r="115" spans="1:40" hidden="1" outlineLevel="1" x14ac:dyDescent="0.25">
      <c r="A115" s="47" t="s">
        <v>127</v>
      </c>
      <c r="B115" s="31" t="s">
        <v>77</v>
      </c>
      <c r="D115" s="20">
        <f t="shared" ref="D115:AN115" ca="1" si="94">D15</f>
        <v>13.950000000000001</v>
      </c>
      <c r="E115" s="20">
        <f t="shared" ca="1" si="94"/>
        <v>11.160000000000002</v>
      </c>
      <c r="F115" s="20">
        <f t="shared" ca="1" si="94"/>
        <v>11.160000000000002</v>
      </c>
      <c r="G115" s="20">
        <f t="shared" ca="1" si="94"/>
        <v>5.580000000000001</v>
      </c>
      <c r="H115" s="20">
        <f t="shared" ca="1" si="94"/>
        <v>19.53</v>
      </c>
      <c r="I115" s="20">
        <f t="shared" ca="1" si="94"/>
        <v>22.320000000000004</v>
      </c>
      <c r="J115" s="20">
        <f t="shared" ca="1" si="94"/>
        <v>25.110000000000003</v>
      </c>
      <c r="K115" s="20">
        <f t="shared" ca="1" si="94"/>
        <v>22.320000000000004</v>
      </c>
      <c r="L115" s="20">
        <f t="shared" ca="1" si="94"/>
        <v>11.160000000000002</v>
      </c>
      <c r="M115" s="20">
        <f t="shared" ca="1" si="94"/>
        <v>5.580000000000001</v>
      </c>
      <c r="N115" s="20">
        <f t="shared" ca="1" si="94"/>
        <v>5.580000000000001</v>
      </c>
      <c r="O115" s="20">
        <f t="shared" ca="1" si="94"/>
        <v>8.370000000000001</v>
      </c>
      <c r="P115" s="20">
        <f t="shared" ca="1" si="94"/>
        <v>13.950000000000001</v>
      </c>
      <c r="Q115" s="20">
        <f t="shared" ca="1" si="94"/>
        <v>11.160000000000002</v>
      </c>
      <c r="R115" s="20">
        <f t="shared" ca="1" si="94"/>
        <v>11.160000000000002</v>
      </c>
      <c r="S115" s="20">
        <f t="shared" ca="1" si="94"/>
        <v>5.580000000000001</v>
      </c>
      <c r="T115" s="20">
        <f t="shared" ca="1" si="94"/>
        <v>19.53</v>
      </c>
      <c r="U115" s="20">
        <f t="shared" ca="1" si="94"/>
        <v>22.320000000000004</v>
      </c>
      <c r="V115" s="20">
        <f t="shared" ca="1" si="94"/>
        <v>25.110000000000003</v>
      </c>
      <c r="W115" s="20">
        <f t="shared" ca="1" si="94"/>
        <v>22.320000000000004</v>
      </c>
      <c r="X115" s="20">
        <f t="shared" ca="1" si="94"/>
        <v>11.160000000000002</v>
      </c>
      <c r="Y115" s="20">
        <f t="shared" ca="1" si="94"/>
        <v>5.580000000000001</v>
      </c>
      <c r="Z115" s="20">
        <f t="shared" ca="1" si="94"/>
        <v>5.580000000000001</v>
      </c>
      <c r="AA115" s="20">
        <f t="shared" ca="1" si="94"/>
        <v>8.370000000000001</v>
      </c>
      <c r="AB115" s="20">
        <f t="shared" ca="1" si="94"/>
        <v>13.950000000000001</v>
      </c>
      <c r="AC115" s="20">
        <f t="shared" ca="1" si="94"/>
        <v>11.160000000000002</v>
      </c>
      <c r="AD115" s="20">
        <f t="shared" ca="1" si="94"/>
        <v>11.160000000000002</v>
      </c>
      <c r="AE115" s="20">
        <f t="shared" ca="1" si="94"/>
        <v>5.580000000000001</v>
      </c>
      <c r="AF115" s="20">
        <f t="shared" ca="1" si="94"/>
        <v>19.53</v>
      </c>
      <c r="AG115" s="20">
        <f t="shared" ca="1" si="94"/>
        <v>22.320000000000004</v>
      </c>
      <c r="AH115" s="20">
        <f t="shared" ca="1" si="94"/>
        <v>25.110000000000003</v>
      </c>
      <c r="AI115" s="20">
        <f t="shared" ca="1" si="94"/>
        <v>22.320000000000004</v>
      </c>
      <c r="AJ115" s="20">
        <f t="shared" ca="1" si="94"/>
        <v>11.160000000000002</v>
      </c>
      <c r="AK115" s="20">
        <f t="shared" ca="1" si="94"/>
        <v>5.580000000000001</v>
      </c>
      <c r="AL115" s="20">
        <f t="shared" ca="1" si="94"/>
        <v>5.580000000000001</v>
      </c>
      <c r="AM115" s="20">
        <f t="shared" ca="1" si="94"/>
        <v>8.370000000000001</v>
      </c>
      <c r="AN115" s="20">
        <f t="shared" ca="1" si="94"/>
        <v>13.950000000000001</v>
      </c>
    </row>
    <row r="116" spans="1:40" hidden="1" outlineLevel="1" x14ac:dyDescent="0.25">
      <c r="A116" s="47" t="s">
        <v>35</v>
      </c>
      <c r="B116" s="69" t="s">
        <v>136</v>
      </c>
      <c r="C116" s="11"/>
      <c r="D116" s="81">
        <f>Предпоссылки!$C$169</f>
        <v>300</v>
      </c>
      <c r="E116" s="81">
        <f>Предпоссылки!$C$169</f>
        <v>300</v>
      </c>
      <c r="F116" s="81">
        <f>Предпоссылки!$C$169</f>
        <v>300</v>
      </c>
      <c r="G116" s="81">
        <f>Предпоссылки!$C$169</f>
        <v>300</v>
      </c>
      <c r="H116" s="81">
        <f>Предпоссылки!$C$169</f>
        <v>300</v>
      </c>
      <c r="I116" s="81">
        <f>Предпоссылки!$C$169</f>
        <v>300</v>
      </c>
      <c r="J116" s="81">
        <f>Предпоссылки!$C$169</f>
        <v>300</v>
      </c>
      <c r="K116" s="81">
        <f>Предпоссылки!$C$169</f>
        <v>300</v>
      </c>
      <c r="L116" s="81">
        <f>Предпоссылки!$C$169</f>
        <v>300</v>
      </c>
      <c r="M116" s="81">
        <f>Предпоссылки!$C$169</f>
        <v>300</v>
      </c>
      <c r="N116" s="81">
        <f>Предпоссылки!$C$169</f>
        <v>300</v>
      </c>
      <c r="O116" s="81">
        <f>Предпоссылки!$C$169</f>
        <v>300</v>
      </c>
      <c r="P116" s="81">
        <f>Предпоссылки!$C$169</f>
        <v>300</v>
      </c>
      <c r="Q116" s="81">
        <f>Предпоссылки!$C$169</f>
        <v>300</v>
      </c>
      <c r="R116" s="81">
        <f>Предпоссылки!$C$169</f>
        <v>300</v>
      </c>
      <c r="S116" s="81">
        <f>Предпоссылки!$C$169</f>
        <v>300</v>
      </c>
      <c r="T116" s="81">
        <f>Предпоссылки!$C$169</f>
        <v>300</v>
      </c>
      <c r="U116" s="81">
        <f>Предпоссылки!$C$169</f>
        <v>300</v>
      </c>
      <c r="V116" s="81">
        <f>Предпоссылки!$C$169</f>
        <v>300</v>
      </c>
      <c r="W116" s="81">
        <f>Предпоссылки!$C$169</f>
        <v>300</v>
      </c>
      <c r="X116" s="81">
        <f>Предпоссылки!$C$169</f>
        <v>300</v>
      </c>
      <c r="Y116" s="81">
        <f>Предпоссылки!$C$169</f>
        <v>300</v>
      </c>
      <c r="Z116" s="81">
        <f>Предпоссылки!$C$169</f>
        <v>300</v>
      </c>
      <c r="AA116" s="81">
        <f>Предпоссылки!$C$169</f>
        <v>300</v>
      </c>
      <c r="AB116" s="81">
        <f>Предпоссылки!$C$169</f>
        <v>300</v>
      </c>
      <c r="AC116" s="81">
        <f>Предпоссылки!$C$169</f>
        <v>300</v>
      </c>
      <c r="AD116" s="81">
        <f>Предпоссылки!$C$169</f>
        <v>300</v>
      </c>
      <c r="AE116" s="81">
        <f>Предпоссылки!$C$169</f>
        <v>300</v>
      </c>
      <c r="AF116" s="81">
        <f>Предпоссылки!$C$169</f>
        <v>300</v>
      </c>
      <c r="AG116" s="81">
        <f>Предпоссылки!$C$169</f>
        <v>300</v>
      </c>
      <c r="AH116" s="81">
        <f>Предпоссылки!$C$169</f>
        <v>300</v>
      </c>
      <c r="AI116" s="81">
        <f>Предпоссылки!$C$169</f>
        <v>300</v>
      </c>
      <c r="AJ116" s="81">
        <f>Предпоссылки!$C$169</f>
        <v>300</v>
      </c>
      <c r="AK116" s="81">
        <f>Предпоссылки!$C$169</f>
        <v>300</v>
      </c>
      <c r="AL116" s="81">
        <f>Предпоссылки!$C$169</f>
        <v>300</v>
      </c>
      <c r="AM116" s="81">
        <f>Предпоссылки!$C$169</f>
        <v>300</v>
      </c>
      <c r="AN116" s="81">
        <f>Предпоссылки!$C$169</f>
        <v>300</v>
      </c>
    </row>
    <row r="117" spans="1:40" ht="10.25" hidden="1" outlineLevel="1" x14ac:dyDescent="0.2">
      <c r="A117" s="47" t="s">
        <v>28</v>
      </c>
      <c r="B117" s="69" t="s">
        <v>137</v>
      </c>
      <c r="C117" s="11"/>
      <c r="D117" s="11">
        <f ca="1">D115*D116</f>
        <v>4185</v>
      </c>
      <c r="E117" s="11">
        <f t="shared" ref="E117:AN117" ca="1" si="95">E115*E116</f>
        <v>3348.0000000000005</v>
      </c>
      <c r="F117" s="11">
        <f t="shared" ca="1" si="95"/>
        <v>3348.0000000000005</v>
      </c>
      <c r="G117" s="11">
        <f t="shared" ca="1" si="95"/>
        <v>1674.0000000000002</v>
      </c>
      <c r="H117" s="11">
        <f t="shared" ca="1" si="95"/>
        <v>5859</v>
      </c>
      <c r="I117" s="11">
        <f t="shared" ca="1" si="95"/>
        <v>6696.0000000000009</v>
      </c>
      <c r="J117" s="11">
        <f t="shared" ca="1" si="95"/>
        <v>7533.0000000000009</v>
      </c>
      <c r="K117" s="11">
        <f t="shared" ca="1" si="95"/>
        <v>6696.0000000000009</v>
      </c>
      <c r="L117" s="11">
        <f t="shared" ca="1" si="95"/>
        <v>3348.0000000000005</v>
      </c>
      <c r="M117" s="11">
        <f t="shared" ca="1" si="95"/>
        <v>1674.0000000000002</v>
      </c>
      <c r="N117" s="11">
        <f t="shared" ca="1" si="95"/>
        <v>1674.0000000000002</v>
      </c>
      <c r="O117" s="11">
        <f t="shared" ca="1" si="95"/>
        <v>2511.0000000000005</v>
      </c>
      <c r="P117" s="11">
        <f t="shared" ca="1" si="95"/>
        <v>4185</v>
      </c>
      <c r="Q117" s="11">
        <f t="shared" ca="1" si="95"/>
        <v>3348.0000000000005</v>
      </c>
      <c r="R117" s="11">
        <f t="shared" ca="1" si="95"/>
        <v>3348.0000000000005</v>
      </c>
      <c r="S117" s="11">
        <f t="shared" ca="1" si="95"/>
        <v>1674.0000000000002</v>
      </c>
      <c r="T117" s="11">
        <f t="shared" ca="1" si="95"/>
        <v>5859</v>
      </c>
      <c r="U117" s="11">
        <f t="shared" ca="1" si="95"/>
        <v>6696.0000000000009</v>
      </c>
      <c r="V117" s="11">
        <f t="shared" ca="1" si="95"/>
        <v>7533.0000000000009</v>
      </c>
      <c r="W117" s="11">
        <f t="shared" ca="1" si="95"/>
        <v>6696.0000000000009</v>
      </c>
      <c r="X117" s="11">
        <f t="shared" ca="1" si="95"/>
        <v>3348.0000000000005</v>
      </c>
      <c r="Y117" s="11">
        <f t="shared" ca="1" si="95"/>
        <v>1674.0000000000002</v>
      </c>
      <c r="Z117" s="11">
        <f t="shared" ca="1" si="95"/>
        <v>1674.0000000000002</v>
      </c>
      <c r="AA117" s="11">
        <f t="shared" ca="1" si="95"/>
        <v>2511.0000000000005</v>
      </c>
      <c r="AB117" s="11">
        <f t="shared" ca="1" si="95"/>
        <v>4185</v>
      </c>
      <c r="AC117" s="11">
        <f t="shared" ca="1" si="95"/>
        <v>3348.0000000000005</v>
      </c>
      <c r="AD117" s="11">
        <f t="shared" ca="1" si="95"/>
        <v>3348.0000000000005</v>
      </c>
      <c r="AE117" s="11">
        <f t="shared" ca="1" si="95"/>
        <v>1674.0000000000002</v>
      </c>
      <c r="AF117" s="11">
        <f t="shared" ca="1" si="95"/>
        <v>5859</v>
      </c>
      <c r="AG117" s="11">
        <f t="shared" ca="1" si="95"/>
        <v>6696.0000000000009</v>
      </c>
      <c r="AH117" s="11">
        <f t="shared" ca="1" si="95"/>
        <v>7533.0000000000009</v>
      </c>
      <c r="AI117" s="11">
        <f t="shared" ca="1" si="95"/>
        <v>6696.0000000000009</v>
      </c>
      <c r="AJ117" s="11">
        <f t="shared" ca="1" si="95"/>
        <v>3348.0000000000005</v>
      </c>
      <c r="AK117" s="11">
        <f t="shared" ca="1" si="95"/>
        <v>1674.0000000000002</v>
      </c>
      <c r="AL117" s="11">
        <f t="shared" ca="1" si="95"/>
        <v>1674.0000000000002</v>
      </c>
      <c r="AM117" s="11">
        <f t="shared" ca="1" si="95"/>
        <v>2511.0000000000005</v>
      </c>
      <c r="AN117" s="11">
        <f t="shared" ca="1" si="95"/>
        <v>4185</v>
      </c>
    </row>
    <row r="118" spans="1:40" ht="10.25" hidden="1" outlineLevel="1" x14ac:dyDescent="0.2">
      <c r="A118" s="47" t="s">
        <v>134</v>
      </c>
      <c r="B118" s="69" t="s">
        <v>141</v>
      </c>
      <c r="C118" s="11"/>
      <c r="D118" s="11">
        <f ca="1">D117/100</f>
        <v>41.85</v>
      </c>
      <c r="E118" s="11">
        <f t="shared" ref="E118" ca="1" si="96">E117/100</f>
        <v>33.480000000000004</v>
      </c>
      <c r="F118" s="11">
        <f t="shared" ref="F118" ca="1" si="97">F117/100</f>
        <v>33.480000000000004</v>
      </c>
      <c r="G118" s="11">
        <f t="shared" ref="G118" ca="1" si="98">G117/100</f>
        <v>16.740000000000002</v>
      </c>
      <c r="H118" s="11">
        <f t="shared" ref="H118" ca="1" si="99">H117/100</f>
        <v>58.59</v>
      </c>
      <c r="I118" s="11">
        <f t="shared" ref="I118" ca="1" si="100">I117/100</f>
        <v>66.960000000000008</v>
      </c>
      <c r="J118" s="11">
        <f t="shared" ref="J118" ca="1" si="101">J117/100</f>
        <v>75.330000000000013</v>
      </c>
      <c r="K118" s="11">
        <f t="shared" ref="K118" ca="1" si="102">K117/100</f>
        <v>66.960000000000008</v>
      </c>
      <c r="L118" s="11">
        <f t="shared" ref="L118" ca="1" si="103">L117/100</f>
        <v>33.480000000000004</v>
      </c>
      <c r="M118" s="11">
        <f t="shared" ref="M118" ca="1" si="104">M117/100</f>
        <v>16.740000000000002</v>
      </c>
      <c r="N118" s="11">
        <f t="shared" ref="N118" ca="1" si="105">N117/100</f>
        <v>16.740000000000002</v>
      </c>
      <c r="O118" s="11">
        <f t="shared" ref="O118" ca="1" si="106">O117/100</f>
        <v>25.110000000000003</v>
      </c>
      <c r="P118" s="11">
        <f t="shared" ref="P118" ca="1" si="107">P117/100</f>
        <v>41.85</v>
      </c>
      <c r="Q118" s="11">
        <f t="shared" ref="Q118" ca="1" si="108">Q117/100</f>
        <v>33.480000000000004</v>
      </c>
      <c r="R118" s="11">
        <f t="shared" ref="R118" ca="1" si="109">R117/100</f>
        <v>33.480000000000004</v>
      </c>
      <c r="S118" s="11">
        <f t="shared" ref="S118" ca="1" si="110">S117/100</f>
        <v>16.740000000000002</v>
      </c>
      <c r="T118" s="11">
        <f t="shared" ref="T118" ca="1" si="111">T117/100</f>
        <v>58.59</v>
      </c>
      <c r="U118" s="11">
        <f t="shared" ref="U118" ca="1" si="112">U117/100</f>
        <v>66.960000000000008</v>
      </c>
      <c r="V118" s="11">
        <f t="shared" ref="V118" ca="1" si="113">V117/100</f>
        <v>75.330000000000013</v>
      </c>
      <c r="W118" s="11">
        <f t="shared" ref="W118" ca="1" si="114">W117/100</f>
        <v>66.960000000000008</v>
      </c>
      <c r="X118" s="11">
        <f t="shared" ref="X118" ca="1" si="115">X117/100</f>
        <v>33.480000000000004</v>
      </c>
      <c r="Y118" s="11">
        <f t="shared" ref="Y118" ca="1" si="116">Y117/100</f>
        <v>16.740000000000002</v>
      </c>
      <c r="Z118" s="11">
        <f t="shared" ref="Z118" ca="1" si="117">Z117/100</f>
        <v>16.740000000000002</v>
      </c>
      <c r="AA118" s="11">
        <f t="shared" ref="AA118" ca="1" si="118">AA117/100</f>
        <v>25.110000000000003</v>
      </c>
      <c r="AB118" s="11">
        <f t="shared" ref="AB118" ca="1" si="119">AB117/100</f>
        <v>41.85</v>
      </c>
      <c r="AC118" s="11">
        <f t="shared" ref="AC118" ca="1" si="120">AC117/100</f>
        <v>33.480000000000004</v>
      </c>
      <c r="AD118" s="11">
        <f t="shared" ref="AD118" ca="1" si="121">AD117/100</f>
        <v>33.480000000000004</v>
      </c>
      <c r="AE118" s="11">
        <f t="shared" ref="AE118" ca="1" si="122">AE117/100</f>
        <v>16.740000000000002</v>
      </c>
      <c r="AF118" s="11">
        <f t="shared" ref="AF118" ca="1" si="123">AF117/100</f>
        <v>58.59</v>
      </c>
      <c r="AG118" s="11">
        <f t="shared" ref="AG118" ca="1" si="124">AG117/100</f>
        <v>66.960000000000008</v>
      </c>
      <c r="AH118" s="11">
        <f t="shared" ref="AH118" ca="1" si="125">AH117/100</f>
        <v>75.330000000000013</v>
      </c>
      <c r="AI118" s="11">
        <f t="shared" ref="AI118" ca="1" si="126">AI117/100</f>
        <v>66.960000000000008</v>
      </c>
      <c r="AJ118" s="11">
        <f t="shared" ref="AJ118" ca="1" si="127">AJ117/100</f>
        <v>33.480000000000004</v>
      </c>
      <c r="AK118" s="11">
        <f t="shared" ref="AK118" ca="1" si="128">AK117/100</f>
        <v>16.740000000000002</v>
      </c>
      <c r="AL118" s="11">
        <f t="shared" ref="AL118" ca="1" si="129">AL117/100</f>
        <v>16.740000000000002</v>
      </c>
      <c r="AM118" s="11">
        <f t="shared" ref="AM118" ca="1" si="130">AM117/100</f>
        <v>25.110000000000003</v>
      </c>
      <c r="AN118" s="11">
        <f t="shared" ref="AN118" ca="1" si="131">AN117/100</f>
        <v>41.85</v>
      </c>
    </row>
    <row r="119" spans="1:40" ht="10.25" hidden="1" outlineLevel="1" x14ac:dyDescent="0.2">
      <c r="A119" s="47" t="s">
        <v>31</v>
      </c>
      <c r="B119" s="69" t="s">
        <v>138</v>
      </c>
      <c r="C119" s="11"/>
      <c r="D119" s="11">
        <v>14</v>
      </c>
      <c r="E119" s="11">
        <v>14</v>
      </c>
      <c r="F119" s="11">
        <v>14</v>
      </c>
      <c r="G119" s="11">
        <v>14</v>
      </c>
      <c r="H119" s="11">
        <v>14</v>
      </c>
      <c r="I119" s="11">
        <v>14</v>
      </c>
      <c r="J119" s="11">
        <v>14</v>
      </c>
      <c r="K119" s="11">
        <v>14</v>
      </c>
      <c r="L119" s="11">
        <v>14</v>
      </c>
      <c r="M119" s="11">
        <v>14</v>
      </c>
      <c r="N119" s="11">
        <v>14</v>
      </c>
      <c r="O119" s="11">
        <v>14</v>
      </c>
      <c r="P119" s="11">
        <v>14</v>
      </c>
      <c r="Q119" s="11">
        <v>14</v>
      </c>
      <c r="R119" s="11">
        <v>14</v>
      </c>
      <c r="S119" s="11">
        <v>14</v>
      </c>
      <c r="T119" s="11">
        <v>14</v>
      </c>
      <c r="U119" s="11">
        <v>14</v>
      </c>
      <c r="V119" s="11">
        <v>14</v>
      </c>
      <c r="W119" s="11">
        <v>14</v>
      </c>
      <c r="X119" s="11">
        <v>14</v>
      </c>
      <c r="Y119" s="11">
        <v>14</v>
      </c>
      <c r="Z119" s="11">
        <v>14</v>
      </c>
      <c r="AA119" s="11">
        <v>14</v>
      </c>
      <c r="AB119" s="11">
        <v>14</v>
      </c>
      <c r="AC119" s="11">
        <v>14</v>
      </c>
      <c r="AD119" s="11">
        <v>14</v>
      </c>
      <c r="AE119" s="11">
        <v>14</v>
      </c>
      <c r="AF119" s="11">
        <v>14</v>
      </c>
      <c r="AG119" s="11">
        <v>14</v>
      </c>
      <c r="AH119" s="11">
        <v>14</v>
      </c>
      <c r="AI119" s="11">
        <v>14</v>
      </c>
      <c r="AJ119" s="11">
        <v>14</v>
      </c>
      <c r="AK119" s="11">
        <v>14</v>
      </c>
      <c r="AL119" s="11">
        <v>14</v>
      </c>
      <c r="AM119" s="11">
        <v>14</v>
      </c>
      <c r="AN119" s="11">
        <v>14</v>
      </c>
    </row>
    <row r="120" spans="1:40" ht="10.25" hidden="1" outlineLevel="1" x14ac:dyDescent="0.2">
      <c r="A120" s="47" t="s">
        <v>135</v>
      </c>
      <c r="B120" s="69" t="s">
        <v>142</v>
      </c>
      <c r="C120" s="11"/>
      <c r="D120" s="11">
        <f ca="1">D118*D119</f>
        <v>585.9</v>
      </c>
      <c r="E120" s="11">
        <f t="shared" ref="E120:AN120" ca="1" si="132">E118*E119</f>
        <v>468.72</v>
      </c>
      <c r="F120" s="11">
        <f t="shared" ca="1" si="132"/>
        <v>468.72</v>
      </c>
      <c r="G120" s="11">
        <f t="shared" ca="1" si="132"/>
        <v>234.36</v>
      </c>
      <c r="H120" s="11">
        <f t="shared" ca="1" si="132"/>
        <v>820.26</v>
      </c>
      <c r="I120" s="11">
        <f t="shared" ca="1" si="132"/>
        <v>937.44</v>
      </c>
      <c r="J120" s="11">
        <f t="shared" ca="1" si="132"/>
        <v>1054.6200000000001</v>
      </c>
      <c r="K120" s="11">
        <f t="shared" ca="1" si="132"/>
        <v>937.44</v>
      </c>
      <c r="L120" s="11">
        <f t="shared" ca="1" si="132"/>
        <v>468.72</v>
      </c>
      <c r="M120" s="11">
        <f t="shared" ca="1" si="132"/>
        <v>234.36</v>
      </c>
      <c r="N120" s="11">
        <f t="shared" ca="1" si="132"/>
        <v>234.36</v>
      </c>
      <c r="O120" s="11">
        <f t="shared" ca="1" si="132"/>
        <v>351.54</v>
      </c>
      <c r="P120" s="11">
        <f t="shared" ca="1" si="132"/>
        <v>585.9</v>
      </c>
      <c r="Q120" s="11">
        <f t="shared" ca="1" si="132"/>
        <v>468.72</v>
      </c>
      <c r="R120" s="11">
        <f t="shared" ca="1" si="132"/>
        <v>468.72</v>
      </c>
      <c r="S120" s="11">
        <f t="shared" ca="1" si="132"/>
        <v>234.36</v>
      </c>
      <c r="T120" s="11">
        <f t="shared" ca="1" si="132"/>
        <v>820.26</v>
      </c>
      <c r="U120" s="11">
        <f t="shared" ca="1" si="132"/>
        <v>937.44</v>
      </c>
      <c r="V120" s="11">
        <f t="shared" ca="1" si="132"/>
        <v>1054.6200000000001</v>
      </c>
      <c r="W120" s="11">
        <f t="shared" ca="1" si="132"/>
        <v>937.44</v>
      </c>
      <c r="X120" s="11">
        <f t="shared" ca="1" si="132"/>
        <v>468.72</v>
      </c>
      <c r="Y120" s="11">
        <f t="shared" ca="1" si="132"/>
        <v>234.36</v>
      </c>
      <c r="Z120" s="11">
        <f t="shared" ca="1" si="132"/>
        <v>234.36</v>
      </c>
      <c r="AA120" s="11">
        <f t="shared" ca="1" si="132"/>
        <v>351.54</v>
      </c>
      <c r="AB120" s="11">
        <f t="shared" ca="1" si="132"/>
        <v>585.9</v>
      </c>
      <c r="AC120" s="11">
        <f t="shared" ca="1" si="132"/>
        <v>468.72</v>
      </c>
      <c r="AD120" s="11">
        <f t="shared" ca="1" si="132"/>
        <v>468.72</v>
      </c>
      <c r="AE120" s="11">
        <f t="shared" ca="1" si="132"/>
        <v>234.36</v>
      </c>
      <c r="AF120" s="11">
        <f t="shared" ca="1" si="132"/>
        <v>820.26</v>
      </c>
      <c r="AG120" s="11">
        <f t="shared" ca="1" si="132"/>
        <v>937.44</v>
      </c>
      <c r="AH120" s="11">
        <f t="shared" ca="1" si="132"/>
        <v>1054.6200000000001</v>
      </c>
      <c r="AI120" s="11">
        <f t="shared" ca="1" si="132"/>
        <v>937.44</v>
      </c>
      <c r="AJ120" s="11">
        <f t="shared" ca="1" si="132"/>
        <v>468.72</v>
      </c>
      <c r="AK120" s="11">
        <f t="shared" ca="1" si="132"/>
        <v>234.36</v>
      </c>
      <c r="AL120" s="11">
        <f t="shared" ca="1" si="132"/>
        <v>234.36</v>
      </c>
      <c r="AM120" s="11">
        <f t="shared" ca="1" si="132"/>
        <v>351.54</v>
      </c>
      <c r="AN120" s="11">
        <f t="shared" ca="1" si="132"/>
        <v>585.9</v>
      </c>
    </row>
    <row r="121" spans="1:40" hidden="1" outlineLevel="1" x14ac:dyDescent="0.25">
      <c r="A121" s="47" t="s">
        <v>29</v>
      </c>
      <c r="B121" s="69" t="s">
        <v>139</v>
      </c>
      <c r="C121" s="11"/>
      <c r="D121" s="75">
        <f>IF(D$1=DATE(2025,1,1), Предпоссылки!$C170,IF(MOD(MONTH(D$1),Предпоссылки!$C172)=Предпоссылки!$C173,#REF!+Предпоссылки!$C171,#REF!))</f>
        <v>56</v>
      </c>
      <c r="E121" s="75">
        <f>IF(E$1=DATE(2025,1,1), Предпоссылки!$C170,IF(MOD(MONTH(E$1),Предпоссылки!$C172)=Предпоссылки!$C173,D121+Предпоссылки!$C171,D121))</f>
        <v>56</v>
      </c>
      <c r="F121" s="75">
        <f>IF(F$1=DATE(2025,1,1), Предпоссылки!$C170,IF(MOD(MONTH(F$1),Предпоссылки!$C172)=Предпоссылки!$C173,E121+Предпоссылки!$C171,E121))</f>
        <v>56</v>
      </c>
      <c r="G121" s="75">
        <f>IF(G$1=DATE(2025,1,1), Предпоссылки!$C170,IF(MOD(MONTH(G$1),Предпоссылки!$C172)=Предпоссылки!$C173,F121+Предпоссылки!$C171,F121))</f>
        <v>56</v>
      </c>
      <c r="H121" s="75">
        <f>IF(H$1=DATE(2025,1,1), Предпоссылки!$C170,IF(MOD(MONTH(H$1),Предпоссылки!$C172)=Предпоссылки!$C173,G121+Предпоссылки!$C171,G121))</f>
        <v>56</v>
      </c>
      <c r="I121" s="75">
        <f>IF(I$1=DATE(2025,1,1), Предпоссылки!$C170,IF(MOD(MONTH(I$1),Предпоссылки!$C172)=Предпоссылки!$C173,H121+Предпоссылки!$C171,H121))</f>
        <v>56</v>
      </c>
      <c r="J121" s="75">
        <f>IF(J$1=DATE(2025,1,1), Предпоссылки!$C170,IF(MOD(MONTH(J$1),Предпоссылки!$C172)=Предпоссылки!$C173,I121+Предпоссылки!$C171,I121))</f>
        <v>56</v>
      </c>
      <c r="K121" s="75">
        <f>IF(K$1=DATE(2025,1,1), Предпоссылки!$C170,IF(MOD(MONTH(K$1),Предпоссылки!$C172)=Предпоссылки!$C173,J121+Предпоссылки!$C171,J121))</f>
        <v>56</v>
      </c>
      <c r="L121" s="75">
        <f>IF(L$1=DATE(2025,1,1), Предпоссылки!$C170,IF(MOD(MONTH(L$1),Предпоссылки!$C172)=Предпоссылки!$C173,K121+Предпоссылки!$C171,K121))</f>
        <v>56</v>
      </c>
      <c r="M121" s="75">
        <f>IF(M$1=DATE(2025,1,1), Предпоссылки!$C170,IF(MOD(MONTH(M$1),Предпоссылки!$C172)=Предпоссылки!$C173,L121+Предпоссылки!$C171,L121))</f>
        <v>56</v>
      </c>
      <c r="N121" s="75">
        <f>IF(N$1=DATE(2025,1,1), Предпоссылки!$C170,IF(MOD(MONTH(N$1),Предпоссылки!$C172)=Предпоссылки!$C173,M121+Предпоссылки!$C171,M121))</f>
        <v>56</v>
      </c>
      <c r="O121" s="75">
        <f>IF(O$1=DATE(2025,1,1), Предпоссылки!$C170,IF(MOD(MONTH(O$1),Предпоссылки!$C172)=Предпоссылки!$C173,N121+Предпоссылки!$C171,N121))</f>
        <v>56</v>
      </c>
      <c r="P121" s="75">
        <f>IF(P$1=DATE(2025,1,1), Предпоссылки!$C170,IF(MOD(MONTH(P$1),Предпоссылки!$C172)=Предпоссылки!$C173,O121+Предпоссылки!$C171,O121))</f>
        <v>64</v>
      </c>
      <c r="Q121" s="75">
        <f>IF(Q$1=DATE(2025,1,1), Предпоссылки!$C170,IF(MOD(MONTH(Q$1),Предпоссылки!$C172)=Предпоссылки!$C173,P121+Предпоссылки!$C171,P121))</f>
        <v>64</v>
      </c>
      <c r="R121" s="75">
        <f>IF(R$1=DATE(2025,1,1), Предпоссылки!$C170,IF(MOD(MONTH(R$1),Предпоссылки!$C172)=Предпоссылки!$C173,Q121+Предпоссылки!$C171,Q121))</f>
        <v>64</v>
      </c>
      <c r="S121" s="75">
        <f>IF(S$1=DATE(2025,1,1), Предпоссылки!$C170,IF(MOD(MONTH(S$1),Предпоссылки!$C172)=Предпоссылки!$C173,R121+Предпоссылки!$C171,R121))</f>
        <v>64</v>
      </c>
      <c r="T121" s="75">
        <f>IF(T$1=DATE(2025,1,1), Предпоссылки!$C170,IF(MOD(MONTH(T$1),Предпоссылки!$C172)=Предпоссылки!$C173,S121+Предпоссылки!$C171,S121))</f>
        <v>64</v>
      </c>
      <c r="U121" s="75">
        <f>IF(U$1=DATE(2025,1,1), Предпоссылки!$C170,IF(MOD(MONTH(U$1),Предпоссылки!$C172)=Предпоссылки!$C173,T121+Предпоссылки!$C171,T121))</f>
        <v>64</v>
      </c>
      <c r="V121" s="75">
        <f>IF(V$1=DATE(2025,1,1), Предпоссылки!$C170,IF(MOD(MONTH(V$1),Предпоссылки!$C172)=Предпоссылки!$C173,U121+Предпоссылки!$C171,U121))</f>
        <v>64</v>
      </c>
      <c r="W121" s="75">
        <f>IF(W$1=DATE(2025,1,1), Предпоссылки!$C170,IF(MOD(MONTH(W$1),Предпоссылки!$C172)=Предпоссылки!$C173,V121+Предпоссылки!$C171,V121))</f>
        <v>64</v>
      </c>
      <c r="X121" s="75">
        <f>IF(X$1=DATE(2025,1,1), Предпоссылки!$C170,IF(MOD(MONTH(X$1),Предпоссылки!$C172)=Предпоссылки!$C173,W121+Предпоссылки!$C171,W121))</f>
        <v>64</v>
      </c>
      <c r="Y121" s="75">
        <f>IF(Y$1=DATE(2025,1,1), Предпоссылки!$C170,IF(MOD(MONTH(Y$1),Предпоссылки!$C172)=Предпоссылки!$C173,X121+Предпоссылки!$C171,X121))</f>
        <v>64</v>
      </c>
      <c r="Z121" s="75">
        <f>IF(Z$1=DATE(2025,1,1), Предпоссылки!$C170,IF(MOD(MONTH(Z$1),Предпоссылки!$C172)=Предпоссылки!$C173,Y121+Предпоссылки!$C171,Y121))</f>
        <v>64</v>
      </c>
      <c r="AA121" s="75">
        <f>IF(AA$1=DATE(2025,1,1), Предпоссылки!$C170,IF(MOD(MONTH(AA$1),Предпоссылки!$C172)=Предпоссылки!$C173,Z121+Предпоссылки!$C171,Z121))</f>
        <v>64</v>
      </c>
      <c r="AB121" s="75">
        <f>IF(AB$1=DATE(2025,1,1), Предпоссылки!$C170,IF(MOD(MONTH(AB$1),Предпоссылки!$C172)=Предпоссылки!$C173,AA121+Предпоссылки!$C171,AA121))</f>
        <v>72</v>
      </c>
      <c r="AC121" s="75">
        <f>IF(AC$1=DATE(2025,1,1), Предпоссылки!$C170,IF(MOD(MONTH(AC$1),Предпоссылки!$C172)=Предпоссылки!$C173,AB121+Предпоссылки!$C171,AB121))</f>
        <v>72</v>
      </c>
      <c r="AD121" s="75">
        <f>IF(AD$1=DATE(2025,1,1), Предпоссылки!$C170,IF(MOD(MONTH(AD$1),Предпоссылки!$C172)=Предпоссылки!$C173,AC121+Предпоссылки!$C171,AC121))</f>
        <v>72</v>
      </c>
      <c r="AE121" s="75">
        <f>IF(AE$1=DATE(2025,1,1), Предпоссылки!$C170,IF(MOD(MONTH(AE$1),Предпоссылки!$C172)=Предпоссылки!$C173,AD121+Предпоссылки!$C171,AD121))</f>
        <v>72</v>
      </c>
      <c r="AF121" s="75">
        <f>IF(AF$1=DATE(2025,1,1), Предпоссылки!$C170,IF(MOD(MONTH(AF$1),Предпоссылки!$C172)=Предпоссылки!$C173,AE121+Предпоссылки!$C171,AE121))</f>
        <v>72</v>
      </c>
      <c r="AG121" s="75">
        <f>IF(AG$1=DATE(2025,1,1), Предпоссылки!$C170,IF(MOD(MONTH(AG$1),Предпоссылки!$C172)=Предпоссылки!$C173,AF121+Предпоссылки!$C171,AF121))</f>
        <v>72</v>
      </c>
      <c r="AH121" s="75">
        <f>IF(AH$1=DATE(2025,1,1), Предпоссылки!$C170,IF(MOD(MONTH(AH$1),Предпоссылки!$C172)=Предпоссылки!$C173,AG121+Предпоссылки!$C171,AG121))</f>
        <v>72</v>
      </c>
      <c r="AI121" s="75">
        <f>IF(AI$1=DATE(2025,1,1), Предпоссылки!$C170,IF(MOD(MONTH(AI$1),Предпоссылки!$C172)=Предпоссылки!$C173,AH121+Предпоссылки!$C171,AH121))</f>
        <v>72</v>
      </c>
      <c r="AJ121" s="75">
        <f>IF(AJ$1=DATE(2025,1,1), Предпоссылки!$C170,IF(MOD(MONTH(AJ$1),Предпоссылки!$C172)=Предпоссылки!$C173,AI121+Предпоссылки!$C171,AI121))</f>
        <v>72</v>
      </c>
      <c r="AK121" s="75">
        <f>IF(AK$1=DATE(2025,1,1), Предпоссылки!$C170,IF(MOD(MONTH(AK$1),Предпоссылки!$C172)=Предпоссылки!$C173,AJ121+Предпоссылки!$C171,AJ121))</f>
        <v>72</v>
      </c>
      <c r="AL121" s="75">
        <f>IF(AL$1=DATE(2025,1,1), Предпоссылки!$C170,IF(MOD(MONTH(AL$1),Предпоссылки!$C172)=Предпоссылки!$C173,AK121+Предпоссылки!$C171,AK121))</f>
        <v>72</v>
      </c>
      <c r="AM121" s="75">
        <f>IF(AM$1=DATE(2025,1,1), Предпоссылки!$C170,IF(MOD(MONTH(AM$1),Предпоссылки!$C172)=Предпоссылки!$C173,AL121+Предпоссылки!$C171,AL121))</f>
        <v>72</v>
      </c>
      <c r="AN121" s="75">
        <f>IF(AN$1=DATE(2025,1,1), Предпоссылки!$C170,IF(MOD(MONTH(AN$1),Предпоссылки!$C172)=Предпоссылки!$C173,AM121+Предпоссылки!$C171,AM121))</f>
        <v>80</v>
      </c>
    </row>
    <row r="122" spans="1:40" ht="10.25" hidden="1" outlineLevel="1" x14ac:dyDescent="0.2">
      <c r="A122" s="21" t="s">
        <v>30</v>
      </c>
      <c r="B122" s="69" t="s">
        <v>140</v>
      </c>
      <c r="C122" s="11"/>
      <c r="D122" s="11">
        <f ca="1">D120*D121</f>
        <v>32810.400000000001</v>
      </c>
      <c r="E122" s="11">
        <f t="shared" ref="E122:AN122" ca="1" si="133">E120*E121</f>
        <v>26248.32</v>
      </c>
      <c r="F122" s="11">
        <f t="shared" ca="1" si="133"/>
        <v>26248.32</v>
      </c>
      <c r="G122" s="11">
        <f t="shared" ca="1" si="133"/>
        <v>13124.16</v>
      </c>
      <c r="H122" s="11">
        <f t="shared" ca="1" si="133"/>
        <v>45934.559999999998</v>
      </c>
      <c r="I122" s="11">
        <f t="shared" ca="1" si="133"/>
        <v>52496.639999999999</v>
      </c>
      <c r="J122" s="11">
        <f t="shared" ca="1" si="133"/>
        <v>59058.720000000008</v>
      </c>
      <c r="K122" s="11">
        <f t="shared" ca="1" si="133"/>
        <v>52496.639999999999</v>
      </c>
      <c r="L122" s="11">
        <f t="shared" ca="1" si="133"/>
        <v>26248.32</v>
      </c>
      <c r="M122" s="11">
        <f t="shared" ca="1" si="133"/>
        <v>13124.16</v>
      </c>
      <c r="N122" s="11">
        <f t="shared" ca="1" si="133"/>
        <v>13124.16</v>
      </c>
      <c r="O122" s="11">
        <f t="shared" ca="1" si="133"/>
        <v>19686.240000000002</v>
      </c>
      <c r="P122" s="11">
        <f t="shared" ca="1" si="133"/>
        <v>37497.599999999999</v>
      </c>
      <c r="Q122" s="11">
        <f t="shared" ca="1" si="133"/>
        <v>29998.080000000002</v>
      </c>
      <c r="R122" s="11">
        <f t="shared" ca="1" si="133"/>
        <v>29998.080000000002</v>
      </c>
      <c r="S122" s="11">
        <f t="shared" ca="1" si="133"/>
        <v>14999.04</v>
      </c>
      <c r="T122" s="11">
        <f t="shared" ca="1" si="133"/>
        <v>52496.639999999999</v>
      </c>
      <c r="U122" s="11">
        <f t="shared" ca="1" si="133"/>
        <v>59996.160000000003</v>
      </c>
      <c r="V122" s="11">
        <f t="shared" ca="1" si="133"/>
        <v>67495.680000000008</v>
      </c>
      <c r="W122" s="11">
        <f t="shared" ca="1" si="133"/>
        <v>59996.160000000003</v>
      </c>
      <c r="X122" s="11">
        <f t="shared" ca="1" si="133"/>
        <v>29998.080000000002</v>
      </c>
      <c r="Y122" s="11">
        <f t="shared" ca="1" si="133"/>
        <v>14999.04</v>
      </c>
      <c r="Z122" s="11">
        <f t="shared" ca="1" si="133"/>
        <v>14999.04</v>
      </c>
      <c r="AA122" s="11">
        <f t="shared" ca="1" si="133"/>
        <v>22498.560000000001</v>
      </c>
      <c r="AB122" s="11">
        <f t="shared" ca="1" si="133"/>
        <v>42184.799999999996</v>
      </c>
      <c r="AC122" s="11">
        <f t="shared" ca="1" si="133"/>
        <v>33747.840000000004</v>
      </c>
      <c r="AD122" s="11">
        <f t="shared" ca="1" si="133"/>
        <v>33747.840000000004</v>
      </c>
      <c r="AE122" s="11">
        <f t="shared" ca="1" si="133"/>
        <v>16873.920000000002</v>
      </c>
      <c r="AF122" s="11">
        <f t="shared" ca="1" si="133"/>
        <v>59058.720000000001</v>
      </c>
      <c r="AG122" s="11">
        <f t="shared" ca="1" si="133"/>
        <v>67495.680000000008</v>
      </c>
      <c r="AH122" s="11">
        <f t="shared" ca="1" si="133"/>
        <v>75932.640000000014</v>
      </c>
      <c r="AI122" s="11">
        <f t="shared" ca="1" si="133"/>
        <v>67495.680000000008</v>
      </c>
      <c r="AJ122" s="11">
        <f t="shared" ca="1" si="133"/>
        <v>33747.840000000004</v>
      </c>
      <c r="AK122" s="11">
        <f t="shared" ca="1" si="133"/>
        <v>16873.920000000002</v>
      </c>
      <c r="AL122" s="11">
        <f t="shared" ca="1" si="133"/>
        <v>16873.920000000002</v>
      </c>
      <c r="AM122" s="11">
        <f t="shared" ca="1" si="133"/>
        <v>25310.880000000001</v>
      </c>
      <c r="AN122" s="11">
        <f t="shared" ca="1" si="133"/>
        <v>46872</v>
      </c>
    </row>
    <row r="123" spans="1:40" ht="10.25" hidden="1" outlineLevel="1" x14ac:dyDescent="0.2">
      <c r="A123" s="21" t="s">
        <v>32</v>
      </c>
      <c r="B123" s="69" t="s">
        <v>140</v>
      </c>
      <c r="C123" s="11"/>
      <c r="D123" s="11">
        <v>6000</v>
      </c>
      <c r="E123" s="11">
        <v>6000</v>
      </c>
      <c r="F123" s="11">
        <v>6000</v>
      </c>
      <c r="G123" s="11">
        <v>6000</v>
      </c>
      <c r="H123" s="11">
        <v>6000</v>
      </c>
      <c r="I123" s="11">
        <v>6000</v>
      </c>
      <c r="J123" s="11">
        <v>6000</v>
      </c>
      <c r="K123" s="11">
        <v>6000</v>
      </c>
      <c r="L123" s="11">
        <v>6000</v>
      </c>
      <c r="M123" s="11">
        <v>6000</v>
      </c>
      <c r="N123" s="11">
        <v>6000</v>
      </c>
      <c r="O123" s="11">
        <v>6000</v>
      </c>
      <c r="P123" s="11">
        <v>6000</v>
      </c>
      <c r="Q123" s="11">
        <v>6000</v>
      </c>
      <c r="R123" s="11">
        <v>6000</v>
      </c>
      <c r="S123" s="11">
        <v>6000</v>
      </c>
      <c r="T123" s="11">
        <v>6000</v>
      </c>
      <c r="U123" s="11">
        <v>6000</v>
      </c>
      <c r="V123" s="11">
        <v>6000</v>
      </c>
      <c r="W123" s="11">
        <v>6000</v>
      </c>
      <c r="X123" s="11">
        <v>6000</v>
      </c>
      <c r="Y123" s="11">
        <v>6000</v>
      </c>
      <c r="Z123" s="11">
        <v>6000</v>
      </c>
      <c r="AA123" s="11">
        <v>6000</v>
      </c>
      <c r="AB123" s="11">
        <v>6000</v>
      </c>
      <c r="AC123" s="11">
        <v>6000</v>
      </c>
      <c r="AD123" s="11">
        <v>6000</v>
      </c>
      <c r="AE123" s="11">
        <v>6000</v>
      </c>
      <c r="AF123" s="11">
        <v>6000</v>
      </c>
      <c r="AG123" s="11">
        <v>6000</v>
      </c>
      <c r="AH123" s="11">
        <v>6000</v>
      </c>
      <c r="AI123" s="11">
        <v>6000</v>
      </c>
      <c r="AJ123" s="11">
        <v>6000</v>
      </c>
      <c r="AK123" s="11">
        <v>6000</v>
      </c>
      <c r="AL123" s="11">
        <v>6000</v>
      </c>
      <c r="AM123" s="11">
        <v>6000</v>
      </c>
      <c r="AN123" s="11">
        <v>6000</v>
      </c>
    </row>
    <row r="124" spans="1:40" ht="10.25" hidden="1" outlineLevel="1" x14ac:dyDescent="0.2">
      <c r="A124" s="47"/>
      <c r="B124" s="69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</row>
    <row r="125" spans="1:40" ht="10.25" hidden="1" outlineLevel="1" x14ac:dyDescent="0.2">
      <c r="A125" s="39" t="s">
        <v>84</v>
      </c>
      <c r="B125" s="69"/>
      <c r="C125" s="11"/>
      <c r="D125" s="39">
        <f ca="1">D133+D134</f>
        <v>39747.840000000004</v>
      </c>
      <c r="E125" s="39">
        <f t="shared" ref="E125:AN125" ca="1" si="134">E133+E134</f>
        <v>34123.200000000004</v>
      </c>
      <c r="F125" s="39">
        <f t="shared" ca="1" si="134"/>
        <v>34123.200000000004</v>
      </c>
      <c r="G125" s="39">
        <f t="shared" ca="1" si="134"/>
        <v>17249.28</v>
      </c>
      <c r="H125" s="39">
        <f t="shared" ca="1" si="134"/>
        <v>45372.480000000003</v>
      </c>
      <c r="I125" s="39">
        <f t="shared" ca="1" si="134"/>
        <v>50997.120000000003</v>
      </c>
      <c r="J125" s="39">
        <f t="shared" ca="1" si="134"/>
        <v>56621.760000000009</v>
      </c>
      <c r="K125" s="39">
        <f t="shared" ca="1" si="134"/>
        <v>50997.120000000003</v>
      </c>
      <c r="L125" s="39">
        <f t="shared" ca="1" si="134"/>
        <v>34123.200000000004</v>
      </c>
      <c r="M125" s="39">
        <f t="shared" ca="1" si="134"/>
        <v>28498.560000000001</v>
      </c>
      <c r="N125" s="39">
        <f t="shared" ca="1" si="134"/>
        <v>28498.560000000001</v>
      </c>
      <c r="O125" s="39">
        <f t="shared" ca="1" si="134"/>
        <v>22873.920000000002</v>
      </c>
      <c r="P125" s="39">
        <f t="shared" ca="1" si="134"/>
        <v>44568.960000000006</v>
      </c>
      <c r="Q125" s="39">
        <f t="shared" ca="1" si="134"/>
        <v>38140.800000000003</v>
      </c>
      <c r="R125" s="39">
        <f t="shared" ca="1" si="134"/>
        <v>38140.800000000003</v>
      </c>
      <c r="S125" s="39">
        <f t="shared" ca="1" si="134"/>
        <v>18856.32</v>
      </c>
      <c r="T125" s="39">
        <f t="shared" ca="1" si="134"/>
        <v>50997.120000000003</v>
      </c>
      <c r="U125" s="39">
        <f t="shared" ca="1" si="134"/>
        <v>57425.280000000006</v>
      </c>
      <c r="V125" s="39">
        <f t="shared" ca="1" si="134"/>
        <v>63853.44000000001</v>
      </c>
      <c r="W125" s="39">
        <f t="shared" ca="1" si="134"/>
        <v>57425.280000000006</v>
      </c>
      <c r="X125" s="39">
        <f t="shared" ca="1" si="134"/>
        <v>38140.800000000003</v>
      </c>
      <c r="Y125" s="39">
        <f t="shared" ca="1" si="134"/>
        <v>31712.640000000003</v>
      </c>
      <c r="Z125" s="39">
        <f t="shared" ca="1" si="134"/>
        <v>31712.640000000003</v>
      </c>
      <c r="AA125" s="39">
        <f t="shared" ca="1" si="134"/>
        <v>25284.480000000003</v>
      </c>
      <c r="AB125" s="39">
        <f t="shared" ca="1" si="134"/>
        <v>49390.080000000009</v>
      </c>
      <c r="AC125" s="39">
        <f t="shared" ca="1" si="134"/>
        <v>42158.400000000001</v>
      </c>
      <c r="AD125" s="39">
        <f t="shared" ca="1" si="134"/>
        <v>42158.400000000001</v>
      </c>
      <c r="AE125" s="39">
        <f t="shared" ca="1" si="134"/>
        <v>20463.36</v>
      </c>
      <c r="AF125" s="39">
        <f t="shared" ca="1" si="134"/>
        <v>56621.760000000002</v>
      </c>
      <c r="AG125" s="39">
        <f t="shared" ca="1" si="134"/>
        <v>63853.44000000001</v>
      </c>
      <c r="AH125" s="39">
        <f t="shared" ca="1" si="134"/>
        <v>71085.12000000001</v>
      </c>
      <c r="AI125" s="39">
        <f t="shared" ca="1" si="134"/>
        <v>63853.44000000001</v>
      </c>
      <c r="AJ125" s="39">
        <f t="shared" ca="1" si="134"/>
        <v>42158.400000000001</v>
      </c>
      <c r="AK125" s="39">
        <f t="shared" ca="1" si="134"/>
        <v>34926.720000000001</v>
      </c>
      <c r="AL125" s="39">
        <f t="shared" ca="1" si="134"/>
        <v>34926.720000000001</v>
      </c>
      <c r="AM125" s="39">
        <f t="shared" ca="1" si="134"/>
        <v>27695.040000000005</v>
      </c>
      <c r="AN125" s="39">
        <f t="shared" ca="1" si="134"/>
        <v>54211.200000000012</v>
      </c>
    </row>
    <row r="126" spans="1:40" hidden="1" outlineLevel="1" x14ac:dyDescent="0.25">
      <c r="A126" s="47" t="s">
        <v>127</v>
      </c>
      <c r="B126" s="31" t="s">
        <v>77</v>
      </c>
      <c r="D126" s="20">
        <f t="shared" ref="D126:AN126" ca="1" si="135">D22</f>
        <v>16.740000000000002</v>
      </c>
      <c r="E126" s="20">
        <f t="shared" ca="1" si="135"/>
        <v>13.950000000000001</v>
      </c>
      <c r="F126" s="20">
        <f t="shared" ca="1" si="135"/>
        <v>13.950000000000001</v>
      </c>
      <c r="G126" s="20">
        <f t="shared" ca="1" si="135"/>
        <v>5.580000000000001</v>
      </c>
      <c r="H126" s="20">
        <f t="shared" ca="1" si="135"/>
        <v>19.53</v>
      </c>
      <c r="I126" s="20">
        <f t="shared" ca="1" si="135"/>
        <v>22.320000000000004</v>
      </c>
      <c r="J126" s="20">
        <f t="shared" ca="1" si="135"/>
        <v>25.110000000000003</v>
      </c>
      <c r="K126" s="20">
        <f t="shared" ca="1" si="135"/>
        <v>22.320000000000004</v>
      </c>
      <c r="L126" s="20">
        <f t="shared" ca="1" si="135"/>
        <v>13.950000000000001</v>
      </c>
      <c r="M126" s="20">
        <f t="shared" ca="1" si="135"/>
        <v>11.160000000000002</v>
      </c>
      <c r="N126" s="20">
        <f t="shared" ca="1" si="135"/>
        <v>11.160000000000002</v>
      </c>
      <c r="O126" s="20">
        <f t="shared" ca="1" si="135"/>
        <v>8.370000000000001</v>
      </c>
      <c r="P126" s="20">
        <f t="shared" ca="1" si="135"/>
        <v>16.740000000000002</v>
      </c>
      <c r="Q126" s="20">
        <f t="shared" ca="1" si="135"/>
        <v>13.950000000000001</v>
      </c>
      <c r="R126" s="20">
        <f t="shared" ca="1" si="135"/>
        <v>13.950000000000001</v>
      </c>
      <c r="S126" s="20">
        <f t="shared" ca="1" si="135"/>
        <v>5.580000000000001</v>
      </c>
      <c r="T126" s="20">
        <f t="shared" ca="1" si="135"/>
        <v>19.53</v>
      </c>
      <c r="U126" s="20">
        <f t="shared" ca="1" si="135"/>
        <v>22.320000000000004</v>
      </c>
      <c r="V126" s="20">
        <f t="shared" ca="1" si="135"/>
        <v>25.110000000000003</v>
      </c>
      <c r="W126" s="20">
        <f t="shared" ca="1" si="135"/>
        <v>22.320000000000004</v>
      </c>
      <c r="X126" s="20">
        <f t="shared" ca="1" si="135"/>
        <v>13.950000000000001</v>
      </c>
      <c r="Y126" s="20">
        <f t="shared" ca="1" si="135"/>
        <v>11.160000000000002</v>
      </c>
      <c r="Z126" s="20">
        <f t="shared" ca="1" si="135"/>
        <v>11.160000000000002</v>
      </c>
      <c r="AA126" s="20">
        <f t="shared" ca="1" si="135"/>
        <v>8.370000000000001</v>
      </c>
      <c r="AB126" s="20">
        <f t="shared" ca="1" si="135"/>
        <v>16.740000000000002</v>
      </c>
      <c r="AC126" s="20">
        <f t="shared" ca="1" si="135"/>
        <v>13.950000000000001</v>
      </c>
      <c r="AD126" s="20">
        <f t="shared" ca="1" si="135"/>
        <v>13.950000000000001</v>
      </c>
      <c r="AE126" s="20">
        <f t="shared" ca="1" si="135"/>
        <v>5.580000000000001</v>
      </c>
      <c r="AF126" s="20">
        <f t="shared" ca="1" si="135"/>
        <v>19.53</v>
      </c>
      <c r="AG126" s="20">
        <f t="shared" ca="1" si="135"/>
        <v>22.320000000000004</v>
      </c>
      <c r="AH126" s="20">
        <f t="shared" ca="1" si="135"/>
        <v>25.110000000000003</v>
      </c>
      <c r="AI126" s="20">
        <f t="shared" ca="1" si="135"/>
        <v>22.320000000000004</v>
      </c>
      <c r="AJ126" s="20">
        <f t="shared" ca="1" si="135"/>
        <v>13.950000000000001</v>
      </c>
      <c r="AK126" s="20">
        <f t="shared" ca="1" si="135"/>
        <v>11.160000000000002</v>
      </c>
      <c r="AL126" s="20">
        <f t="shared" ca="1" si="135"/>
        <v>11.160000000000002</v>
      </c>
      <c r="AM126" s="20">
        <f t="shared" ca="1" si="135"/>
        <v>8.370000000000001</v>
      </c>
      <c r="AN126" s="20">
        <f t="shared" ca="1" si="135"/>
        <v>16.740000000000002</v>
      </c>
    </row>
    <row r="127" spans="1:40" hidden="1" outlineLevel="1" x14ac:dyDescent="0.25">
      <c r="A127" s="47" t="s">
        <v>35</v>
      </c>
      <c r="B127" s="69" t="s">
        <v>136</v>
      </c>
      <c r="C127" s="11"/>
      <c r="D127" s="81">
        <f>Предпоссылки!$C$169</f>
        <v>300</v>
      </c>
      <c r="E127" s="81">
        <f>Предпоссылки!$C$169</f>
        <v>300</v>
      </c>
      <c r="F127" s="81">
        <f>Предпоссылки!$C$169</f>
        <v>300</v>
      </c>
      <c r="G127" s="81">
        <f>Предпоссылки!$C$169</f>
        <v>300</v>
      </c>
      <c r="H127" s="81">
        <f>Предпоссылки!$C$169</f>
        <v>300</v>
      </c>
      <c r="I127" s="81">
        <f>Предпоссылки!$C$169</f>
        <v>300</v>
      </c>
      <c r="J127" s="81">
        <f>Предпоссылки!$C$169</f>
        <v>300</v>
      </c>
      <c r="K127" s="81">
        <f>Предпоссылки!$C$169</f>
        <v>300</v>
      </c>
      <c r="L127" s="81">
        <f>Предпоссылки!$C$169</f>
        <v>300</v>
      </c>
      <c r="M127" s="81">
        <f>Предпоссылки!$C$169</f>
        <v>300</v>
      </c>
      <c r="N127" s="81">
        <f>Предпоссылки!$C$169</f>
        <v>300</v>
      </c>
      <c r="O127" s="81">
        <f>Предпоссылки!$C$169</f>
        <v>300</v>
      </c>
      <c r="P127" s="81">
        <f>Предпоссылки!$C$169</f>
        <v>300</v>
      </c>
      <c r="Q127" s="81">
        <f>Предпоссылки!$C$169</f>
        <v>300</v>
      </c>
      <c r="R127" s="81">
        <f>Предпоссылки!$C$169</f>
        <v>300</v>
      </c>
      <c r="S127" s="81">
        <f>Предпоссылки!$C$169</f>
        <v>300</v>
      </c>
      <c r="T127" s="81">
        <f>Предпоссылки!$C$169</f>
        <v>300</v>
      </c>
      <c r="U127" s="81">
        <f>Предпоссылки!$C$169</f>
        <v>300</v>
      </c>
      <c r="V127" s="81">
        <f>Предпоссылки!$C$169</f>
        <v>300</v>
      </c>
      <c r="W127" s="81">
        <f>Предпоссылки!$C$169</f>
        <v>300</v>
      </c>
      <c r="X127" s="81">
        <f>Предпоссылки!$C$169</f>
        <v>300</v>
      </c>
      <c r="Y127" s="81">
        <f>Предпоссылки!$C$169</f>
        <v>300</v>
      </c>
      <c r="Z127" s="81">
        <f>Предпоссылки!$C$169</f>
        <v>300</v>
      </c>
      <c r="AA127" s="81">
        <f>Предпоссылки!$C$169</f>
        <v>300</v>
      </c>
      <c r="AB127" s="81">
        <f>Предпоссылки!$C$169</f>
        <v>300</v>
      </c>
      <c r="AC127" s="81">
        <f>Предпоссылки!$C$169</f>
        <v>300</v>
      </c>
      <c r="AD127" s="81">
        <f>Предпоссылки!$C$169</f>
        <v>300</v>
      </c>
      <c r="AE127" s="81">
        <f>Предпоссылки!$C$169</f>
        <v>300</v>
      </c>
      <c r="AF127" s="81">
        <f>Предпоссылки!$C$169</f>
        <v>300</v>
      </c>
      <c r="AG127" s="81">
        <f>Предпоссылки!$C$169</f>
        <v>300</v>
      </c>
      <c r="AH127" s="81">
        <f>Предпоссылки!$C$169</f>
        <v>300</v>
      </c>
      <c r="AI127" s="81">
        <f>Предпоссылки!$C$169</f>
        <v>300</v>
      </c>
      <c r="AJ127" s="81">
        <f>Предпоссылки!$C$169</f>
        <v>300</v>
      </c>
      <c r="AK127" s="81">
        <f>Предпоссылки!$C$169</f>
        <v>300</v>
      </c>
      <c r="AL127" s="81">
        <f>Предпоссылки!$C$169</f>
        <v>300</v>
      </c>
      <c r="AM127" s="81">
        <f>Предпоссылки!$C$169</f>
        <v>300</v>
      </c>
      <c r="AN127" s="81">
        <f>Предпоссылки!$C$169</f>
        <v>300</v>
      </c>
    </row>
    <row r="128" spans="1:40" ht="10.25" hidden="1" outlineLevel="1" x14ac:dyDescent="0.2">
      <c r="A128" s="47" t="s">
        <v>28</v>
      </c>
      <c r="B128" s="69" t="s">
        <v>137</v>
      </c>
      <c r="C128" s="11"/>
      <c r="D128" s="11">
        <f t="shared" ref="D128:AN128" ca="1" si="136">D126*D127</f>
        <v>5022.0000000000009</v>
      </c>
      <c r="E128" s="11">
        <f t="shared" ca="1" si="136"/>
        <v>4185</v>
      </c>
      <c r="F128" s="11">
        <f t="shared" ca="1" si="136"/>
        <v>4185</v>
      </c>
      <c r="G128" s="11">
        <f t="shared" ca="1" si="136"/>
        <v>1674.0000000000002</v>
      </c>
      <c r="H128" s="11">
        <f t="shared" ca="1" si="136"/>
        <v>5859</v>
      </c>
      <c r="I128" s="11">
        <f t="shared" ca="1" si="136"/>
        <v>6696.0000000000009</v>
      </c>
      <c r="J128" s="11">
        <f t="shared" ca="1" si="136"/>
        <v>7533.0000000000009</v>
      </c>
      <c r="K128" s="11">
        <f t="shared" ca="1" si="136"/>
        <v>6696.0000000000009</v>
      </c>
      <c r="L128" s="11">
        <f t="shared" ca="1" si="136"/>
        <v>4185</v>
      </c>
      <c r="M128" s="11">
        <f t="shared" ca="1" si="136"/>
        <v>3348.0000000000005</v>
      </c>
      <c r="N128" s="11">
        <f t="shared" ca="1" si="136"/>
        <v>3348.0000000000005</v>
      </c>
      <c r="O128" s="11">
        <f t="shared" ca="1" si="136"/>
        <v>2511.0000000000005</v>
      </c>
      <c r="P128" s="11">
        <f t="shared" ca="1" si="136"/>
        <v>5022.0000000000009</v>
      </c>
      <c r="Q128" s="11">
        <f t="shared" ca="1" si="136"/>
        <v>4185</v>
      </c>
      <c r="R128" s="11">
        <f t="shared" ca="1" si="136"/>
        <v>4185</v>
      </c>
      <c r="S128" s="11">
        <f t="shared" ca="1" si="136"/>
        <v>1674.0000000000002</v>
      </c>
      <c r="T128" s="11">
        <f t="shared" ca="1" si="136"/>
        <v>5859</v>
      </c>
      <c r="U128" s="11">
        <f t="shared" ca="1" si="136"/>
        <v>6696.0000000000009</v>
      </c>
      <c r="V128" s="11">
        <f t="shared" ca="1" si="136"/>
        <v>7533.0000000000009</v>
      </c>
      <c r="W128" s="11">
        <f t="shared" ca="1" si="136"/>
        <v>6696.0000000000009</v>
      </c>
      <c r="X128" s="11">
        <f t="shared" ca="1" si="136"/>
        <v>4185</v>
      </c>
      <c r="Y128" s="11">
        <f t="shared" ca="1" si="136"/>
        <v>3348.0000000000005</v>
      </c>
      <c r="Z128" s="11">
        <f t="shared" ca="1" si="136"/>
        <v>3348.0000000000005</v>
      </c>
      <c r="AA128" s="11">
        <f t="shared" ca="1" si="136"/>
        <v>2511.0000000000005</v>
      </c>
      <c r="AB128" s="11">
        <f t="shared" ca="1" si="136"/>
        <v>5022.0000000000009</v>
      </c>
      <c r="AC128" s="11">
        <f t="shared" ca="1" si="136"/>
        <v>4185</v>
      </c>
      <c r="AD128" s="11">
        <f t="shared" ca="1" si="136"/>
        <v>4185</v>
      </c>
      <c r="AE128" s="11">
        <f t="shared" ca="1" si="136"/>
        <v>1674.0000000000002</v>
      </c>
      <c r="AF128" s="11">
        <f t="shared" ca="1" si="136"/>
        <v>5859</v>
      </c>
      <c r="AG128" s="11">
        <f t="shared" ca="1" si="136"/>
        <v>6696.0000000000009</v>
      </c>
      <c r="AH128" s="11">
        <f t="shared" ca="1" si="136"/>
        <v>7533.0000000000009</v>
      </c>
      <c r="AI128" s="11">
        <f t="shared" ca="1" si="136"/>
        <v>6696.0000000000009</v>
      </c>
      <c r="AJ128" s="11">
        <f t="shared" ca="1" si="136"/>
        <v>4185</v>
      </c>
      <c r="AK128" s="11">
        <f t="shared" ca="1" si="136"/>
        <v>3348.0000000000005</v>
      </c>
      <c r="AL128" s="11">
        <f t="shared" ca="1" si="136"/>
        <v>3348.0000000000005</v>
      </c>
      <c r="AM128" s="11">
        <f t="shared" ca="1" si="136"/>
        <v>2511.0000000000005</v>
      </c>
      <c r="AN128" s="11">
        <f t="shared" ca="1" si="136"/>
        <v>5022.0000000000009</v>
      </c>
    </row>
    <row r="129" spans="1:40" ht="10.25" hidden="1" outlineLevel="1" x14ac:dyDescent="0.2">
      <c r="A129" s="47" t="s">
        <v>134</v>
      </c>
      <c r="B129" s="69" t="s">
        <v>141</v>
      </c>
      <c r="C129" s="11"/>
      <c r="D129" s="11">
        <f ca="1">D128/100</f>
        <v>50.220000000000006</v>
      </c>
      <c r="E129" s="11">
        <f t="shared" ref="E129:AN129" ca="1" si="137">E128/100</f>
        <v>41.85</v>
      </c>
      <c r="F129" s="11">
        <f t="shared" ca="1" si="137"/>
        <v>41.85</v>
      </c>
      <c r="G129" s="11">
        <f t="shared" ca="1" si="137"/>
        <v>16.740000000000002</v>
      </c>
      <c r="H129" s="11">
        <f t="shared" ca="1" si="137"/>
        <v>58.59</v>
      </c>
      <c r="I129" s="11">
        <f t="shared" ca="1" si="137"/>
        <v>66.960000000000008</v>
      </c>
      <c r="J129" s="11">
        <f t="shared" ca="1" si="137"/>
        <v>75.330000000000013</v>
      </c>
      <c r="K129" s="11">
        <f t="shared" ca="1" si="137"/>
        <v>66.960000000000008</v>
      </c>
      <c r="L129" s="11">
        <f t="shared" ca="1" si="137"/>
        <v>41.85</v>
      </c>
      <c r="M129" s="11">
        <f t="shared" ca="1" si="137"/>
        <v>33.480000000000004</v>
      </c>
      <c r="N129" s="11">
        <f t="shared" ca="1" si="137"/>
        <v>33.480000000000004</v>
      </c>
      <c r="O129" s="11">
        <f t="shared" ca="1" si="137"/>
        <v>25.110000000000003</v>
      </c>
      <c r="P129" s="11">
        <f t="shared" ca="1" si="137"/>
        <v>50.220000000000006</v>
      </c>
      <c r="Q129" s="11">
        <f t="shared" ca="1" si="137"/>
        <v>41.85</v>
      </c>
      <c r="R129" s="11">
        <f t="shared" ca="1" si="137"/>
        <v>41.85</v>
      </c>
      <c r="S129" s="11">
        <f t="shared" ca="1" si="137"/>
        <v>16.740000000000002</v>
      </c>
      <c r="T129" s="11">
        <f t="shared" ca="1" si="137"/>
        <v>58.59</v>
      </c>
      <c r="U129" s="11">
        <f t="shared" ca="1" si="137"/>
        <v>66.960000000000008</v>
      </c>
      <c r="V129" s="11">
        <f t="shared" ca="1" si="137"/>
        <v>75.330000000000013</v>
      </c>
      <c r="W129" s="11">
        <f t="shared" ca="1" si="137"/>
        <v>66.960000000000008</v>
      </c>
      <c r="X129" s="11">
        <f t="shared" ca="1" si="137"/>
        <v>41.85</v>
      </c>
      <c r="Y129" s="11">
        <f t="shared" ca="1" si="137"/>
        <v>33.480000000000004</v>
      </c>
      <c r="Z129" s="11">
        <f t="shared" ca="1" si="137"/>
        <v>33.480000000000004</v>
      </c>
      <c r="AA129" s="11">
        <f t="shared" ca="1" si="137"/>
        <v>25.110000000000003</v>
      </c>
      <c r="AB129" s="11">
        <f t="shared" ca="1" si="137"/>
        <v>50.220000000000006</v>
      </c>
      <c r="AC129" s="11">
        <f t="shared" ca="1" si="137"/>
        <v>41.85</v>
      </c>
      <c r="AD129" s="11">
        <f t="shared" ca="1" si="137"/>
        <v>41.85</v>
      </c>
      <c r="AE129" s="11">
        <f t="shared" ca="1" si="137"/>
        <v>16.740000000000002</v>
      </c>
      <c r="AF129" s="11">
        <f t="shared" ca="1" si="137"/>
        <v>58.59</v>
      </c>
      <c r="AG129" s="11">
        <f t="shared" ca="1" si="137"/>
        <v>66.960000000000008</v>
      </c>
      <c r="AH129" s="11">
        <f t="shared" ca="1" si="137"/>
        <v>75.330000000000013</v>
      </c>
      <c r="AI129" s="11">
        <f t="shared" ca="1" si="137"/>
        <v>66.960000000000008</v>
      </c>
      <c r="AJ129" s="11">
        <f t="shared" ca="1" si="137"/>
        <v>41.85</v>
      </c>
      <c r="AK129" s="11">
        <f t="shared" ca="1" si="137"/>
        <v>33.480000000000004</v>
      </c>
      <c r="AL129" s="11">
        <f t="shared" ca="1" si="137"/>
        <v>33.480000000000004</v>
      </c>
      <c r="AM129" s="11">
        <f t="shared" ca="1" si="137"/>
        <v>25.110000000000003</v>
      </c>
      <c r="AN129" s="11">
        <f t="shared" ca="1" si="137"/>
        <v>50.220000000000006</v>
      </c>
    </row>
    <row r="130" spans="1:40" ht="10.25" hidden="1" outlineLevel="1" x14ac:dyDescent="0.2">
      <c r="A130" s="47" t="s">
        <v>31</v>
      </c>
      <c r="B130" s="69" t="s">
        <v>138</v>
      </c>
      <c r="C130" s="11"/>
      <c r="D130" s="11">
        <v>12</v>
      </c>
      <c r="E130" s="11">
        <v>12</v>
      </c>
      <c r="F130" s="11">
        <v>12</v>
      </c>
      <c r="G130" s="11">
        <v>12</v>
      </c>
      <c r="H130" s="11">
        <v>12</v>
      </c>
      <c r="I130" s="11">
        <v>12</v>
      </c>
      <c r="J130" s="11">
        <v>12</v>
      </c>
      <c r="K130" s="11">
        <v>12</v>
      </c>
      <c r="L130" s="11">
        <v>12</v>
      </c>
      <c r="M130" s="11">
        <v>12</v>
      </c>
      <c r="N130" s="11">
        <v>12</v>
      </c>
      <c r="O130" s="11">
        <v>12</v>
      </c>
      <c r="P130" s="11">
        <v>12</v>
      </c>
      <c r="Q130" s="11">
        <v>12</v>
      </c>
      <c r="R130" s="11">
        <v>12</v>
      </c>
      <c r="S130" s="11">
        <v>12</v>
      </c>
      <c r="T130" s="11">
        <v>12</v>
      </c>
      <c r="U130" s="11">
        <v>12</v>
      </c>
      <c r="V130" s="11">
        <v>12</v>
      </c>
      <c r="W130" s="11">
        <v>12</v>
      </c>
      <c r="X130" s="11">
        <v>12</v>
      </c>
      <c r="Y130" s="11">
        <v>12</v>
      </c>
      <c r="Z130" s="11">
        <v>12</v>
      </c>
      <c r="AA130" s="11">
        <v>12</v>
      </c>
      <c r="AB130" s="11">
        <v>12</v>
      </c>
      <c r="AC130" s="11">
        <v>12</v>
      </c>
      <c r="AD130" s="11">
        <v>12</v>
      </c>
      <c r="AE130" s="11">
        <v>12</v>
      </c>
      <c r="AF130" s="11">
        <v>12</v>
      </c>
      <c r="AG130" s="11">
        <v>12</v>
      </c>
      <c r="AH130" s="11">
        <v>12</v>
      </c>
      <c r="AI130" s="11">
        <v>12</v>
      </c>
      <c r="AJ130" s="11">
        <v>12</v>
      </c>
      <c r="AK130" s="11">
        <v>12</v>
      </c>
      <c r="AL130" s="11">
        <v>12</v>
      </c>
      <c r="AM130" s="11">
        <v>12</v>
      </c>
      <c r="AN130" s="11">
        <v>12</v>
      </c>
    </row>
    <row r="131" spans="1:40" ht="10.25" hidden="1" outlineLevel="1" x14ac:dyDescent="0.2">
      <c r="A131" s="47" t="s">
        <v>135</v>
      </c>
      <c r="B131" s="69" t="s">
        <v>142</v>
      </c>
      <c r="C131" s="11"/>
      <c r="D131" s="11">
        <f ca="1">D129*D130</f>
        <v>602.6400000000001</v>
      </c>
      <c r="E131" s="11">
        <f t="shared" ref="E131:AN131" ca="1" si="138">E129*E130</f>
        <v>502.20000000000005</v>
      </c>
      <c r="F131" s="11">
        <f t="shared" ca="1" si="138"/>
        <v>502.20000000000005</v>
      </c>
      <c r="G131" s="11">
        <f t="shared" ca="1" si="138"/>
        <v>200.88000000000002</v>
      </c>
      <c r="H131" s="11">
        <f t="shared" ca="1" si="138"/>
        <v>703.08</v>
      </c>
      <c r="I131" s="11">
        <f t="shared" ca="1" si="138"/>
        <v>803.5200000000001</v>
      </c>
      <c r="J131" s="11">
        <f t="shared" ca="1" si="138"/>
        <v>903.96000000000015</v>
      </c>
      <c r="K131" s="11">
        <f t="shared" ca="1" si="138"/>
        <v>803.5200000000001</v>
      </c>
      <c r="L131" s="11">
        <f t="shared" ca="1" si="138"/>
        <v>502.20000000000005</v>
      </c>
      <c r="M131" s="11">
        <f t="shared" ca="1" si="138"/>
        <v>401.76000000000005</v>
      </c>
      <c r="N131" s="11">
        <f t="shared" ca="1" si="138"/>
        <v>401.76000000000005</v>
      </c>
      <c r="O131" s="11">
        <f t="shared" ca="1" si="138"/>
        <v>301.32000000000005</v>
      </c>
      <c r="P131" s="11">
        <f t="shared" ca="1" si="138"/>
        <v>602.6400000000001</v>
      </c>
      <c r="Q131" s="11">
        <f t="shared" ca="1" si="138"/>
        <v>502.20000000000005</v>
      </c>
      <c r="R131" s="11">
        <f t="shared" ca="1" si="138"/>
        <v>502.20000000000005</v>
      </c>
      <c r="S131" s="11">
        <f t="shared" ca="1" si="138"/>
        <v>200.88000000000002</v>
      </c>
      <c r="T131" s="11">
        <f t="shared" ca="1" si="138"/>
        <v>703.08</v>
      </c>
      <c r="U131" s="11">
        <f t="shared" ca="1" si="138"/>
        <v>803.5200000000001</v>
      </c>
      <c r="V131" s="11">
        <f t="shared" ca="1" si="138"/>
        <v>903.96000000000015</v>
      </c>
      <c r="W131" s="11">
        <f t="shared" ca="1" si="138"/>
        <v>803.5200000000001</v>
      </c>
      <c r="X131" s="11">
        <f t="shared" ca="1" si="138"/>
        <v>502.20000000000005</v>
      </c>
      <c r="Y131" s="11">
        <f t="shared" ca="1" si="138"/>
        <v>401.76000000000005</v>
      </c>
      <c r="Z131" s="11">
        <f t="shared" ca="1" si="138"/>
        <v>401.76000000000005</v>
      </c>
      <c r="AA131" s="11">
        <f t="shared" ca="1" si="138"/>
        <v>301.32000000000005</v>
      </c>
      <c r="AB131" s="11">
        <f t="shared" ca="1" si="138"/>
        <v>602.6400000000001</v>
      </c>
      <c r="AC131" s="11">
        <f t="shared" ca="1" si="138"/>
        <v>502.20000000000005</v>
      </c>
      <c r="AD131" s="11">
        <f t="shared" ca="1" si="138"/>
        <v>502.20000000000005</v>
      </c>
      <c r="AE131" s="11">
        <f t="shared" ca="1" si="138"/>
        <v>200.88000000000002</v>
      </c>
      <c r="AF131" s="11">
        <f t="shared" ca="1" si="138"/>
        <v>703.08</v>
      </c>
      <c r="AG131" s="11">
        <f t="shared" ca="1" si="138"/>
        <v>803.5200000000001</v>
      </c>
      <c r="AH131" s="11">
        <f t="shared" ca="1" si="138"/>
        <v>903.96000000000015</v>
      </c>
      <c r="AI131" s="11">
        <f t="shared" ca="1" si="138"/>
        <v>803.5200000000001</v>
      </c>
      <c r="AJ131" s="11">
        <f t="shared" ca="1" si="138"/>
        <v>502.20000000000005</v>
      </c>
      <c r="AK131" s="11">
        <f t="shared" ca="1" si="138"/>
        <v>401.76000000000005</v>
      </c>
      <c r="AL131" s="11">
        <f t="shared" ca="1" si="138"/>
        <v>401.76000000000005</v>
      </c>
      <c r="AM131" s="11">
        <f t="shared" ca="1" si="138"/>
        <v>301.32000000000005</v>
      </c>
      <c r="AN131" s="11">
        <f t="shared" ca="1" si="138"/>
        <v>602.6400000000001</v>
      </c>
    </row>
    <row r="132" spans="1:40" hidden="1" outlineLevel="1" x14ac:dyDescent="0.25">
      <c r="A132" s="47" t="s">
        <v>29</v>
      </c>
      <c r="B132" s="69" t="s">
        <v>139</v>
      </c>
      <c r="C132" s="11"/>
      <c r="D132" s="75">
        <f>IF(D$1=DATE(2025,1,1), Предпоссылки!$C170,IF(MOD(MONTH(D$1),Предпоссылки!$C172)=Предпоссылки!$C173,#REF!+Предпоссылки!$C171,#REF!))</f>
        <v>56</v>
      </c>
      <c r="E132" s="75">
        <f>IF(E$1=DATE(2025,1,1), Предпоссылки!$C170,IF(MOD(MONTH(E$1),Предпоссылки!$C172)=Предпоссылки!$C173,D132+Предпоссылки!$C171,D132))</f>
        <v>56</v>
      </c>
      <c r="F132" s="75">
        <f>IF(F$1=DATE(2025,1,1), Предпоссылки!$C170,IF(MOD(MONTH(F$1),Предпоссылки!$C172)=Предпоссылки!$C173,E132+Предпоссылки!$C171,E132))</f>
        <v>56</v>
      </c>
      <c r="G132" s="75">
        <f>IF(G$1=DATE(2025,1,1), Предпоссылки!$C170,IF(MOD(MONTH(G$1),Предпоссылки!$C172)=Предпоссылки!$C173,F132+Предпоссылки!$C171,F132))</f>
        <v>56</v>
      </c>
      <c r="H132" s="75">
        <f>IF(H$1=DATE(2025,1,1), Предпоссылки!$C170,IF(MOD(MONTH(H$1),Предпоссылки!$C172)=Предпоссылки!$C173,G132+Предпоссылки!$C171,G132))</f>
        <v>56</v>
      </c>
      <c r="I132" s="75">
        <f>IF(I$1=DATE(2025,1,1), Предпоссылки!$C170,IF(MOD(MONTH(I$1),Предпоссылки!$C172)=Предпоссылки!$C173,H132+Предпоссылки!$C171,H132))</f>
        <v>56</v>
      </c>
      <c r="J132" s="75">
        <f>IF(J$1=DATE(2025,1,1), Предпоссылки!$C170,IF(MOD(MONTH(J$1),Предпоссылки!$C172)=Предпоссылки!$C173,I132+Предпоссылки!$C171,I132))</f>
        <v>56</v>
      </c>
      <c r="K132" s="75">
        <f>IF(K$1=DATE(2025,1,1), Предпоссылки!$C170,IF(MOD(MONTH(K$1),Предпоссылки!$C172)=Предпоссылки!$C173,J132+Предпоссылки!$C171,J132))</f>
        <v>56</v>
      </c>
      <c r="L132" s="75">
        <f>IF(L$1=DATE(2025,1,1), Предпоссылки!$C170,IF(MOD(MONTH(L$1),Предпоссылки!$C172)=Предпоссылки!$C173,K132+Предпоссылки!$C171,K132))</f>
        <v>56</v>
      </c>
      <c r="M132" s="75">
        <f>IF(M$1=DATE(2025,1,1), Предпоссылки!$C170,IF(MOD(MONTH(M$1),Предпоссылки!$C172)=Предпоссылки!$C173,L132+Предпоссылки!$C171,L132))</f>
        <v>56</v>
      </c>
      <c r="N132" s="75">
        <f>IF(N$1=DATE(2025,1,1), Предпоссылки!$C170,IF(MOD(MONTH(N$1),Предпоссылки!$C172)=Предпоссылки!$C173,M132+Предпоссылки!$C171,M132))</f>
        <v>56</v>
      </c>
      <c r="O132" s="75">
        <f>IF(O$1=DATE(2025,1,1), Предпоссылки!$C170,IF(MOD(MONTH(O$1),Предпоссылки!$C172)=Предпоссылки!$C173,N132+Предпоссылки!$C171,N132))</f>
        <v>56</v>
      </c>
      <c r="P132" s="75">
        <f>IF(P$1=DATE(2025,1,1), Предпоссылки!$C170,IF(MOD(MONTH(P$1),Предпоссылки!$C172)=Предпоссылки!$C173,O132+Предпоссылки!$C171,O132))</f>
        <v>64</v>
      </c>
      <c r="Q132" s="75">
        <f>IF(Q$1=DATE(2025,1,1), Предпоссылки!$C170,IF(MOD(MONTH(Q$1),Предпоссылки!$C172)=Предпоссылки!$C173,P132+Предпоссылки!$C171,P132))</f>
        <v>64</v>
      </c>
      <c r="R132" s="75">
        <f>IF(R$1=DATE(2025,1,1), Предпоссылки!$C170,IF(MOD(MONTH(R$1),Предпоссылки!$C172)=Предпоссылки!$C173,Q132+Предпоссылки!$C171,Q132))</f>
        <v>64</v>
      </c>
      <c r="S132" s="75">
        <f>IF(S$1=DATE(2025,1,1), Предпоссылки!$C170,IF(MOD(MONTH(S$1),Предпоссылки!$C172)=Предпоссылки!$C173,R132+Предпоссылки!$C171,R132))</f>
        <v>64</v>
      </c>
      <c r="T132" s="75">
        <f>IF(T$1=DATE(2025,1,1), Предпоссылки!$C170,IF(MOD(MONTH(T$1),Предпоссылки!$C172)=Предпоссылки!$C173,S132+Предпоссылки!$C171,S132))</f>
        <v>64</v>
      </c>
      <c r="U132" s="75">
        <f>IF(U$1=DATE(2025,1,1), Предпоссылки!$C170,IF(MOD(MONTH(U$1),Предпоссылки!$C172)=Предпоссылки!$C173,T132+Предпоссылки!$C171,T132))</f>
        <v>64</v>
      </c>
      <c r="V132" s="75">
        <f>IF(V$1=DATE(2025,1,1), Предпоссылки!$C170,IF(MOD(MONTH(V$1),Предпоссылки!$C172)=Предпоссылки!$C173,U132+Предпоссылки!$C171,U132))</f>
        <v>64</v>
      </c>
      <c r="W132" s="75">
        <f>IF(W$1=DATE(2025,1,1), Предпоссылки!$C170,IF(MOD(MONTH(W$1),Предпоссылки!$C172)=Предпоссылки!$C173,V132+Предпоссылки!$C171,V132))</f>
        <v>64</v>
      </c>
      <c r="X132" s="75">
        <f>IF(X$1=DATE(2025,1,1), Предпоссылки!$C170,IF(MOD(MONTH(X$1),Предпоссылки!$C172)=Предпоссылки!$C173,W132+Предпоссылки!$C171,W132))</f>
        <v>64</v>
      </c>
      <c r="Y132" s="75">
        <f>IF(Y$1=DATE(2025,1,1), Предпоссылки!$C170,IF(MOD(MONTH(Y$1),Предпоссылки!$C172)=Предпоссылки!$C173,X132+Предпоссылки!$C171,X132))</f>
        <v>64</v>
      </c>
      <c r="Z132" s="75">
        <f>IF(Z$1=DATE(2025,1,1), Предпоссылки!$C170,IF(MOD(MONTH(Z$1),Предпоссылки!$C172)=Предпоссылки!$C173,Y132+Предпоссылки!$C171,Y132))</f>
        <v>64</v>
      </c>
      <c r="AA132" s="75">
        <f>IF(AA$1=DATE(2025,1,1), Предпоссылки!$C170,IF(MOD(MONTH(AA$1),Предпоссылки!$C172)=Предпоссылки!$C173,Z132+Предпоссылки!$C171,Z132))</f>
        <v>64</v>
      </c>
      <c r="AB132" s="75">
        <f>IF(AB$1=DATE(2025,1,1), Предпоссылки!$C170,IF(MOD(MONTH(AB$1),Предпоссылки!$C172)=Предпоссылки!$C173,AA132+Предпоссылки!$C171,AA132))</f>
        <v>72</v>
      </c>
      <c r="AC132" s="75">
        <f>IF(AC$1=DATE(2025,1,1), Предпоссылки!$C170,IF(MOD(MONTH(AC$1),Предпоссылки!$C172)=Предпоссылки!$C173,AB132+Предпоссылки!$C171,AB132))</f>
        <v>72</v>
      </c>
      <c r="AD132" s="75">
        <f>IF(AD$1=DATE(2025,1,1), Предпоссылки!$C170,IF(MOD(MONTH(AD$1),Предпоссылки!$C172)=Предпоссылки!$C173,AC132+Предпоссылки!$C171,AC132))</f>
        <v>72</v>
      </c>
      <c r="AE132" s="75">
        <f>IF(AE$1=DATE(2025,1,1), Предпоссылки!$C170,IF(MOD(MONTH(AE$1),Предпоссылки!$C172)=Предпоссылки!$C173,AD132+Предпоссылки!$C171,AD132))</f>
        <v>72</v>
      </c>
      <c r="AF132" s="75">
        <f>IF(AF$1=DATE(2025,1,1), Предпоссылки!$C170,IF(MOD(MONTH(AF$1),Предпоссылки!$C172)=Предпоссылки!$C173,AE132+Предпоссылки!$C171,AE132))</f>
        <v>72</v>
      </c>
      <c r="AG132" s="75">
        <f>IF(AG$1=DATE(2025,1,1), Предпоссылки!$C170,IF(MOD(MONTH(AG$1),Предпоссылки!$C172)=Предпоссылки!$C173,AF132+Предпоссылки!$C171,AF132))</f>
        <v>72</v>
      </c>
      <c r="AH132" s="75">
        <f>IF(AH$1=DATE(2025,1,1), Предпоссылки!$C170,IF(MOD(MONTH(AH$1),Предпоссылки!$C172)=Предпоссылки!$C173,AG132+Предпоссылки!$C171,AG132))</f>
        <v>72</v>
      </c>
      <c r="AI132" s="75">
        <f>IF(AI$1=DATE(2025,1,1), Предпоссылки!$C170,IF(MOD(MONTH(AI$1),Предпоссылки!$C172)=Предпоссылки!$C173,AH132+Предпоссылки!$C171,AH132))</f>
        <v>72</v>
      </c>
      <c r="AJ132" s="75">
        <f>IF(AJ$1=DATE(2025,1,1), Предпоссылки!$C170,IF(MOD(MONTH(AJ$1),Предпоссылки!$C172)=Предпоссылки!$C173,AI132+Предпоссылки!$C171,AI132))</f>
        <v>72</v>
      </c>
      <c r="AK132" s="75">
        <f>IF(AK$1=DATE(2025,1,1), Предпоссылки!$C170,IF(MOD(MONTH(AK$1),Предпоссылки!$C172)=Предпоссылки!$C173,AJ132+Предпоссылки!$C171,AJ132))</f>
        <v>72</v>
      </c>
      <c r="AL132" s="75">
        <f>IF(AL$1=DATE(2025,1,1), Предпоссылки!$C170,IF(MOD(MONTH(AL$1),Предпоссылки!$C172)=Предпоссылки!$C173,AK132+Предпоссылки!$C171,AK132))</f>
        <v>72</v>
      </c>
      <c r="AM132" s="75">
        <f>IF(AM$1=DATE(2025,1,1), Предпоссылки!$C170,IF(MOD(MONTH(AM$1),Предпоссылки!$C172)=Предпоссылки!$C173,AL132+Предпоссылки!$C171,AL132))</f>
        <v>72</v>
      </c>
      <c r="AN132" s="75">
        <f>IF(AN$1=DATE(2025,1,1), Предпоссылки!$C170,IF(MOD(MONTH(AN$1),Предпоссылки!$C172)=Предпоссылки!$C173,AM132+Предпоссылки!$C171,AM132))</f>
        <v>80</v>
      </c>
    </row>
    <row r="133" spans="1:40" ht="10.25" hidden="1" outlineLevel="1" x14ac:dyDescent="0.2">
      <c r="A133" s="21" t="s">
        <v>30</v>
      </c>
      <c r="B133" s="69" t="s">
        <v>140</v>
      </c>
      <c r="C133" s="11"/>
      <c r="D133" s="11">
        <f t="shared" ref="D133:AN133" ca="1" si="139">D131*D132</f>
        <v>33747.840000000004</v>
      </c>
      <c r="E133" s="11">
        <f t="shared" ca="1" si="139"/>
        <v>28123.200000000004</v>
      </c>
      <c r="F133" s="11">
        <f t="shared" ca="1" si="139"/>
        <v>28123.200000000004</v>
      </c>
      <c r="G133" s="11">
        <f t="shared" ca="1" si="139"/>
        <v>11249.28</v>
      </c>
      <c r="H133" s="11">
        <f t="shared" ca="1" si="139"/>
        <v>39372.480000000003</v>
      </c>
      <c r="I133" s="11">
        <f t="shared" ca="1" si="139"/>
        <v>44997.120000000003</v>
      </c>
      <c r="J133" s="11">
        <f t="shared" ca="1" si="139"/>
        <v>50621.760000000009</v>
      </c>
      <c r="K133" s="11">
        <f t="shared" ca="1" si="139"/>
        <v>44997.120000000003</v>
      </c>
      <c r="L133" s="11">
        <f t="shared" ca="1" si="139"/>
        <v>28123.200000000004</v>
      </c>
      <c r="M133" s="11">
        <f t="shared" ca="1" si="139"/>
        <v>22498.560000000001</v>
      </c>
      <c r="N133" s="11">
        <f t="shared" ca="1" si="139"/>
        <v>22498.560000000001</v>
      </c>
      <c r="O133" s="11">
        <f t="shared" ca="1" si="139"/>
        <v>16873.920000000002</v>
      </c>
      <c r="P133" s="11">
        <f t="shared" ca="1" si="139"/>
        <v>38568.960000000006</v>
      </c>
      <c r="Q133" s="11">
        <f t="shared" ca="1" si="139"/>
        <v>32140.800000000003</v>
      </c>
      <c r="R133" s="11">
        <f t="shared" ca="1" si="139"/>
        <v>32140.800000000003</v>
      </c>
      <c r="S133" s="11">
        <f t="shared" ca="1" si="139"/>
        <v>12856.320000000002</v>
      </c>
      <c r="T133" s="11">
        <f t="shared" ca="1" si="139"/>
        <v>44997.120000000003</v>
      </c>
      <c r="U133" s="11">
        <f t="shared" ca="1" si="139"/>
        <v>51425.280000000006</v>
      </c>
      <c r="V133" s="11">
        <f t="shared" ca="1" si="139"/>
        <v>57853.44000000001</v>
      </c>
      <c r="W133" s="11">
        <f t="shared" ca="1" si="139"/>
        <v>51425.280000000006</v>
      </c>
      <c r="X133" s="11">
        <f t="shared" ca="1" si="139"/>
        <v>32140.800000000003</v>
      </c>
      <c r="Y133" s="11">
        <f t="shared" ca="1" si="139"/>
        <v>25712.640000000003</v>
      </c>
      <c r="Z133" s="11">
        <f t="shared" ca="1" si="139"/>
        <v>25712.640000000003</v>
      </c>
      <c r="AA133" s="11">
        <f t="shared" ca="1" si="139"/>
        <v>19284.480000000003</v>
      </c>
      <c r="AB133" s="11">
        <f t="shared" ca="1" si="139"/>
        <v>43390.080000000009</v>
      </c>
      <c r="AC133" s="11">
        <f t="shared" ca="1" si="139"/>
        <v>36158.400000000001</v>
      </c>
      <c r="AD133" s="11">
        <f t="shared" ca="1" si="139"/>
        <v>36158.400000000001</v>
      </c>
      <c r="AE133" s="11">
        <f t="shared" ca="1" si="139"/>
        <v>14463.360000000002</v>
      </c>
      <c r="AF133" s="11">
        <f t="shared" ca="1" si="139"/>
        <v>50621.760000000002</v>
      </c>
      <c r="AG133" s="11">
        <f t="shared" ca="1" si="139"/>
        <v>57853.44000000001</v>
      </c>
      <c r="AH133" s="11">
        <f t="shared" ca="1" si="139"/>
        <v>65085.12000000001</v>
      </c>
      <c r="AI133" s="11">
        <f t="shared" ca="1" si="139"/>
        <v>57853.44000000001</v>
      </c>
      <c r="AJ133" s="11">
        <f t="shared" ca="1" si="139"/>
        <v>36158.400000000001</v>
      </c>
      <c r="AK133" s="11">
        <f t="shared" ca="1" si="139"/>
        <v>28926.720000000005</v>
      </c>
      <c r="AL133" s="11">
        <f t="shared" ca="1" si="139"/>
        <v>28926.720000000005</v>
      </c>
      <c r="AM133" s="11">
        <f t="shared" ca="1" si="139"/>
        <v>21695.040000000005</v>
      </c>
      <c r="AN133" s="11">
        <f t="shared" ca="1" si="139"/>
        <v>48211.200000000012</v>
      </c>
    </row>
    <row r="134" spans="1:40" ht="10.25" hidden="1" outlineLevel="1" x14ac:dyDescent="0.2">
      <c r="A134" s="21" t="s">
        <v>32</v>
      </c>
      <c r="B134" s="69" t="s">
        <v>140</v>
      </c>
      <c r="C134" s="11"/>
      <c r="D134" s="11">
        <v>6000</v>
      </c>
      <c r="E134" s="11">
        <v>6000</v>
      </c>
      <c r="F134" s="11">
        <v>6000</v>
      </c>
      <c r="G134" s="11">
        <v>6000</v>
      </c>
      <c r="H134" s="11">
        <v>6000</v>
      </c>
      <c r="I134" s="11">
        <v>6000</v>
      </c>
      <c r="J134" s="11">
        <v>6000</v>
      </c>
      <c r="K134" s="11">
        <v>6000</v>
      </c>
      <c r="L134" s="11">
        <v>6000</v>
      </c>
      <c r="M134" s="11">
        <v>6000</v>
      </c>
      <c r="N134" s="11">
        <v>6000</v>
      </c>
      <c r="O134" s="11">
        <v>6000</v>
      </c>
      <c r="P134" s="11">
        <v>6000</v>
      </c>
      <c r="Q134" s="11">
        <v>6000</v>
      </c>
      <c r="R134" s="11">
        <v>6000</v>
      </c>
      <c r="S134" s="11">
        <v>6000</v>
      </c>
      <c r="T134" s="11">
        <v>6000</v>
      </c>
      <c r="U134" s="11">
        <v>6000</v>
      </c>
      <c r="V134" s="11">
        <v>6000</v>
      </c>
      <c r="W134" s="11">
        <v>6000</v>
      </c>
      <c r="X134" s="11">
        <v>6000</v>
      </c>
      <c r="Y134" s="11">
        <v>6000</v>
      </c>
      <c r="Z134" s="11">
        <v>6000</v>
      </c>
      <c r="AA134" s="11">
        <v>6000</v>
      </c>
      <c r="AB134" s="11">
        <v>6000</v>
      </c>
      <c r="AC134" s="11">
        <v>6000</v>
      </c>
      <c r="AD134" s="11">
        <v>6000</v>
      </c>
      <c r="AE134" s="11">
        <v>6000</v>
      </c>
      <c r="AF134" s="11">
        <v>6000</v>
      </c>
      <c r="AG134" s="11">
        <v>6000</v>
      </c>
      <c r="AH134" s="11">
        <v>6000</v>
      </c>
      <c r="AI134" s="11">
        <v>6000</v>
      </c>
      <c r="AJ134" s="11">
        <v>6000</v>
      </c>
      <c r="AK134" s="11">
        <v>6000</v>
      </c>
      <c r="AL134" s="11">
        <v>6000</v>
      </c>
      <c r="AM134" s="11">
        <v>6000</v>
      </c>
      <c r="AN134" s="11">
        <v>6000</v>
      </c>
    </row>
    <row r="135" spans="1:40" ht="10.25" hidden="1" outlineLevel="1" x14ac:dyDescent="0.2">
      <c r="A135" s="47"/>
      <c r="B135" s="69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</row>
    <row r="136" spans="1:40" ht="10.25" hidden="1" outlineLevel="1" x14ac:dyDescent="0.2">
      <c r="A136" s="5" t="s">
        <v>111</v>
      </c>
      <c r="B136" s="69"/>
      <c r="C136" s="11"/>
      <c r="D136" s="39">
        <f ca="1">D144+D145</f>
        <v>56621.760000000009</v>
      </c>
      <c r="E136" s="39">
        <f t="shared" ref="E136:AN136" ca="1" si="140">E144+E145</f>
        <v>48184.800000000003</v>
      </c>
      <c r="F136" s="39">
        <f t="shared" ca="1" si="140"/>
        <v>48184.800000000003</v>
      </c>
      <c r="G136" s="39">
        <f t="shared" ca="1" si="140"/>
        <v>22873.920000000002</v>
      </c>
      <c r="H136" s="39">
        <f t="shared" ca="1" si="140"/>
        <v>65058.720000000008</v>
      </c>
      <c r="I136" s="39">
        <f t="shared" ca="1" si="140"/>
        <v>81932.640000000014</v>
      </c>
      <c r="J136" s="39">
        <f t="shared" ca="1" si="140"/>
        <v>81932.640000000014</v>
      </c>
      <c r="K136" s="39">
        <f t="shared" ca="1" si="140"/>
        <v>73495.680000000008</v>
      </c>
      <c r="L136" s="39">
        <f t="shared" ca="1" si="140"/>
        <v>48184.800000000003</v>
      </c>
      <c r="M136" s="39">
        <f t="shared" ca="1" si="140"/>
        <v>39747.840000000004</v>
      </c>
      <c r="N136" s="39">
        <f t="shared" ca="1" si="140"/>
        <v>39747.840000000004</v>
      </c>
      <c r="O136" s="39">
        <f t="shared" ca="1" si="140"/>
        <v>31310.880000000005</v>
      </c>
      <c r="P136" s="39">
        <f t="shared" ca="1" si="140"/>
        <v>63853.44000000001</v>
      </c>
      <c r="Q136" s="39">
        <f t="shared" ca="1" si="140"/>
        <v>54211.200000000004</v>
      </c>
      <c r="R136" s="39">
        <f t="shared" ca="1" si="140"/>
        <v>54211.200000000004</v>
      </c>
      <c r="S136" s="39">
        <f t="shared" ca="1" si="140"/>
        <v>25284.480000000003</v>
      </c>
      <c r="T136" s="39">
        <f t="shared" ca="1" si="140"/>
        <v>73495.680000000008</v>
      </c>
      <c r="U136" s="39">
        <f t="shared" ca="1" si="140"/>
        <v>92780.160000000018</v>
      </c>
      <c r="V136" s="39">
        <f t="shared" ca="1" si="140"/>
        <v>92780.160000000018</v>
      </c>
      <c r="W136" s="39">
        <f t="shared" ca="1" si="140"/>
        <v>83137.920000000013</v>
      </c>
      <c r="X136" s="39">
        <f t="shared" ca="1" si="140"/>
        <v>54211.200000000004</v>
      </c>
      <c r="Y136" s="39">
        <f t="shared" ca="1" si="140"/>
        <v>44568.960000000006</v>
      </c>
      <c r="Z136" s="39">
        <f t="shared" ca="1" si="140"/>
        <v>44568.960000000006</v>
      </c>
      <c r="AA136" s="39">
        <f t="shared" ca="1" si="140"/>
        <v>34926.720000000001</v>
      </c>
      <c r="AB136" s="39">
        <f t="shared" ca="1" si="140"/>
        <v>71085.12000000001</v>
      </c>
      <c r="AC136" s="39">
        <f t="shared" ca="1" si="140"/>
        <v>60237.600000000006</v>
      </c>
      <c r="AD136" s="39">
        <f t="shared" ca="1" si="140"/>
        <v>60237.600000000006</v>
      </c>
      <c r="AE136" s="39">
        <f t="shared" ca="1" si="140"/>
        <v>27695.040000000005</v>
      </c>
      <c r="AF136" s="39">
        <f t="shared" ca="1" si="140"/>
        <v>81932.640000000014</v>
      </c>
      <c r="AG136" s="39">
        <f t="shared" ca="1" si="140"/>
        <v>103627.68000000002</v>
      </c>
      <c r="AH136" s="39">
        <f t="shared" ca="1" si="140"/>
        <v>103627.68000000002</v>
      </c>
      <c r="AI136" s="39">
        <f t="shared" ca="1" si="140"/>
        <v>92780.160000000018</v>
      </c>
      <c r="AJ136" s="39">
        <f t="shared" ca="1" si="140"/>
        <v>60237.600000000006</v>
      </c>
      <c r="AK136" s="39">
        <f t="shared" ca="1" si="140"/>
        <v>49390.080000000009</v>
      </c>
      <c r="AL136" s="39">
        <f t="shared" ca="1" si="140"/>
        <v>49390.080000000009</v>
      </c>
      <c r="AM136" s="39">
        <f t="shared" ca="1" si="140"/>
        <v>38542.560000000005</v>
      </c>
      <c r="AN136" s="39">
        <f t="shared" ca="1" si="140"/>
        <v>78316.800000000017</v>
      </c>
    </row>
    <row r="137" spans="1:40" hidden="1" outlineLevel="1" x14ac:dyDescent="0.25">
      <c r="A137" s="47" t="s">
        <v>127</v>
      </c>
      <c r="B137" s="31" t="s">
        <v>77</v>
      </c>
      <c r="D137" s="20">
        <f t="shared" ref="D137:AN137" ca="1" si="141">D31</f>
        <v>16.740000000000002</v>
      </c>
      <c r="E137" s="20">
        <f t="shared" ca="1" si="141"/>
        <v>13.950000000000001</v>
      </c>
      <c r="F137" s="20">
        <f t="shared" ca="1" si="141"/>
        <v>13.950000000000001</v>
      </c>
      <c r="G137" s="20">
        <f t="shared" ca="1" si="141"/>
        <v>5.580000000000001</v>
      </c>
      <c r="H137" s="20">
        <f t="shared" ca="1" si="141"/>
        <v>19.53</v>
      </c>
      <c r="I137" s="20">
        <f t="shared" ca="1" si="141"/>
        <v>25.110000000000003</v>
      </c>
      <c r="J137" s="20">
        <f t="shared" ca="1" si="141"/>
        <v>25.110000000000003</v>
      </c>
      <c r="K137" s="20">
        <f t="shared" ca="1" si="141"/>
        <v>22.320000000000004</v>
      </c>
      <c r="L137" s="20">
        <f t="shared" ca="1" si="141"/>
        <v>13.950000000000001</v>
      </c>
      <c r="M137" s="20">
        <f t="shared" ca="1" si="141"/>
        <v>11.160000000000002</v>
      </c>
      <c r="N137" s="20">
        <f t="shared" ca="1" si="141"/>
        <v>11.160000000000002</v>
      </c>
      <c r="O137" s="20">
        <f t="shared" ca="1" si="141"/>
        <v>8.370000000000001</v>
      </c>
      <c r="P137" s="20">
        <f t="shared" ca="1" si="141"/>
        <v>16.740000000000002</v>
      </c>
      <c r="Q137" s="20">
        <f t="shared" ca="1" si="141"/>
        <v>13.950000000000001</v>
      </c>
      <c r="R137" s="20">
        <f t="shared" ca="1" si="141"/>
        <v>13.950000000000001</v>
      </c>
      <c r="S137" s="20">
        <f t="shared" ca="1" si="141"/>
        <v>5.580000000000001</v>
      </c>
      <c r="T137" s="20">
        <f t="shared" ca="1" si="141"/>
        <v>19.53</v>
      </c>
      <c r="U137" s="20">
        <f t="shared" ca="1" si="141"/>
        <v>25.110000000000003</v>
      </c>
      <c r="V137" s="20">
        <f t="shared" ca="1" si="141"/>
        <v>25.110000000000003</v>
      </c>
      <c r="W137" s="20">
        <f t="shared" ca="1" si="141"/>
        <v>22.320000000000004</v>
      </c>
      <c r="X137" s="20">
        <f t="shared" ca="1" si="141"/>
        <v>13.950000000000001</v>
      </c>
      <c r="Y137" s="20">
        <f t="shared" ca="1" si="141"/>
        <v>11.160000000000002</v>
      </c>
      <c r="Z137" s="20">
        <f t="shared" ca="1" si="141"/>
        <v>11.160000000000002</v>
      </c>
      <c r="AA137" s="20">
        <f t="shared" ca="1" si="141"/>
        <v>8.370000000000001</v>
      </c>
      <c r="AB137" s="20">
        <f t="shared" ca="1" si="141"/>
        <v>16.740000000000002</v>
      </c>
      <c r="AC137" s="20">
        <f t="shared" ca="1" si="141"/>
        <v>13.950000000000001</v>
      </c>
      <c r="AD137" s="20">
        <f t="shared" ca="1" si="141"/>
        <v>13.950000000000001</v>
      </c>
      <c r="AE137" s="20">
        <f t="shared" ca="1" si="141"/>
        <v>5.580000000000001</v>
      </c>
      <c r="AF137" s="20">
        <f t="shared" ca="1" si="141"/>
        <v>19.53</v>
      </c>
      <c r="AG137" s="20">
        <f t="shared" ca="1" si="141"/>
        <v>25.110000000000003</v>
      </c>
      <c r="AH137" s="20">
        <f t="shared" ca="1" si="141"/>
        <v>25.110000000000003</v>
      </c>
      <c r="AI137" s="20">
        <f t="shared" ca="1" si="141"/>
        <v>22.320000000000004</v>
      </c>
      <c r="AJ137" s="20">
        <f t="shared" ca="1" si="141"/>
        <v>13.950000000000001</v>
      </c>
      <c r="AK137" s="20">
        <f t="shared" ca="1" si="141"/>
        <v>11.160000000000002</v>
      </c>
      <c r="AL137" s="20">
        <f t="shared" ca="1" si="141"/>
        <v>11.160000000000002</v>
      </c>
      <c r="AM137" s="20">
        <f t="shared" ca="1" si="141"/>
        <v>8.370000000000001</v>
      </c>
      <c r="AN137" s="20">
        <f t="shared" ca="1" si="141"/>
        <v>16.740000000000002</v>
      </c>
    </row>
    <row r="138" spans="1:40" hidden="1" outlineLevel="1" x14ac:dyDescent="0.25">
      <c r="A138" s="47" t="s">
        <v>35</v>
      </c>
      <c r="B138" s="69"/>
      <c r="C138" s="11"/>
      <c r="D138" s="81">
        <f>Предпоссылки!$C$169</f>
        <v>300</v>
      </c>
      <c r="E138" s="81">
        <f>Предпоссылки!$C$169</f>
        <v>300</v>
      </c>
      <c r="F138" s="81">
        <f>Предпоссылки!$C$169</f>
        <v>300</v>
      </c>
      <c r="G138" s="81">
        <f>Предпоссылки!$C$169</f>
        <v>300</v>
      </c>
      <c r="H138" s="81">
        <f>Предпоссылки!$C$169</f>
        <v>300</v>
      </c>
      <c r="I138" s="81">
        <f>Предпоссылки!$C$169</f>
        <v>300</v>
      </c>
      <c r="J138" s="81">
        <f>Предпоссылки!$C$169</f>
        <v>300</v>
      </c>
      <c r="K138" s="81">
        <f>Предпоссылки!$C$169</f>
        <v>300</v>
      </c>
      <c r="L138" s="81">
        <f>Предпоссылки!$C$169</f>
        <v>300</v>
      </c>
      <c r="M138" s="81">
        <f>Предпоссылки!$C$169</f>
        <v>300</v>
      </c>
      <c r="N138" s="81">
        <f>Предпоссылки!$C$169</f>
        <v>300</v>
      </c>
      <c r="O138" s="81">
        <f>Предпоссылки!$C$169</f>
        <v>300</v>
      </c>
      <c r="P138" s="81">
        <f>Предпоссылки!$C$169</f>
        <v>300</v>
      </c>
      <c r="Q138" s="81">
        <f>Предпоссылки!$C$169</f>
        <v>300</v>
      </c>
      <c r="R138" s="81">
        <f>Предпоссылки!$C$169</f>
        <v>300</v>
      </c>
      <c r="S138" s="81">
        <f>Предпоссылки!$C$169</f>
        <v>300</v>
      </c>
      <c r="T138" s="81">
        <f>Предпоссылки!$C$169</f>
        <v>300</v>
      </c>
      <c r="U138" s="81">
        <f>Предпоссылки!$C$169</f>
        <v>300</v>
      </c>
      <c r="V138" s="81">
        <f>Предпоссылки!$C$169</f>
        <v>300</v>
      </c>
      <c r="W138" s="81">
        <f>Предпоссылки!$C$169</f>
        <v>300</v>
      </c>
      <c r="X138" s="81">
        <f>Предпоссылки!$C$169</f>
        <v>300</v>
      </c>
      <c r="Y138" s="81">
        <f>Предпоссылки!$C$169</f>
        <v>300</v>
      </c>
      <c r="Z138" s="81">
        <f>Предпоссылки!$C$169</f>
        <v>300</v>
      </c>
      <c r="AA138" s="81">
        <f>Предпоссылки!$C$169</f>
        <v>300</v>
      </c>
      <c r="AB138" s="81">
        <f>Предпоссылки!$C$169</f>
        <v>300</v>
      </c>
      <c r="AC138" s="81">
        <f>Предпоссылки!$C$169</f>
        <v>300</v>
      </c>
      <c r="AD138" s="81">
        <f>Предпоссылки!$C$169</f>
        <v>300</v>
      </c>
      <c r="AE138" s="81">
        <f>Предпоссылки!$C$169</f>
        <v>300</v>
      </c>
      <c r="AF138" s="81">
        <f>Предпоссылки!$C$169</f>
        <v>300</v>
      </c>
      <c r="AG138" s="81">
        <f>Предпоссылки!$C$169</f>
        <v>300</v>
      </c>
      <c r="AH138" s="81">
        <f>Предпоссылки!$C$169</f>
        <v>300</v>
      </c>
      <c r="AI138" s="81">
        <f>Предпоссылки!$C$169</f>
        <v>300</v>
      </c>
      <c r="AJ138" s="81">
        <f>Предпоссылки!$C$169</f>
        <v>300</v>
      </c>
      <c r="AK138" s="81">
        <f>Предпоссылки!$C$169</f>
        <v>300</v>
      </c>
      <c r="AL138" s="81">
        <f>Предпоссылки!$C$169</f>
        <v>300</v>
      </c>
      <c r="AM138" s="81">
        <f>Предпоссылки!$C$169</f>
        <v>300</v>
      </c>
      <c r="AN138" s="81">
        <f>Предпоссылки!$C$169</f>
        <v>300</v>
      </c>
    </row>
    <row r="139" spans="1:40" ht="10.25" hidden="1" outlineLevel="1" x14ac:dyDescent="0.2">
      <c r="A139" s="47" t="s">
        <v>28</v>
      </c>
      <c r="B139" s="69"/>
      <c r="C139" s="11"/>
      <c r="D139" s="11">
        <f ca="1">D137*D138</f>
        <v>5022.0000000000009</v>
      </c>
      <c r="E139" s="11">
        <f t="shared" ref="E139:AN139" ca="1" si="142">E137*E138</f>
        <v>4185</v>
      </c>
      <c r="F139" s="11">
        <f t="shared" ca="1" si="142"/>
        <v>4185</v>
      </c>
      <c r="G139" s="11">
        <f t="shared" ca="1" si="142"/>
        <v>1674.0000000000002</v>
      </c>
      <c r="H139" s="11">
        <f t="shared" ca="1" si="142"/>
        <v>5859</v>
      </c>
      <c r="I139" s="11">
        <f t="shared" ca="1" si="142"/>
        <v>7533.0000000000009</v>
      </c>
      <c r="J139" s="11">
        <f t="shared" ca="1" si="142"/>
        <v>7533.0000000000009</v>
      </c>
      <c r="K139" s="11">
        <f t="shared" ca="1" si="142"/>
        <v>6696.0000000000009</v>
      </c>
      <c r="L139" s="11">
        <f t="shared" ca="1" si="142"/>
        <v>4185</v>
      </c>
      <c r="M139" s="11">
        <f t="shared" ca="1" si="142"/>
        <v>3348.0000000000005</v>
      </c>
      <c r="N139" s="11">
        <f t="shared" ca="1" si="142"/>
        <v>3348.0000000000005</v>
      </c>
      <c r="O139" s="11">
        <f t="shared" ca="1" si="142"/>
        <v>2511.0000000000005</v>
      </c>
      <c r="P139" s="11">
        <f t="shared" ca="1" si="142"/>
        <v>5022.0000000000009</v>
      </c>
      <c r="Q139" s="11">
        <f t="shared" ca="1" si="142"/>
        <v>4185</v>
      </c>
      <c r="R139" s="11">
        <f t="shared" ca="1" si="142"/>
        <v>4185</v>
      </c>
      <c r="S139" s="11">
        <f t="shared" ca="1" si="142"/>
        <v>1674.0000000000002</v>
      </c>
      <c r="T139" s="11">
        <f t="shared" ca="1" si="142"/>
        <v>5859</v>
      </c>
      <c r="U139" s="11">
        <f t="shared" ca="1" si="142"/>
        <v>7533.0000000000009</v>
      </c>
      <c r="V139" s="11">
        <f t="shared" ca="1" si="142"/>
        <v>7533.0000000000009</v>
      </c>
      <c r="W139" s="11">
        <f t="shared" ca="1" si="142"/>
        <v>6696.0000000000009</v>
      </c>
      <c r="X139" s="11">
        <f t="shared" ca="1" si="142"/>
        <v>4185</v>
      </c>
      <c r="Y139" s="11">
        <f t="shared" ca="1" si="142"/>
        <v>3348.0000000000005</v>
      </c>
      <c r="Z139" s="11">
        <f t="shared" ca="1" si="142"/>
        <v>3348.0000000000005</v>
      </c>
      <c r="AA139" s="11">
        <f t="shared" ca="1" si="142"/>
        <v>2511.0000000000005</v>
      </c>
      <c r="AB139" s="11">
        <f t="shared" ca="1" si="142"/>
        <v>5022.0000000000009</v>
      </c>
      <c r="AC139" s="11">
        <f t="shared" ca="1" si="142"/>
        <v>4185</v>
      </c>
      <c r="AD139" s="11">
        <f t="shared" ca="1" si="142"/>
        <v>4185</v>
      </c>
      <c r="AE139" s="11">
        <f t="shared" ca="1" si="142"/>
        <v>1674.0000000000002</v>
      </c>
      <c r="AF139" s="11">
        <f t="shared" ca="1" si="142"/>
        <v>5859</v>
      </c>
      <c r="AG139" s="11">
        <f t="shared" ca="1" si="142"/>
        <v>7533.0000000000009</v>
      </c>
      <c r="AH139" s="11">
        <f t="shared" ca="1" si="142"/>
        <v>7533.0000000000009</v>
      </c>
      <c r="AI139" s="11">
        <f t="shared" ca="1" si="142"/>
        <v>6696.0000000000009</v>
      </c>
      <c r="AJ139" s="11">
        <f t="shared" ca="1" si="142"/>
        <v>4185</v>
      </c>
      <c r="AK139" s="11">
        <f t="shared" ca="1" si="142"/>
        <v>3348.0000000000005</v>
      </c>
      <c r="AL139" s="11">
        <f t="shared" ca="1" si="142"/>
        <v>3348.0000000000005</v>
      </c>
      <c r="AM139" s="11">
        <f t="shared" ca="1" si="142"/>
        <v>2511.0000000000005</v>
      </c>
      <c r="AN139" s="11">
        <f t="shared" ca="1" si="142"/>
        <v>5022.0000000000009</v>
      </c>
    </row>
    <row r="140" spans="1:40" ht="10.25" hidden="1" outlineLevel="1" x14ac:dyDescent="0.2">
      <c r="A140" s="47" t="s">
        <v>132</v>
      </c>
      <c r="B140" s="69"/>
      <c r="C140" s="11"/>
      <c r="D140" s="11">
        <f ca="1">D139/100</f>
        <v>50.220000000000006</v>
      </c>
      <c r="E140" s="11">
        <f t="shared" ref="E140:AN140" ca="1" si="143">E139/100</f>
        <v>41.85</v>
      </c>
      <c r="F140" s="11">
        <f t="shared" ca="1" si="143"/>
        <v>41.85</v>
      </c>
      <c r="G140" s="11">
        <f t="shared" ca="1" si="143"/>
        <v>16.740000000000002</v>
      </c>
      <c r="H140" s="11">
        <f t="shared" ca="1" si="143"/>
        <v>58.59</v>
      </c>
      <c r="I140" s="11">
        <f t="shared" ca="1" si="143"/>
        <v>75.330000000000013</v>
      </c>
      <c r="J140" s="11">
        <f t="shared" ca="1" si="143"/>
        <v>75.330000000000013</v>
      </c>
      <c r="K140" s="11">
        <f t="shared" ca="1" si="143"/>
        <v>66.960000000000008</v>
      </c>
      <c r="L140" s="11">
        <f t="shared" ca="1" si="143"/>
        <v>41.85</v>
      </c>
      <c r="M140" s="11">
        <f t="shared" ca="1" si="143"/>
        <v>33.480000000000004</v>
      </c>
      <c r="N140" s="11">
        <f t="shared" ca="1" si="143"/>
        <v>33.480000000000004</v>
      </c>
      <c r="O140" s="11">
        <f t="shared" ca="1" si="143"/>
        <v>25.110000000000003</v>
      </c>
      <c r="P140" s="11">
        <f t="shared" ca="1" si="143"/>
        <v>50.220000000000006</v>
      </c>
      <c r="Q140" s="11">
        <f t="shared" ca="1" si="143"/>
        <v>41.85</v>
      </c>
      <c r="R140" s="11">
        <f t="shared" ca="1" si="143"/>
        <v>41.85</v>
      </c>
      <c r="S140" s="11">
        <f t="shared" ca="1" si="143"/>
        <v>16.740000000000002</v>
      </c>
      <c r="T140" s="11">
        <f t="shared" ca="1" si="143"/>
        <v>58.59</v>
      </c>
      <c r="U140" s="11">
        <f t="shared" ca="1" si="143"/>
        <v>75.330000000000013</v>
      </c>
      <c r="V140" s="11">
        <f t="shared" ca="1" si="143"/>
        <v>75.330000000000013</v>
      </c>
      <c r="W140" s="11">
        <f t="shared" ca="1" si="143"/>
        <v>66.960000000000008</v>
      </c>
      <c r="X140" s="11">
        <f t="shared" ca="1" si="143"/>
        <v>41.85</v>
      </c>
      <c r="Y140" s="11">
        <f t="shared" ca="1" si="143"/>
        <v>33.480000000000004</v>
      </c>
      <c r="Z140" s="11">
        <f t="shared" ca="1" si="143"/>
        <v>33.480000000000004</v>
      </c>
      <c r="AA140" s="11">
        <f t="shared" ca="1" si="143"/>
        <v>25.110000000000003</v>
      </c>
      <c r="AB140" s="11">
        <f t="shared" ca="1" si="143"/>
        <v>50.220000000000006</v>
      </c>
      <c r="AC140" s="11">
        <f t="shared" ca="1" si="143"/>
        <v>41.85</v>
      </c>
      <c r="AD140" s="11">
        <f t="shared" ca="1" si="143"/>
        <v>41.85</v>
      </c>
      <c r="AE140" s="11">
        <f t="shared" ca="1" si="143"/>
        <v>16.740000000000002</v>
      </c>
      <c r="AF140" s="11">
        <f t="shared" ca="1" si="143"/>
        <v>58.59</v>
      </c>
      <c r="AG140" s="11">
        <f t="shared" ca="1" si="143"/>
        <v>75.330000000000013</v>
      </c>
      <c r="AH140" s="11">
        <f t="shared" ca="1" si="143"/>
        <v>75.330000000000013</v>
      </c>
      <c r="AI140" s="11">
        <f t="shared" ca="1" si="143"/>
        <v>66.960000000000008</v>
      </c>
      <c r="AJ140" s="11">
        <f t="shared" ca="1" si="143"/>
        <v>41.85</v>
      </c>
      <c r="AK140" s="11">
        <f t="shared" ca="1" si="143"/>
        <v>33.480000000000004</v>
      </c>
      <c r="AL140" s="11">
        <f t="shared" ca="1" si="143"/>
        <v>33.480000000000004</v>
      </c>
      <c r="AM140" s="11">
        <f t="shared" ca="1" si="143"/>
        <v>25.110000000000003</v>
      </c>
      <c r="AN140" s="11">
        <f t="shared" ca="1" si="143"/>
        <v>50.220000000000006</v>
      </c>
    </row>
    <row r="141" spans="1:40" ht="10.25" hidden="1" outlineLevel="1" x14ac:dyDescent="0.2">
      <c r="A141" s="47" t="s">
        <v>31</v>
      </c>
      <c r="B141" s="69"/>
      <c r="C141" s="11"/>
      <c r="D141" s="11">
        <v>18</v>
      </c>
      <c r="E141" s="11">
        <v>18</v>
      </c>
      <c r="F141" s="11">
        <v>18</v>
      </c>
      <c r="G141" s="11">
        <v>18</v>
      </c>
      <c r="H141" s="11">
        <v>18</v>
      </c>
      <c r="I141" s="11">
        <v>18</v>
      </c>
      <c r="J141" s="11">
        <v>18</v>
      </c>
      <c r="K141" s="11">
        <v>18</v>
      </c>
      <c r="L141" s="11">
        <v>18</v>
      </c>
      <c r="M141" s="11">
        <v>18</v>
      </c>
      <c r="N141" s="11">
        <v>18</v>
      </c>
      <c r="O141" s="11">
        <v>18</v>
      </c>
      <c r="P141" s="11">
        <v>18</v>
      </c>
      <c r="Q141" s="11">
        <v>18</v>
      </c>
      <c r="R141" s="11">
        <v>18</v>
      </c>
      <c r="S141" s="11">
        <v>18</v>
      </c>
      <c r="T141" s="11">
        <v>18</v>
      </c>
      <c r="U141" s="11">
        <v>18</v>
      </c>
      <c r="V141" s="11">
        <v>18</v>
      </c>
      <c r="W141" s="11">
        <v>18</v>
      </c>
      <c r="X141" s="11">
        <v>18</v>
      </c>
      <c r="Y141" s="11">
        <v>18</v>
      </c>
      <c r="Z141" s="11">
        <v>18</v>
      </c>
      <c r="AA141" s="11">
        <v>18</v>
      </c>
      <c r="AB141" s="11">
        <v>18</v>
      </c>
      <c r="AC141" s="11">
        <v>18</v>
      </c>
      <c r="AD141" s="11">
        <v>18</v>
      </c>
      <c r="AE141" s="11">
        <v>18</v>
      </c>
      <c r="AF141" s="11">
        <v>18</v>
      </c>
      <c r="AG141" s="11">
        <v>18</v>
      </c>
      <c r="AH141" s="11">
        <v>18</v>
      </c>
      <c r="AI141" s="11">
        <v>18</v>
      </c>
      <c r="AJ141" s="11">
        <v>18</v>
      </c>
      <c r="AK141" s="11">
        <v>18</v>
      </c>
      <c r="AL141" s="11">
        <v>18</v>
      </c>
      <c r="AM141" s="11">
        <v>18</v>
      </c>
      <c r="AN141" s="11">
        <v>18</v>
      </c>
    </row>
    <row r="142" spans="1:40" ht="10.25" hidden="1" outlineLevel="1" x14ac:dyDescent="0.2">
      <c r="A142" s="47" t="s">
        <v>133</v>
      </c>
      <c r="B142" s="69"/>
      <c r="C142" s="11"/>
      <c r="D142" s="11">
        <f ca="1">D140*D141</f>
        <v>903.96000000000015</v>
      </c>
      <c r="E142" s="11">
        <f t="shared" ref="E142:AN142" ca="1" si="144">E140*E141</f>
        <v>753.30000000000007</v>
      </c>
      <c r="F142" s="11">
        <f t="shared" ca="1" si="144"/>
        <v>753.30000000000007</v>
      </c>
      <c r="G142" s="11">
        <f t="shared" ca="1" si="144"/>
        <v>301.32000000000005</v>
      </c>
      <c r="H142" s="11">
        <f t="shared" ca="1" si="144"/>
        <v>1054.6200000000001</v>
      </c>
      <c r="I142" s="11">
        <f t="shared" ca="1" si="144"/>
        <v>1355.9400000000003</v>
      </c>
      <c r="J142" s="11">
        <f t="shared" ca="1" si="144"/>
        <v>1355.9400000000003</v>
      </c>
      <c r="K142" s="11">
        <f t="shared" ca="1" si="144"/>
        <v>1205.2800000000002</v>
      </c>
      <c r="L142" s="11">
        <f t="shared" ca="1" si="144"/>
        <v>753.30000000000007</v>
      </c>
      <c r="M142" s="11">
        <f t="shared" ca="1" si="144"/>
        <v>602.6400000000001</v>
      </c>
      <c r="N142" s="11">
        <f t="shared" ca="1" si="144"/>
        <v>602.6400000000001</v>
      </c>
      <c r="O142" s="11">
        <f t="shared" ca="1" si="144"/>
        <v>451.98000000000008</v>
      </c>
      <c r="P142" s="11">
        <f t="shared" ca="1" si="144"/>
        <v>903.96000000000015</v>
      </c>
      <c r="Q142" s="11">
        <f t="shared" ca="1" si="144"/>
        <v>753.30000000000007</v>
      </c>
      <c r="R142" s="11">
        <f t="shared" ca="1" si="144"/>
        <v>753.30000000000007</v>
      </c>
      <c r="S142" s="11">
        <f t="shared" ca="1" si="144"/>
        <v>301.32000000000005</v>
      </c>
      <c r="T142" s="11">
        <f t="shared" ca="1" si="144"/>
        <v>1054.6200000000001</v>
      </c>
      <c r="U142" s="11">
        <f t="shared" ca="1" si="144"/>
        <v>1355.9400000000003</v>
      </c>
      <c r="V142" s="11">
        <f t="shared" ca="1" si="144"/>
        <v>1355.9400000000003</v>
      </c>
      <c r="W142" s="11">
        <f t="shared" ca="1" si="144"/>
        <v>1205.2800000000002</v>
      </c>
      <c r="X142" s="11">
        <f t="shared" ca="1" si="144"/>
        <v>753.30000000000007</v>
      </c>
      <c r="Y142" s="11">
        <f t="shared" ca="1" si="144"/>
        <v>602.6400000000001</v>
      </c>
      <c r="Z142" s="11">
        <f t="shared" ca="1" si="144"/>
        <v>602.6400000000001</v>
      </c>
      <c r="AA142" s="11">
        <f t="shared" ca="1" si="144"/>
        <v>451.98000000000008</v>
      </c>
      <c r="AB142" s="11">
        <f t="shared" ca="1" si="144"/>
        <v>903.96000000000015</v>
      </c>
      <c r="AC142" s="11">
        <f t="shared" ca="1" si="144"/>
        <v>753.30000000000007</v>
      </c>
      <c r="AD142" s="11">
        <f t="shared" ca="1" si="144"/>
        <v>753.30000000000007</v>
      </c>
      <c r="AE142" s="11">
        <f t="shared" ca="1" si="144"/>
        <v>301.32000000000005</v>
      </c>
      <c r="AF142" s="11">
        <f t="shared" ca="1" si="144"/>
        <v>1054.6200000000001</v>
      </c>
      <c r="AG142" s="11">
        <f t="shared" ca="1" si="144"/>
        <v>1355.9400000000003</v>
      </c>
      <c r="AH142" s="11">
        <f t="shared" ca="1" si="144"/>
        <v>1355.9400000000003</v>
      </c>
      <c r="AI142" s="11">
        <f t="shared" ca="1" si="144"/>
        <v>1205.2800000000002</v>
      </c>
      <c r="AJ142" s="11">
        <f t="shared" ca="1" si="144"/>
        <v>753.30000000000007</v>
      </c>
      <c r="AK142" s="11">
        <f t="shared" ca="1" si="144"/>
        <v>602.6400000000001</v>
      </c>
      <c r="AL142" s="11">
        <f t="shared" ca="1" si="144"/>
        <v>602.6400000000001</v>
      </c>
      <c r="AM142" s="11">
        <f t="shared" ca="1" si="144"/>
        <v>451.98000000000008</v>
      </c>
      <c r="AN142" s="11">
        <f t="shared" ca="1" si="144"/>
        <v>903.96000000000015</v>
      </c>
    </row>
    <row r="143" spans="1:40" hidden="1" outlineLevel="1" x14ac:dyDescent="0.25">
      <c r="A143" s="47" t="s">
        <v>29</v>
      </c>
      <c r="B143" s="69"/>
      <c r="C143" s="11"/>
      <c r="D143" s="75">
        <f>IF(D$1=DATE(2025,1,1), Предпоссылки!$C170,IF(MOD(MONTH(D$1),Предпоссылки!$C172)=Предпоссылки!$C173,#REF!+Предпоссылки!$C171,#REF!))</f>
        <v>56</v>
      </c>
      <c r="E143" s="75">
        <f>IF(E$1=DATE(2025,1,1), Предпоссылки!$C170,IF(MOD(MONTH(E$1),Предпоссылки!$C172)=Предпоссылки!$C173,D143+Предпоссылки!$C171,D143))</f>
        <v>56</v>
      </c>
      <c r="F143" s="75">
        <f>IF(F$1=DATE(2025,1,1), Предпоссылки!$C170,IF(MOD(MONTH(F$1),Предпоссылки!$C172)=Предпоссылки!$C173,E143+Предпоссылки!$C171,E143))</f>
        <v>56</v>
      </c>
      <c r="G143" s="75">
        <f>IF(G$1=DATE(2025,1,1), Предпоссылки!$C170,IF(MOD(MONTH(G$1),Предпоссылки!$C172)=Предпоссылки!$C173,F143+Предпоссылки!$C171,F143))</f>
        <v>56</v>
      </c>
      <c r="H143" s="75">
        <f>IF(H$1=DATE(2025,1,1), Предпоссылки!$C170,IF(MOD(MONTH(H$1),Предпоссылки!$C172)=Предпоссылки!$C173,G143+Предпоссылки!$C171,G143))</f>
        <v>56</v>
      </c>
      <c r="I143" s="75">
        <f>IF(I$1=DATE(2025,1,1), Предпоссылки!$C170,IF(MOD(MONTH(I$1),Предпоссылки!$C172)=Предпоссылки!$C173,H143+Предпоссылки!$C171,H143))</f>
        <v>56</v>
      </c>
      <c r="J143" s="75">
        <f>IF(J$1=DATE(2025,1,1), Предпоссылки!$C170,IF(MOD(MONTH(J$1),Предпоссылки!$C172)=Предпоссылки!$C173,I143+Предпоссылки!$C171,I143))</f>
        <v>56</v>
      </c>
      <c r="K143" s="75">
        <f>IF(K$1=DATE(2025,1,1), Предпоссылки!$C170,IF(MOD(MONTH(K$1),Предпоссылки!$C172)=Предпоссылки!$C173,J143+Предпоссылки!$C171,J143))</f>
        <v>56</v>
      </c>
      <c r="L143" s="75">
        <f>IF(L$1=DATE(2025,1,1), Предпоссылки!$C170,IF(MOD(MONTH(L$1),Предпоссылки!$C172)=Предпоссылки!$C173,K143+Предпоссылки!$C171,K143))</f>
        <v>56</v>
      </c>
      <c r="M143" s="75">
        <f>IF(M$1=DATE(2025,1,1), Предпоссылки!$C170,IF(MOD(MONTH(M$1),Предпоссылки!$C172)=Предпоссылки!$C173,L143+Предпоссылки!$C171,L143))</f>
        <v>56</v>
      </c>
      <c r="N143" s="75">
        <f>IF(N$1=DATE(2025,1,1), Предпоссылки!$C170,IF(MOD(MONTH(N$1),Предпоссылки!$C172)=Предпоссылки!$C173,M143+Предпоссылки!$C171,M143))</f>
        <v>56</v>
      </c>
      <c r="O143" s="75">
        <f>IF(O$1=DATE(2025,1,1), Предпоссылки!$C170,IF(MOD(MONTH(O$1),Предпоссылки!$C172)=Предпоссылки!$C173,N143+Предпоссылки!$C171,N143))</f>
        <v>56</v>
      </c>
      <c r="P143" s="75">
        <f>IF(P$1=DATE(2025,1,1), Предпоссылки!$C170,IF(MOD(MONTH(P$1),Предпоссылки!$C172)=Предпоссылки!$C173,O143+Предпоссылки!$C171,O143))</f>
        <v>64</v>
      </c>
      <c r="Q143" s="75">
        <f>IF(Q$1=DATE(2025,1,1), Предпоссылки!$C170,IF(MOD(MONTH(Q$1),Предпоссылки!$C172)=Предпоссылки!$C173,P143+Предпоссылки!$C171,P143))</f>
        <v>64</v>
      </c>
      <c r="R143" s="75">
        <f>IF(R$1=DATE(2025,1,1), Предпоссылки!$C170,IF(MOD(MONTH(R$1),Предпоссылки!$C172)=Предпоссылки!$C173,Q143+Предпоссылки!$C171,Q143))</f>
        <v>64</v>
      </c>
      <c r="S143" s="75">
        <f>IF(S$1=DATE(2025,1,1), Предпоссылки!$C170,IF(MOD(MONTH(S$1),Предпоссылки!$C172)=Предпоссылки!$C173,R143+Предпоссылки!$C171,R143))</f>
        <v>64</v>
      </c>
      <c r="T143" s="75">
        <f>IF(T$1=DATE(2025,1,1), Предпоссылки!$C170,IF(MOD(MONTH(T$1),Предпоссылки!$C172)=Предпоссылки!$C173,S143+Предпоссылки!$C171,S143))</f>
        <v>64</v>
      </c>
      <c r="U143" s="75">
        <f>IF(U$1=DATE(2025,1,1), Предпоссылки!$C170,IF(MOD(MONTH(U$1),Предпоссылки!$C172)=Предпоссылки!$C173,T143+Предпоссылки!$C171,T143))</f>
        <v>64</v>
      </c>
      <c r="V143" s="75">
        <f>IF(V$1=DATE(2025,1,1), Предпоссылки!$C170,IF(MOD(MONTH(V$1),Предпоссылки!$C172)=Предпоссылки!$C173,U143+Предпоссылки!$C171,U143))</f>
        <v>64</v>
      </c>
      <c r="W143" s="75">
        <f>IF(W$1=DATE(2025,1,1), Предпоссылки!$C170,IF(MOD(MONTH(W$1),Предпоссылки!$C172)=Предпоссылки!$C173,V143+Предпоссылки!$C171,V143))</f>
        <v>64</v>
      </c>
      <c r="X143" s="75">
        <f>IF(X$1=DATE(2025,1,1), Предпоссылки!$C170,IF(MOD(MONTH(X$1),Предпоссылки!$C172)=Предпоссылки!$C173,W143+Предпоссылки!$C171,W143))</f>
        <v>64</v>
      </c>
      <c r="Y143" s="75">
        <f>IF(Y$1=DATE(2025,1,1), Предпоссылки!$C170,IF(MOD(MONTH(Y$1),Предпоссылки!$C172)=Предпоссылки!$C173,X143+Предпоссылки!$C171,X143))</f>
        <v>64</v>
      </c>
      <c r="Z143" s="75">
        <f>IF(Z$1=DATE(2025,1,1), Предпоссылки!$C170,IF(MOD(MONTH(Z$1),Предпоссылки!$C172)=Предпоссылки!$C173,Y143+Предпоссылки!$C171,Y143))</f>
        <v>64</v>
      </c>
      <c r="AA143" s="75">
        <f>IF(AA$1=DATE(2025,1,1), Предпоссылки!$C170,IF(MOD(MONTH(AA$1),Предпоссылки!$C172)=Предпоссылки!$C173,Z143+Предпоссылки!$C171,Z143))</f>
        <v>64</v>
      </c>
      <c r="AB143" s="75">
        <f>IF(AB$1=DATE(2025,1,1), Предпоссылки!$C170,IF(MOD(MONTH(AB$1),Предпоссылки!$C172)=Предпоссылки!$C173,AA143+Предпоссылки!$C171,AA143))</f>
        <v>72</v>
      </c>
      <c r="AC143" s="75">
        <f>IF(AC$1=DATE(2025,1,1), Предпоссылки!$C170,IF(MOD(MONTH(AC$1),Предпоссылки!$C172)=Предпоссылки!$C173,AB143+Предпоссылки!$C171,AB143))</f>
        <v>72</v>
      </c>
      <c r="AD143" s="75">
        <f>IF(AD$1=DATE(2025,1,1), Предпоссылки!$C170,IF(MOD(MONTH(AD$1),Предпоссылки!$C172)=Предпоссылки!$C173,AC143+Предпоссылки!$C171,AC143))</f>
        <v>72</v>
      </c>
      <c r="AE143" s="75">
        <f>IF(AE$1=DATE(2025,1,1), Предпоссылки!$C170,IF(MOD(MONTH(AE$1),Предпоссылки!$C172)=Предпоссылки!$C173,AD143+Предпоссылки!$C171,AD143))</f>
        <v>72</v>
      </c>
      <c r="AF143" s="75">
        <f>IF(AF$1=DATE(2025,1,1), Предпоссылки!$C170,IF(MOD(MONTH(AF$1),Предпоссылки!$C172)=Предпоссылки!$C173,AE143+Предпоссылки!$C171,AE143))</f>
        <v>72</v>
      </c>
      <c r="AG143" s="75">
        <f>IF(AG$1=DATE(2025,1,1), Предпоссылки!$C170,IF(MOD(MONTH(AG$1),Предпоссылки!$C172)=Предпоссылки!$C173,AF143+Предпоссылки!$C171,AF143))</f>
        <v>72</v>
      </c>
      <c r="AH143" s="75">
        <f>IF(AH$1=DATE(2025,1,1), Предпоссылки!$C170,IF(MOD(MONTH(AH$1),Предпоссылки!$C172)=Предпоссылки!$C173,AG143+Предпоссылки!$C171,AG143))</f>
        <v>72</v>
      </c>
      <c r="AI143" s="75">
        <f>IF(AI$1=DATE(2025,1,1), Предпоссылки!$C170,IF(MOD(MONTH(AI$1),Предпоссылки!$C172)=Предпоссылки!$C173,AH143+Предпоссылки!$C171,AH143))</f>
        <v>72</v>
      </c>
      <c r="AJ143" s="75">
        <f>IF(AJ$1=DATE(2025,1,1), Предпоссылки!$C170,IF(MOD(MONTH(AJ$1),Предпоссылки!$C172)=Предпоссылки!$C173,AI143+Предпоссылки!$C171,AI143))</f>
        <v>72</v>
      </c>
      <c r="AK143" s="75">
        <f>IF(AK$1=DATE(2025,1,1), Предпоссылки!$C170,IF(MOD(MONTH(AK$1),Предпоссылки!$C172)=Предпоссылки!$C173,AJ143+Предпоссылки!$C171,AJ143))</f>
        <v>72</v>
      </c>
      <c r="AL143" s="75">
        <f>IF(AL$1=DATE(2025,1,1), Предпоссылки!$C170,IF(MOD(MONTH(AL$1),Предпоссылки!$C172)=Предпоссылки!$C173,AK143+Предпоссылки!$C171,AK143))</f>
        <v>72</v>
      </c>
      <c r="AM143" s="75">
        <f>IF(AM$1=DATE(2025,1,1), Предпоссылки!$C170,IF(MOD(MONTH(AM$1),Предпоссылки!$C172)=Предпоссылки!$C173,AL143+Предпоссылки!$C171,AL143))</f>
        <v>72</v>
      </c>
      <c r="AN143" s="75">
        <f>IF(AN$1=DATE(2025,1,1), Предпоссылки!$C170,IF(MOD(MONTH(AN$1),Предпоссылки!$C172)=Предпоссылки!$C173,AM143+Предпоссылки!$C171,AM143))</f>
        <v>80</v>
      </c>
    </row>
    <row r="144" spans="1:40" ht="10.25" hidden="1" outlineLevel="1" x14ac:dyDescent="0.2">
      <c r="A144" s="21" t="s">
        <v>30</v>
      </c>
      <c r="B144" s="69"/>
      <c r="C144" s="11"/>
      <c r="D144" s="11">
        <f ca="1">D142*D143</f>
        <v>50621.760000000009</v>
      </c>
      <c r="E144" s="11">
        <f t="shared" ref="E144:AN144" ca="1" si="145">E142*E143</f>
        <v>42184.800000000003</v>
      </c>
      <c r="F144" s="11">
        <f t="shared" ca="1" si="145"/>
        <v>42184.800000000003</v>
      </c>
      <c r="G144" s="11">
        <f t="shared" ca="1" si="145"/>
        <v>16873.920000000002</v>
      </c>
      <c r="H144" s="11">
        <f t="shared" ca="1" si="145"/>
        <v>59058.720000000008</v>
      </c>
      <c r="I144" s="11">
        <f t="shared" ca="1" si="145"/>
        <v>75932.640000000014</v>
      </c>
      <c r="J144" s="11">
        <f t="shared" ca="1" si="145"/>
        <v>75932.640000000014</v>
      </c>
      <c r="K144" s="11">
        <f t="shared" ca="1" si="145"/>
        <v>67495.680000000008</v>
      </c>
      <c r="L144" s="11">
        <f t="shared" ca="1" si="145"/>
        <v>42184.800000000003</v>
      </c>
      <c r="M144" s="11">
        <f t="shared" ca="1" si="145"/>
        <v>33747.840000000004</v>
      </c>
      <c r="N144" s="11">
        <f t="shared" ca="1" si="145"/>
        <v>33747.840000000004</v>
      </c>
      <c r="O144" s="11">
        <f t="shared" ca="1" si="145"/>
        <v>25310.880000000005</v>
      </c>
      <c r="P144" s="11">
        <f t="shared" ca="1" si="145"/>
        <v>57853.44000000001</v>
      </c>
      <c r="Q144" s="11">
        <f t="shared" ca="1" si="145"/>
        <v>48211.200000000004</v>
      </c>
      <c r="R144" s="11">
        <f t="shared" ca="1" si="145"/>
        <v>48211.200000000004</v>
      </c>
      <c r="S144" s="11">
        <f t="shared" ca="1" si="145"/>
        <v>19284.480000000003</v>
      </c>
      <c r="T144" s="11">
        <f t="shared" ca="1" si="145"/>
        <v>67495.680000000008</v>
      </c>
      <c r="U144" s="11">
        <f t="shared" ca="1" si="145"/>
        <v>86780.160000000018</v>
      </c>
      <c r="V144" s="11">
        <f t="shared" ca="1" si="145"/>
        <v>86780.160000000018</v>
      </c>
      <c r="W144" s="11">
        <f t="shared" ca="1" si="145"/>
        <v>77137.920000000013</v>
      </c>
      <c r="X144" s="11">
        <f t="shared" ca="1" si="145"/>
        <v>48211.200000000004</v>
      </c>
      <c r="Y144" s="11">
        <f t="shared" ca="1" si="145"/>
        <v>38568.960000000006</v>
      </c>
      <c r="Z144" s="11">
        <f t="shared" ca="1" si="145"/>
        <v>38568.960000000006</v>
      </c>
      <c r="AA144" s="11">
        <f t="shared" ca="1" si="145"/>
        <v>28926.720000000005</v>
      </c>
      <c r="AB144" s="11">
        <f t="shared" ca="1" si="145"/>
        <v>65085.12000000001</v>
      </c>
      <c r="AC144" s="11">
        <f t="shared" ca="1" si="145"/>
        <v>54237.600000000006</v>
      </c>
      <c r="AD144" s="11">
        <f t="shared" ca="1" si="145"/>
        <v>54237.600000000006</v>
      </c>
      <c r="AE144" s="11">
        <f t="shared" ca="1" si="145"/>
        <v>21695.040000000005</v>
      </c>
      <c r="AF144" s="11">
        <f t="shared" ca="1" si="145"/>
        <v>75932.640000000014</v>
      </c>
      <c r="AG144" s="11">
        <f t="shared" ca="1" si="145"/>
        <v>97627.680000000022</v>
      </c>
      <c r="AH144" s="11">
        <f t="shared" ca="1" si="145"/>
        <v>97627.680000000022</v>
      </c>
      <c r="AI144" s="11">
        <f t="shared" ca="1" si="145"/>
        <v>86780.160000000018</v>
      </c>
      <c r="AJ144" s="11">
        <f t="shared" ca="1" si="145"/>
        <v>54237.600000000006</v>
      </c>
      <c r="AK144" s="11">
        <f t="shared" ca="1" si="145"/>
        <v>43390.080000000009</v>
      </c>
      <c r="AL144" s="11">
        <f t="shared" ca="1" si="145"/>
        <v>43390.080000000009</v>
      </c>
      <c r="AM144" s="11">
        <f t="shared" ca="1" si="145"/>
        <v>32542.560000000005</v>
      </c>
      <c r="AN144" s="11">
        <f t="shared" ca="1" si="145"/>
        <v>72316.800000000017</v>
      </c>
    </row>
    <row r="145" spans="1:40" ht="10.25" hidden="1" outlineLevel="1" x14ac:dyDescent="0.2">
      <c r="A145" s="21" t="s">
        <v>32</v>
      </c>
      <c r="B145" s="69"/>
      <c r="C145" s="11"/>
      <c r="D145" s="11">
        <v>6000</v>
      </c>
      <c r="E145" s="11">
        <v>6000</v>
      </c>
      <c r="F145" s="11">
        <v>6000</v>
      </c>
      <c r="G145" s="11">
        <v>6000</v>
      </c>
      <c r="H145" s="11">
        <v>6000</v>
      </c>
      <c r="I145" s="11">
        <v>6000</v>
      </c>
      <c r="J145" s="11">
        <v>6000</v>
      </c>
      <c r="K145" s="11">
        <v>6000</v>
      </c>
      <c r="L145" s="11">
        <v>6000</v>
      </c>
      <c r="M145" s="11">
        <v>6000</v>
      </c>
      <c r="N145" s="11">
        <v>6000</v>
      </c>
      <c r="O145" s="11">
        <v>6000</v>
      </c>
      <c r="P145" s="11">
        <v>6000</v>
      </c>
      <c r="Q145" s="11">
        <v>6000</v>
      </c>
      <c r="R145" s="11">
        <v>6000</v>
      </c>
      <c r="S145" s="11">
        <v>6000</v>
      </c>
      <c r="T145" s="11">
        <v>6000</v>
      </c>
      <c r="U145" s="11">
        <v>6000</v>
      </c>
      <c r="V145" s="11">
        <v>6000</v>
      </c>
      <c r="W145" s="11">
        <v>6000</v>
      </c>
      <c r="X145" s="11">
        <v>6000</v>
      </c>
      <c r="Y145" s="11">
        <v>6000</v>
      </c>
      <c r="Z145" s="11">
        <v>6000</v>
      </c>
      <c r="AA145" s="11">
        <v>6000</v>
      </c>
      <c r="AB145" s="11">
        <v>6000</v>
      </c>
      <c r="AC145" s="11">
        <v>6000</v>
      </c>
      <c r="AD145" s="11">
        <v>6000</v>
      </c>
      <c r="AE145" s="11">
        <v>6000</v>
      </c>
      <c r="AF145" s="11">
        <v>6000</v>
      </c>
      <c r="AG145" s="11">
        <v>6000</v>
      </c>
      <c r="AH145" s="11">
        <v>6000</v>
      </c>
      <c r="AI145" s="11">
        <v>6000</v>
      </c>
      <c r="AJ145" s="11">
        <v>6000</v>
      </c>
      <c r="AK145" s="11">
        <v>6000</v>
      </c>
      <c r="AL145" s="11">
        <v>6000</v>
      </c>
      <c r="AM145" s="11">
        <v>6000</v>
      </c>
      <c r="AN145" s="11">
        <v>6000</v>
      </c>
    </row>
    <row r="146" spans="1:40" ht="10.25" hidden="1" outlineLevel="1" x14ac:dyDescent="0.2">
      <c r="A146" s="21"/>
      <c r="B146" s="69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</row>
    <row r="147" spans="1:40" ht="10.25" hidden="1" outlineLevel="1" x14ac:dyDescent="0.2">
      <c r="A147" s="5" t="s">
        <v>82</v>
      </c>
      <c r="B147" s="69"/>
      <c r="C147" s="11"/>
      <c r="D147" s="39">
        <f ca="1">D155+D156</f>
        <v>39747.840000000004</v>
      </c>
      <c r="E147" s="39">
        <f t="shared" ref="E147:AN147" ca="1" si="146">E155+E156</f>
        <v>39747.840000000004</v>
      </c>
      <c r="F147" s="39">
        <f t="shared" ca="1" si="146"/>
        <v>39747.840000000004</v>
      </c>
      <c r="G147" s="39">
        <f t="shared" ca="1" si="146"/>
        <v>22873.920000000002</v>
      </c>
      <c r="H147" s="39">
        <f t="shared" ca="1" si="146"/>
        <v>56621.760000000009</v>
      </c>
      <c r="I147" s="39">
        <f t="shared" ca="1" si="146"/>
        <v>65058.720000000008</v>
      </c>
      <c r="J147" s="39">
        <f t="shared" ca="1" si="146"/>
        <v>73495.680000000008</v>
      </c>
      <c r="K147" s="39">
        <f t="shared" ca="1" si="146"/>
        <v>65058.720000000008</v>
      </c>
      <c r="L147" s="39">
        <f t="shared" ca="1" si="146"/>
        <v>39747.840000000004</v>
      </c>
      <c r="M147" s="39">
        <f t="shared" ca="1" si="146"/>
        <v>31310.880000000005</v>
      </c>
      <c r="N147" s="39">
        <f t="shared" ca="1" si="146"/>
        <v>31310.880000000005</v>
      </c>
      <c r="O147" s="39">
        <f t="shared" ca="1" si="146"/>
        <v>22873.920000000002</v>
      </c>
      <c r="P147" s="39">
        <f t="shared" ca="1" si="146"/>
        <v>44568.960000000006</v>
      </c>
      <c r="Q147" s="39">
        <f t="shared" ca="1" si="146"/>
        <v>44568.960000000006</v>
      </c>
      <c r="R147" s="39">
        <f t="shared" ca="1" si="146"/>
        <v>44568.960000000006</v>
      </c>
      <c r="S147" s="39">
        <f t="shared" ca="1" si="146"/>
        <v>25284.480000000003</v>
      </c>
      <c r="T147" s="39">
        <f t="shared" ca="1" si="146"/>
        <v>63853.44000000001</v>
      </c>
      <c r="U147" s="39">
        <f t="shared" ca="1" si="146"/>
        <v>73495.680000000008</v>
      </c>
      <c r="V147" s="39">
        <f t="shared" ca="1" si="146"/>
        <v>83137.920000000013</v>
      </c>
      <c r="W147" s="39">
        <f t="shared" ca="1" si="146"/>
        <v>73495.680000000008</v>
      </c>
      <c r="X147" s="39">
        <f t="shared" ca="1" si="146"/>
        <v>44568.960000000006</v>
      </c>
      <c r="Y147" s="39">
        <f t="shared" ca="1" si="146"/>
        <v>34926.720000000001</v>
      </c>
      <c r="Z147" s="39">
        <f t="shared" ca="1" si="146"/>
        <v>34926.720000000001</v>
      </c>
      <c r="AA147" s="39">
        <f t="shared" ca="1" si="146"/>
        <v>25284.480000000003</v>
      </c>
      <c r="AB147" s="39">
        <f t="shared" ca="1" si="146"/>
        <v>49390.080000000009</v>
      </c>
      <c r="AC147" s="39">
        <f t="shared" ca="1" si="146"/>
        <v>49390.080000000009</v>
      </c>
      <c r="AD147" s="39">
        <f t="shared" ca="1" si="146"/>
        <v>49390.080000000009</v>
      </c>
      <c r="AE147" s="39">
        <f t="shared" ca="1" si="146"/>
        <v>27695.040000000005</v>
      </c>
      <c r="AF147" s="39">
        <f t="shared" ca="1" si="146"/>
        <v>71085.12000000001</v>
      </c>
      <c r="AG147" s="39">
        <f t="shared" ca="1" si="146"/>
        <v>81932.640000000014</v>
      </c>
      <c r="AH147" s="39">
        <f t="shared" ca="1" si="146"/>
        <v>92780.160000000018</v>
      </c>
      <c r="AI147" s="39">
        <f t="shared" ca="1" si="146"/>
        <v>81932.640000000014</v>
      </c>
      <c r="AJ147" s="39">
        <f t="shared" ca="1" si="146"/>
        <v>49390.080000000009</v>
      </c>
      <c r="AK147" s="39">
        <f t="shared" ca="1" si="146"/>
        <v>38542.560000000005</v>
      </c>
      <c r="AL147" s="39">
        <f t="shared" ca="1" si="146"/>
        <v>38542.560000000005</v>
      </c>
      <c r="AM147" s="39">
        <f t="shared" ca="1" si="146"/>
        <v>27695.040000000005</v>
      </c>
      <c r="AN147" s="39">
        <f t="shared" ca="1" si="146"/>
        <v>54211.200000000012</v>
      </c>
    </row>
    <row r="148" spans="1:40" hidden="1" outlineLevel="1" x14ac:dyDescent="0.25">
      <c r="A148" s="47" t="s">
        <v>127</v>
      </c>
      <c r="B148" s="31" t="s">
        <v>77</v>
      </c>
      <c r="D148" s="20">
        <f t="shared" ref="D148:AN148" ca="1" si="147">D38</f>
        <v>11.160000000000002</v>
      </c>
      <c r="E148" s="20">
        <f t="shared" ca="1" si="147"/>
        <v>11.160000000000002</v>
      </c>
      <c r="F148" s="20">
        <f t="shared" ca="1" si="147"/>
        <v>11.160000000000002</v>
      </c>
      <c r="G148" s="20">
        <f t="shared" ca="1" si="147"/>
        <v>5.580000000000001</v>
      </c>
      <c r="H148" s="20">
        <f t="shared" ca="1" si="147"/>
        <v>16.740000000000002</v>
      </c>
      <c r="I148" s="20">
        <f t="shared" ca="1" si="147"/>
        <v>19.53</v>
      </c>
      <c r="J148" s="20">
        <f t="shared" ca="1" si="147"/>
        <v>22.320000000000004</v>
      </c>
      <c r="K148" s="20">
        <f t="shared" ca="1" si="147"/>
        <v>19.53</v>
      </c>
      <c r="L148" s="20">
        <f t="shared" ca="1" si="147"/>
        <v>11.160000000000002</v>
      </c>
      <c r="M148" s="20">
        <f t="shared" ca="1" si="147"/>
        <v>8.370000000000001</v>
      </c>
      <c r="N148" s="20">
        <f t="shared" ca="1" si="147"/>
        <v>8.370000000000001</v>
      </c>
      <c r="O148" s="20">
        <f t="shared" ca="1" si="147"/>
        <v>5.580000000000001</v>
      </c>
      <c r="P148" s="20">
        <f t="shared" ca="1" si="147"/>
        <v>11.160000000000002</v>
      </c>
      <c r="Q148" s="20">
        <f t="shared" ca="1" si="147"/>
        <v>11.160000000000002</v>
      </c>
      <c r="R148" s="20">
        <f t="shared" ca="1" si="147"/>
        <v>11.160000000000002</v>
      </c>
      <c r="S148" s="20">
        <f t="shared" ca="1" si="147"/>
        <v>5.580000000000001</v>
      </c>
      <c r="T148" s="20">
        <f t="shared" ca="1" si="147"/>
        <v>16.740000000000002</v>
      </c>
      <c r="U148" s="20">
        <f t="shared" ca="1" si="147"/>
        <v>19.53</v>
      </c>
      <c r="V148" s="20">
        <f t="shared" ca="1" si="147"/>
        <v>22.320000000000004</v>
      </c>
      <c r="W148" s="20">
        <f t="shared" ca="1" si="147"/>
        <v>19.53</v>
      </c>
      <c r="X148" s="20">
        <f t="shared" ca="1" si="147"/>
        <v>11.160000000000002</v>
      </c>
      <c r="Y148" s="20">
        <f t="shared" ca="1" si="147"/>
        <v>8.370000000000001</v>
      </c>
      <c r="Z148" s="20">
        <f t="shared" ca="1" si="147"/>
        <v>8.370000000000001</v>
      </c>
      <c r="AA148" s="20">
        <f t="shared" ca="1" si="147"/>
        <v>5.580000000000001</v>
      </c>
      <c r="AB148" s="20">
        <f t="shared" ca="1" si="147"/>
        <v>11.160000000000002</v>
      </c>
      <c r="AC148" s="20">
        <f t="shared" ca="1" si="147"/>
        <v>11.160000000000002</v>
      </c>
      <c r="AD148" s="20">
        <f t="shared" ca="1" si="147"/>
        <v>11.160000000000002</v>
      </c>
      <c r="AE148" s="20">
        <f t="shared" ca="1" si="147"/>
        <v>5.580000000000001</v>
      </c>
      <c r="AF148" s="20">
        <f t="shared" ca="1" si="147"/>
        <v>16.740000000000002</v>
      </c>
      <c r="AG148" s="20">
        <f t="shared" ca="1" si="147"/>
        <v>19.53</v>
      </c>
      <c r="AH148" s="20">
        <f t="shared" ca="1" si="147"/>
        <v>22.320000000000004</v>
      </c>
      <c r="AI148" s="20">
        <f t="shared" ca="1" si="147"/>
        <v>19.53</v>
      </c>
      <c r="AJ148" s="20">
        <f t="shared" ca="1" si="147"/>
        <v>11.160000000000002</v>
      </c>
      <c r="AK148" s="20">
        <f t="shared" ca="1" si="147"/>
        <v>8.370000000000001</v>
      </c>
      <c r="AL148" s="20">
        <f t="shared" ca="1" si="147"/>
        <v>8.370000000000001</v>
      </c>
      <c r="AM148" s="20">
        <f t="shared" ca="1" si="147"/>
        <v>5.580000000000001</v>
      </c>
      <c r="AN148" s="20">
        <f t="shared" ca="1" si="147"/>
        <v>11.160000000000002</v>
      </c>
    </row>
    <row r="149" spans="1:40" hidden="1" outlineLevel="1" x14ac:dyDescent="0.25">
      <c r="A149" s="47" t="s">
        <v>35</v>
      </c>
      <c r="B149" s="69"/>
      <c r="C149" s="11"/>
      <c r="D149" s="81">
        <f>Предпоссылки!$C$169</f>
        <v>300</v>
      </c>
      <c r="E149" s="81">
        <f>Предпоссылки!$C$169</f>
        <v>300</v>
      </c>
      <c r="F149" s="81">
        <f>Предпоссылки!$C$169</f>
        <v>300</v>
      </c>
      <c r="G149" s="81">
        <f>Предпоссылки!$C$169</f>
        <v>300</v>
      </c>
      <c r="H149" s="81">
        <f>Предпоссылки!$C$169</f>
        <v>300</v>
      </c>
      <c r="I149" s="81">
        <f>Предпоссылки!$C$169</f>
        <v>300</v>
      </c>
      <c r="J149" s="81">
        <f>Предпоссылки!$C$169</f>
        <v>300</v>
      </c>
      <c r="K149" s="81">
        <f>Предпоссылки!$C$169</f>
        <v>300</v>
      </c>
      <c r="L149" s="81">
        <f>Предпоссылки!$C$169</f>
        <v>300</v>
      </c>
      <c r="M149" s="81">
        <f>Предпоссылки!$C$169</f>
        <v>300</v>
      </c>
      <c r="N149" s="81">
        <f>Предпоссылки!$C$169</f>
        <v>300</v>
      </c>
      <c r="O149" s="81">
        <f>Предпоссылки!$C$169</f>
        <v>300</v>
      </c>
      <c r="P149" s="81">
        <f>Предпоссылки!$C$169</f>
        <v>300</v>
      </c>
      <c r="Q149" s="81">
        <f>Предпоссылки!$C$169</f>
        <v>300</v>
      </c>
      <c r="R149" s="81">
        <f>Предпоссылки!$C$169</f>
        <v>300</v>
      </c>
      <c r="S149" s="81">
        <f>Предпоссылки!$C$169</f>
        <v>300</v>
      </c>
      <c r="T149" s="81">
        <f>Предпоссылки!$C$169</f>
        <v>300</v>
      </c>
      <c r="U149" s="81">
        <f>Предпоссылки!$C$169</f>
        <v>300</v>
      </c>
      <c r="V149" s="81">
        <f>Предпоссылки!$C$169</f>
        <v>300</v>
      </c>
      <c r="W149" s="81">
        <f>Предпоссылки!$C$169</f>
        <v>300</v>
      </c>
      <c r="X149" s="81">
        <f>Предпоссылки!$C$169</f>
        <v>300</v>
      </c>
      <c r="Y149" s="81">
        <f>Предпоссылки!$C$169</f>
        <v>300</v>
      </c>
      <c r="Z149" s="81">
        <f>Предпоссылки!$C$169</f>
        <v>300</v>
      </c>
      <c r="AA149" s="81">
        <f>Предпоссылки!$C$169</f>
        <v>300</v>
      </c>
      <c r="AB149" s="81">
        <f>Предпоссылки!$C$169</f>
        <v>300</v>
      </c>
      <c r="AC149" s="81">
        <f>Предпоссылки!$C$169</f>
        <v>300</v>
      </c>
      <c r="AD149" s="81">
        <f>Предпоссылки!$C$169</f>
        <v>300</v>
      </c>
      <c r="AE149" s="81">
        <f>Предпоссылки!$C$169</f>
        <v>300</v>
      </c>
      <c r="AF149" s="81">
        <f>Предпоссылки!$C$169</f>
        <v>300</v>
      </c>
      <c r="AG149" s="81">
        <f>Предпоссылки!$C$169</f>
        <v>300</v>
      </c>
      <c r="AH149" s="81">
        <f>Предпоссылки!$C$169</f>
        <v>300</v>
      </c>
      <c r="AI149" s="81">
        <f>Предпоссылки!$C$169</f>
        <v>300</v>
      </c>
      <c r="AJ149" s="81">
        <f>Предпоссылки!$C$169</f>
        <v>300</v>
      </c>
      <c r="AK149" s="81">
        <f>Предпоссылки!$C$169</f>
        <v>300</v>
      </c>
      <c r="AL149" s="81">
        <f>Предпоссылки!$C$169</f>
        <v>300</v>
      </c>
      <c r="AM149" s="81">
        <f>Предпоссылки!$C$169</f>
        <v>300</v>
      </c>
      <c r="AN149" s="81">
        <f>Предпоссылки!$C$169</f>
        <v>300</v>
      </c>
    </row>
    <row r="150" spans="1:40" ht="10.25" hidden="1" outlineLevel="1" x14ac:dyDescent="0.2">
      <c r="A150" s="47" t="s">
        <v>28</v>
      </c>
      <c r="B150" s="69"/>
      <c r="C150" s="11"/>
      <c r="D150" s="11">
        <f ca="1">D148*D149</f>
        <v>3348.0000000000005</v>
      </c>
      <c r="E150" s="11">
        <f t="shared" ref="E150" ca="1" si="148">E148*E149</f>
        <v>3348.0000000000005</v>
      </c>
      <c r="F150" s="11">
        <f t="shared" ref="F150" ca="1" si="149">F148*F149</f>
        <v>3348.0000000000005</v>
      </c>
      <c r="G150" s="11">
        <f t="shared" ref="G150" ca="1" si="150">G148*G149</f>
        <v>1674.0000000000002</v>
      </c>
      <c r="H150" s="11">
        <f t="shared" ref="H150" ca="1" si="151">H148*H149</f>
        <v>5022.0000000000009</v>
      </c>
      <c r="I150" s="11">
        <f t="shared" ref="I150" ca="1" si="152">I148*I149</f>
        <v>5859</v>
      </c>
      <c r="J150" s="11">
        <f t="shared" ref="J150" ca="1" si="153">J148*J149</f>
        <v>6696.0000000000009</v>
      </c>
      <c r="K150" s="11">
        <f t="shared" ref="K150" ca="1" si="154">K148*K149</f>
        <v>5859</v>
      </c>
      <c r="L150" s="11">
        <f t="shared" ref="L150" ca="1" si="155">L148*L149</f>
        <v>3348.0000000000005</v>
      </c>
      <c r="M150" s="11">
        <f t="shared" ref="M150" ca="1" si="156">M148*M149</f>
        <v>2511.0000000000005</v>
      </c>
      <c r="N150" s="11">
        <f t="shared" ref="N150" ca="1" si="157">N148*N149</f>
        <v>2511.0000000000005</v>
      </c>
      <c r="O150" s="11">
        <f t="shared" ref="O150" ca="1" si="158">O148*O149</f>
        <v>1674.0000000000002</v>
      </c>
      <c r="P150" s="11">
        <f t="shared" ref="P150" ca="1" si="159">P148*P149</f>
        <v>3348.0000000000005</v>
      </c>
      <c r="Q150" s="11">
        <f t="shared" ref="Q150" ca="1" si="160">Q148*Q149</f>
        <v>3348.0000000000005</v>
      </c>
      <c r="R150" s="11">
        <f t="shared" ref="R150" ca="1" si="161">R148*R149</f>
        <v>3348.0000000000005</v>
      </c>
      <c r="S150" s="11">
        <f t="shared" ref="S150" ca="1" si="162">S148*S149</f>
        <v>1674.0000000000002</v>
      </c>
      <c r="T150" s="11">
        <f t="shared" ref="T150" ca="1" si="163">T148*T149</f>
        <v>5022.0000000000009</v>
      </c>
      <c r="U150" s="11">
        <f t="shared" ref="U150" ca="1" si="164">U148*U149</f>
        <v>5859</v>
      </c>
      <c r="V150" s="11">
        <f t="shared" ref="V150" ca="1" si="165">V148*V149</f>
        <v>6696.0000000000009</v>
      </c>
      <c r="W150" s="11">
        <f t="shared" ref="W150" ca="1" si="166">W148*W149</f>
        <v>5859</v>
      </c>
      <c r="X150" s="11">
        <f t="shared" ref="X150" ca="1" si="167">X148*X149</f>
        <v>3348.0000000000005</v>
      </c>
      <c r="Y150" s="11">
        <f t="shared" ref="Y150" ca="1" si="168">Y148*Y149</f>
        <v>2511.0000000000005</v>
      </c>
      <c r="Z150" s="11">
        <f t="shared" ref="Z150" ca="1" si="169">Z148*Z149</f>
        <v>2511.0000000000005</v>
      </c>
      <c r="AA150" s="11">
        <f t="shared" ref="AA150" ca="1" si="170">AA148*AA149</f>
        <v>1674.0000000000002</v>
      </c>
      <c r="AB150" s="11">
        <f t="shared" ref="AB150" ca="1" si="171">AB148*AB149</f>
        <v>3348.0000000000005</v>
      </c>
      <c r="AC150" s="11">
        <f t="shared" ref="AC150" ca="1" si="172">AC148*AC149</f>
        <v>3348.0000000000005</v>
      </c>
      <c r="AD150" s="11">
        <f t="shared" ref="AD150" ca="1" si="173">AD148*AD149</f>
        <v>3348.0000000000005</v>
      </c>
      <c r="AE150" s="11">
        <f t="shared" ref="AE150" ca="1" si="174">AE148*AE149</f>
        <v>1674.0000000000002</v>
      </c>
      <c r="AF150" s="11">
        <f t="shared" ref="AF150" ca="1" si="175">AF148*AF149</f>
        <v>5022.0000000000009</v>
      </c>
      <c r="AG150" s="11">
        <f t="shared" ref="AG150" ca="1" si="176">AG148*AG149</f>
        <v>5859</v>
      </c>
      <c r="AH150" s="11">
        <f t="shared" ref="AH150" ca="1" si="177">AH148*AH149</f>
        <v>6696.0000000000009</v>
      </c>
      <c r="AI150" s="11">
        <f t="shared" ref="AI150" ca="1" si="178">AI148*AI149</f>
        <v>5859</v>
      </c>
      <c r="AJ150" s="11">
        <f t="shared" ref="AJ150" ca="1" si="179">AJ148*AJ149</f>
        <v>3348.0000000000005</v>
      </c>
      <c r="AK150" s="11">
        <f t="shared" ref="AK150" ca="1" si="180">AK148*AK149</f>
        <v>2511.0000000000005</v>
      </c>
      <c r="AL150" s="11">
        <f t="shared" ref="AL150" ca="1" si="181">AL148*AL149</f>
        <v>2511.0000000000005</v>
      </c>
      <c r="AM150" s="11">
        <f t="shared" ref="AM150" ca="1" si="182">AM148*AM149</f>
        <v>1674.0000000000002</v>
      </c>
      <c r="AN150" s="11">
        <f t="shared" ref="AN150" ca="1" si="183">AN148*AN149</f>
        <v>3348.0000000000005</v>
      </c>
    </row>
    <row r="151" spans="1:40" ht="10.25" hidden="1" outlineLevel="1" x14ac:dyDescent="0.2">
      <c r="A151" s="47" t="s">
        <v>132</v>
      </c>
      <c r="B151" s="69"/>
      <c r="C151" s="11"/>
      <c r="D151" s="11">
        <f ca="1">D150/100</f>
        <v>33.480000000000004</v>
      </c>
      <c r="E151" s="11">
        <f t="shared" ref="E151" ca="1" si="184">E150/100</f>
        <v>33.480000000000004</v>
      </c>
      <c r="F151" s="11">
        <f t="shared" ref="F151" ca="1" si="185">F150/100</f>
        <v>33.480000000000004</v>
      </c>
      <c r="G151" s="11">
        <f t="shared" ref="G151" ca="1" si="186">G150/100</f>
        <v>16.740000000000002</v>
      </c>
      <c r="H151" s="11">
        <f t="shared" ref="H151" ca="1" si="187">H150/100</f>
        <v>50.220000000000006</v>
      </c>
      <c r="I151" s="11">
        <f t="shared" ref="I151" ca="1" si="188">I150/100</f>
        <v>58.59</v>
      </c>
      <c r="J151" s="11">
        <f t="shared" ref="J151" ca="1" si="189">J150/100</f>
        <v>66.960000000000008</v>
      </c>
      <c r="K151" s="11">
        <f t="shared" ref="K151" ca="1" si="190">K150/100</f>
        <v>58.59</v>
      </c>
      <c r="L151" s="11">
        <f t="shared" ref="L151" ca="1" si="191">L150/100</f>
        <v>33.480000000000004</v>
      </c>
      <c r="M151" s="11">
        <f t="shared" ref="M151" ca="1" si="192">M150/100</f>
        <v>25.110000000000003</v>
      </c>
      <c r="N151" s="11">
        <f t="shared" ref="N151" ca="1" si="193">N150/100</f>
        <v>25.110000000000003</v>
      </c>
      <c r="O151" s="11">
        <f t="shared" ref="O151" ca="1" si="194">O150/100</f>
        <v>16.740000000000002</v>
      </c>
      <c r="P151" s="11">
        <f t="shared" ref="P151" ca="1" si="195">P150/100</f>
        <v>33.480000000000004</v>
      </c>
      <c r="Q151" s="11">
        <f t="shared" ref="Q151" ca="1" si="196">Q150/100</f>
        <v>33.480000000000004</v>
      </c>
      <c r="R151" s="11">
        <f t="shared" ref="R151" ca="1" si="197">R150/100</f>
        <v>33.480000000000004</v>
      </c>
      <c r="S151" s="11">
        <f t="shared" ref="S151" ca="1" si="198">S150/100</f>
        <v>16.740000000000002</v>
      </c>
      <c r="T151" s="11">
        <f t="shared" ref="T151" ca="1" si="199">T150/100</f>
        <v>50.220000000000006</v>
      </c>
      <c r="U151" s="11">
        <f t="shared" ref="U151" ca="1" si="200">U150/100</f>
        <v>58.59</v>
      </c>
      <c r="V151" s="11">
        <f t="shared" ref="V151" ca="1" si="201">V150/100</f>
        <v>66.960000000000008</v>
      </c>
      <c r="W151" s="11">
        <f t="shared" ref="W151" ca="1" si="202">W150/100</f>
        <v>58.59</v>
      </c>
      <c r="X151" s="11">
        <f t="shared" ref="X151" ca="1" si="203">X150/100</f>
        <v>33.480000000000004</v>
      </c>
      <c r="Y151" s="11">
        <f t="shared" ref="Y151" ca="1" si="204">Y150/100</f>
        <v>25.110000000000003</v>
      </c>
      <c r="Z151" s="11">
        <f t="shared" ref="Z151" ca="1" si="205">Z150/100</f>
        <v>25.110000000000003</v>
      </c>
      <c r="AA151" s="11">
        <f t="shared" ref="AA151" ca="1" si="206">AA150/100</f>
        <v>16.740000000000002</v>
      </c>
      <c r="AB151" s="11">
        <f t="shared" ref="AB151" ca="1" si="207">AB150/100</f>
        <v>33.480000000000004</v>
      </c>
      <c r="AC151" s="11">
        <f t="shared" ref="AC151" ca="1" si="208">AC150/100</f>
        <v>33.480000000000004</v>
      </c>
      <c r="AD151" s="11">
        <f t="shared" ref="AD151" ca="1" si="209">AD150/100</f>
        <v>33.480000000000004</v>
      </c>
      <c r="AE151" s="11">
        <f t="shared" ref="AE151" ca="1" si="210">AE150/100</f>
        <v>16.740000000000002</v>
      </c>
      <c r="AF151" s="11">
        <f t="shared" ref="AF151" ca="1" si="211">AF150/100</f>
        <v>50.220000000000006</v>
      </c>
      <c r="AG151" s="11">
        <f t="shared" ref="AG151" ca="1" si="212">AG150/100</f>
        <v>58.59</v>
      </c>
      <c r="AH151" s="11">
        <f t="shared" ref="AH151" ca="1" si="213">AH150/100</f>
        <v>66.960000000000008</v>
      </c>
      <c r="AI151" s="11">
        <f t="shared" ref="AI151" ca="1" si="214">AI150/100</f>
        <v>58.59</v>
      </c>
      <c r="AJ151" s="11">
        <f t="shared" ref="AJ151" ca="1" si="215">AJ150/100</f>
        <v>33.480000000000004</v>
      </c>
      <c r="AK151" s="11">
        <f t="shared" ref="AK151" ca="1" si="216">AK150/100</f>
        <v>25.110000000000003</v>
      </c>
      <c r="AL151" s="11">
        <f t="shared" ref="AL151" ca="1" si="217">AL150/100</f>
        <v>25.110000000000003</v>
      </c>
      <c r="AM151" s="11">
        <f t="shared" ref="AM151" ca="1" si="218">AM150/100</f>
        <v>16.740000000000002</v>
      </c>
      <c r="AN151" s="11">
        <f t="shared" ref="AN151" ca="1" si="219">AN150/100</f>
        <v>33.480000000000004</v>
      </c>
    </row>
    <row r="152" spans="1:40" ht="10.25" hidden="1" outlineLevel="1" x14ac:dyDescent="0.2">
      <c r="A152" s="47" t="s">
        <v>31</v>
      </c>
      <c r="B152" s="69"/>
      <c r="C152" s="11"/>
      <c r="D152" s="11">
        <v>18</v>
      </c>
      <c r="E152" s="11">
        <v>18</v>
      </c>
      <c r="F152" s="11">
        <v>18</v>
      </c>
      <c r="G152" s="11">
        <v>18</v>
      </c>
      <c r="H152" s="11">
        <v>18</v>
      </c>
      <c r="I152" s="11">
        <v>18</v>
      </c>
      <c r="J152" s="11">
        <v>18</v>
      </c>
      <c r="K152" s="11">
        <v>18</v>
      </c>
      <c r="L152" s="11">
        <v>18</v>
      </c>
      <c r="M152" s="11">
        <v>18</v>
      </c>
      <c r="N152" s="11">
        <v>18</v>
      </c>
      <c r="O152" s="11">
        <v>18</v>
      </c>
      <c r="P152" s="11">
        <v>18</v>
      </c>
      <c r="Q152" s="11">
        <v>18</v>
      </c>
      <c r="R152" s="11">
        <v>18</v>
      </c>
      <c r="S152" s="11">
        <v>18</v>
      </c>
      <c r="T152" s="11">
        <v>18</v>
      </c>
      <c r="U152" s="11">
        <v>18</v>
      </c>
      <c r="V152" s="11">
        <v>18</v>
      </c>
      <c r="W152" s="11">
        <v>18</v>
      </c>
      <c r="X152" s="11">
        <v>18</v>
      </c>
      <c r="Y152" s="11">
        <v>18</v>
      </c>
      <c r="Z152" s="11">
        <v>18</v>
      </c>
      <c r="AA152" s="11">
        <v>18</v>
      </c>
      <c r="AB152" s="11">
        <v>18</v>
      </c>
      <c r="AC152" s="11">
        <v>18</v>
      </c>
      <c r="AD152" s="11">
        <v>18</v>
      </c>
      <c r="AE152" s="11">
        <v>18</v>
      </c>
      <c r="AF152" s="11">
        <v>18</v>
      </c>
      <c r="AG152" s="11">
        <v>18</v>
      </c>
      <c r="AH152" s="11">
        <v>18</v>
      </c>
      <c r="AI152" s="11">
        <v>18</v>
      </c>
      <c r="AJ152" s="11">
        <v>18</v>
      </c>
      <c r="AK152" s="11">
        <v>18</v>
      </c>
      <c r="AL152" s="11">
        <v>18</v>
      </c>
      <c r="AM152" s="11">
        <v>18</v>
      </c>
      <c r="AN152" s="11">
        <v>18</v>
      </c>
    </row>
    <row r="153" spans="1:40" ht="10.25" hidden="1" outlineLevel="1" x14ac:dyDescent="0.2">
      <c r="A153" s="47" t="s">
        <v>133</v>
      </c>
      <c r="B153" s="69"/>
      <c r="C153" s="11"/>
      <c r="D153" s="11">
        <f ca="1">D151*D152</f>
        <v>602.6400000000001</v>
      </c>
      <c r="E153" s="11">
        <f t="shared" ref="E153" ca="1" si="220">E151*E152</f>
        <v>602.6400000000001</v>
      </c>
      <c r="F153" s="11">
        <f t="shared" ref="F153" ca="1" si="221">F151*F152</f>
        <v>602.6400000000001</v>
      </c>
      <c r="G153" s="11">
        <f t="shared" ref="G153" ca="1" si="222">G151*G152</f>
        <v>301.32000000000005</v>
      </c>
      <c r="H153" s="11">
        <f t="shared" ref="H153" ca="1" si="223">H151*H152</f>
        <v>903.96000000000015</v>
      </c>
      <c r="I153" s="11">
        <f t="shared" ref="I153" ca="1" si="224">I151*I152</f>
        <v>1054.6200000000001</v>
      </c>
      <c r="J153" s="11">
        <f t="shared" ref="J153" ca="1" si="225">J151*J152</f>
        <v>1205.2800000000002</v>
      </c>
      <c r="K153" s="11">
        <f t="shared" ref="K153" ca="1" si="226">K151*K152</f>
        <v>1054.6200000000001</v>
      </c>
      <c r="L153" s="11">
        <f t="shared" ref="L153" ca="1" si="227">L151*L152</f>
        <v>602.6400000000001</v>
      </c>
      <c r="M153" s="11">
        <f t="shared" ref="M153" ca="1" si="228">M151*M152</f>
        <v>451.98000000000008</v>
      </c>
      <c r="N153" s="11">
        <f t="shared" ref="N153" ca="1" si="229">N151*N152</f>
        <v>451.98000000000008</v>
      </c>
      <c r="O153" s="11">
        <f t="shared" ref="O153" ca="1" si="230">O151*O152</f>
        <v>301.32000000000005</v>
      </c>
      <c r="P153" s="11">
        <f t="shared" ref="P153" ca="1" si="231">P151*P152</f>
        <v>602.6400000000001</v>
      </c>
      <c r="Q153" s="11">
        <f t="shared" ref="Q153" ca="1" si="232">Q151*Q152</f>
        <v>602.6400000000001</v>
      </c>
      <c r="R153" s="11">
        <f t="shared" ref="R153" ca="1" si="233">R151*R152</f>
        <v>602.6400000000001</v>
      </c>
      <c r="S153" s="11">
        <f t="shared" ref="S153" ca="1" si="234">S151*S152</f>
        <v>301.32000000000005</v>
      </c>
      <c r="T153" s="11">
        <f t="shared" ref="T153" ca="1" si="235">T151*T152</f>
        <v>903.96000000000015</v>
      </c>
      <c r="U153" s="11">
        <f t="shared" ref="U153" ca="1" si="236">U151*U152</f>
        <v>1054.6200000000001</v>
      </c>
      <c r="V153" s="11">
        <f t="shared" ref="V153" ca="1" si="237">V151*V152</f>
        <v>1205.2800000000002</v>
      </c>
      <c r="W153" s="11">
        <f t="shared" ref="W153" ca="1" si="238">W151*W152</f>
        <v>1054.6200000000001</v>
      </c>
      <c r="X153" s="11">
        <f t="shared" ref="X153" ca="1" si="239">X151*X152</f>
        <v>602.6400000000001</v>
      </c>
      <c r="Y153" s="11">
        <f t="shared" ref="Y153" ca="1" si="240">Y151*Y152</f>
        <v>451.98000000000008</v>
      </c>
      <c r="Z153" s="11">
        <f t="shared" ref="Z153" ca="1" si="241">Z151*Z152</f>
        <v>451.98000000000008</v>
      </c>
      <c r="AA153" s="11">
        <f t="shared" ref="AA153" ca="1" si="242">AA151*AA152</f>
        <v>301.32000000000005</v>
      </c>
      <c r="AB153" s="11">
        <f t="shared" ref="AB153" ca="1" si="243">AB151*AB152</f>
        <v>602.6400000000001</v>
      </c>
      <c r="AC153" s="11">
        <f t="shared" ref="AC153" ca="1" si="244">AC151*AC152</f>
        <v>602.6400000000001</v>
      </c>
      <c r="AD153" s="11">
        <f t="shared" ref="AD153" ca="1" si="245">AD151*AD152</f>
        <v>602.6400000000001</v>
      </c>
      <c r="AE153" s="11">
        <f t="shared" ref="AE153" ca="1" si="246">AE151*AE152</f>
        <v>301.32000000000005</v>
      </c>
      <c r="AF153" s="11">
        <f t="shared" ref="AF153" ca="1" si="247">AF151*AF152</f>
        <v>903.96000000000015</v>
      </c>
      <c r="AG153" s="11">
        <f t="shared" ref="AG153" ca="1" si="248">AG151*AG152</f>
        <v>1054.6200000000001</v>
      </c>
      <c r="AH153" s="11">
        <f t="shared" ref="AH153" ca="1" si="249">AH151*AH152</f>
        <v>1205.2800000000002</v>
      </c>
      <c r="AI153" s="11">
        <f t="shared" ref="AI153" ca="1" si="250">AI151*AI152</f>
        <v>1054.6200000000001</v>
      </c>
      <c r="AJ153" s="11">
        <f t="shared" ref="AJ153" ca="1" si="251">AJ151*AJ152</f>
        <v>602.6400000000001</v>
      </c>
      <c r="AK153" s="11">
        <f t="shared" ref="AK153" ca="1" si="252">AK151*AK152</f>
        <v>451.98000000000008</v>
      </c>
      <c r="AL153" s="11">
        <f t="shared" ref="AL153" ca="1" si="253">AL151*AL152</f>
        <v>451.98000000000008</v>
      </c>
      <c r="AM153" s="11">
        <f t="shared" ref="AM153" ca="1" si="254">AM151*AM152</f>
        <v>301.32000000000005</v>
      </c>
      <c r="AN153" s="11">
        <f t="shared" ref="AN153" ca="1" si="255">AN151*AN152</f>
        <v>602.6400000000001</v>
      </c>
    </row>
    <row r="154" spans="1:40" hidden="1" outlineLevel="1" x14ac:dyDescent="0.25">
      <c r="A154" s="47" t="s">
        <v>29</v>
      </c>
      <c r="B154" s="69"/>
      <c r="C154" s="11"/>
      <c r="D154" s="75">
        <f>IF(D$1=DATE(2025,1,1), Предпоссылки!$C170,IF(MOD(MONTH(D$1),Предпоссылки!$C172)=Предпоссылки!$C173,#REF!+Предпоссылки!$C171,#REF!))</f>
        <v>56</v>
      </c>
      <c r="E154" s="75">
        <f>IF(E$1=DATE(2025,1,1), Предпоссылки!$C170,IF(MOD(MONTH(E$1),Предпоссылки!$C172)=Предпоссылки!$C173,D154+Предпоссылки!$C171,D154))</f>
        <v>56</v>
      </c>
      <c r="F154" s="75">
        <f>IF(F$1=DATE(2025,1,1), Предпоссылки!$C170,IF(MOD(MONTH(F$1),Предпоссылки!$C172)=Предпоссылки!$C173,E154+Предпоссылки!$C171,E154))</f>
        <v>56</v>
      </c>
      <c r="G154" s="75">
        <f>IF(G$1=DATE(2025,1,1), Предпоссылки!$C170,IF(MOD(MONTH(G$1),Предпоссылки!$C172)=Предпоссылки!$C173,F154+Предпоссылки!$C171,F154))</f>
        <v>56</v>
      </c>
      <c r="H154" s="75">
        <f>IF(H$1=DATE(2025,1,1), Предпоссылки!$C170,IF(MOD(MONTH(H$1),Предпоссылки!$C172)=Предпоссылки!$C173,G154+Предпоссылки!$C171,G154))</f>
        <v>56</v>
      </c>
      <c r="I154" s="75">
        <f>IF(I$1=DATE(2025,1,1), Предпоссылки!$C170,IF(MOD(MONTH(I$1),Предпоссылки!$C172)=Предпоссылки!$C173,H154+Предпоссылки!$C171,H154))</f>
        <v>56</v>
      </c>
      <c r="J154" s="75">
        <f>IF(J$1=DATE(2025,1,1), Предпоссылки!$C170,IF(MOD(MONTH(J$1),Предпоссылки!$C172)=Предпоссылки!$C173,I154+Предпоссылки!$C171,I154))</f>
        <v>56</v>
      </c>
      <c r="K154" s="75">
        <f>IF(K$1=DATE(2025,1,1), Предпоссылки!$C170,IF(MOD(MONTH(K$1),Предпоссылки!$C172)=Предпоссылки!$C173,J154+Предпоссылки!$C171,J154))</f>
        <v>56</v>
      </c>
      <c r="L154" s="75">
        <f>IF(L$1=DATE(2025,1,1), Предпоссылки!$C170,IF(MOD(MONTH(L$1),Предпоссылки!$C172)=Предпоссылки!$C173,K154+Предпоссылки!$C171,K154))</f>
        <v>56</v>
      </c>
      <c r="M154" s="75">
        <f>IF(M$1=DATE(2025,1,1), Предпоссылки!$C170,IF(MOD(MONTH(M$1),Предпоссылки!$C172)=Предпоссылки!$C173,L154+Предпоссылки!$C171,L154))</f>
        <v>56</v>
      </c>
      <c r="N154" s="75">
        <f>IF(N$1=DATE(2025,1,1), Предпоссылки!$C170,IF(MOD(MONTH(N$1),Предпоссылки!$C172)=Предпоссылки!$C173,M154+Предпоссылки!$C171,M154))</f>
        <v>56</v>
      </c>
      <c r="O154" s="75">
        <f>IF(O$1=DATE(2025,1,1), Предпоссылки!$C170,IF(MOD(MONTH(O$1),Предпоссылки!$C172)=Предпоссылки!$C173,N154+Предпоссылки!$C171,N154))</f>
        <v>56</v>
      </c>
      <c r="P154" s="75">
        <f>IF(P$1=DATE(2025,1,1), Предпоссылки!$C170,IF(MOD(MONTH(P$1),Предпоссылки!$C172)=Предпоссылки!$C173,O154+Предпоссылки!$C171,O154))</f>
        <v>64</v>
      </c>
      <c r="Q154" s="75">
        <f>IF(Q$1=DATE(2025,1,1), Предпоссылки!$C170,IF(MOD(MONTH(Q$1),Предпоссылки!$C172)=Предпоссылки!$C173,P154+Предпоссылки!$C171,P154))</f>
        <v>64</v>
      </c>
      <c r="R154" s="75">
        <f>IF(R$1=DATE(2025,1,1), Предпоссылки!$C170,IF(MOD(MONTH(R$1),Предпоссылки!$C172)=Предпоссылки!$C173,Q154+Предпоссылки!$C171,Q154))</f>
        <v>64</v>
      </c>
      <c r="S154" s="75">
        <f>IF(S$1=DATE(2025,1,1), Предпоссылки!$C170,IF(MOD(MONTH(S$1),Предпоссылки!$C172)=Предпоссылки!$C173,R154+Предпоссылки!$C171,R154))</f>
        <v>64</v>
      </c>
      <c r="T154" s="75">
        <f>IF(T$1=DATE(2025,1,1), Предпоссылки!$C170,IF(MOD(MONTH(T$1),Предпоссылки!$C172)=Предпоссылки!$C173,S154+Предпоссылки!$C171,S154))</f>
        <v>64</v>
      </c>
      <c r="U154" s="75">
        <f>IF(U$1=DATE(2025,1,1), Предпоссылки!$C170,IF(MOD(MONTH(U$1),Предпоссылки!$C172)=Предпоссылки!$C173,T154+Предпоссылки!$C171,T154))</f>
        <v>64</v>
      </c>
      <c r="V154" s="75">
        <f>IF(V$1=DATE(2025,1,1), Предпоссылки!$C170,IF(MOD(MONTH(V$1),Предпоссылки!$C172)=Предпоссылки!$C173,U154+Предпоссылки!$C171,U154))</f>
        <v>64</v>
      </c>
      <c r="W154" s="75">
        <f>IF(W$1=DATE(2025,1,1), Предпоссылки!$C170,IF(MOD(MONTH(W$1),Предпоссылки!$C172)=Предпоссылки!$C173,V154+Предпоссылки!$C171,V154))</f>
        <v>64</v>
      </c>
      <c r="X154" s="75">
        <f>IF(X$1=DATE(2025,1,1), Предпоссылки!$C170,IF(MOD(MONTH(X$1),Предпоссылки!$C172)=Предпоссылки!$C173,W154+Предпоссылки!$C171,W154))</f>
        <v>64</v>
      </c>
      <c r="Y154" s="75">
        <f>IF(Y$1=DATE(2025,1,1), Предпоссылки!$C170,IF(MOD(MONTH(Y$1),Предпоссылки!$C172)=Предпоссылки!$C173,X154+Предпоссылки!$C171,X154))</f>
        <v>64</v>
      </c>
      <c r="Z154" s="75">
        <f>IF(Z$1=DATE(2025,1,1), Предпоссылки!$C170,IF(MOD(MONTH(Z$1),Предпоссылки!$C172)=Предпоссылки!$C173,Y154+Предпоссылки!$C171,Y154))</f>
        <v>64</v>
      </c>
      <c r="AA154" s="75">
        <f>IF(AA$1=DATE(2025,1,1), Предпоссылки!$C170,IF(MOD(MONTH(AA$1),Предпоссылки!$C172)=Предпоссылки!$C173,Z154+Предпоссылки!$C171,Z154))</f>
        <v>64</v>
      </c>
      <c r="AB154" s="75">
        <f>IF(AB$1=DATE(2025,1,1), Предпоссылки!$C170,IF(MOD(MONTH(AB$1),Предпоссылки!$C172)=Предпоссылки!$C173,AA154+Предпоссылки!$C171,AA154))</f>
        <v>72</v>
      </c>
      <c r="AC154" s="75">
        <f>IF(AC$1=DATE(2025,1,1), Предпоссылки!$C170,IF(MOD(MONTH(AC$1),Предпоссылки!$C172)=Предпоссылки!$C173,AB154+Предпоссылки!$C171,AB154))</f>
        <v>72</v>
      </c>
      <c r="AD154" s="75">
        <f>IF(AD$1=DATE(2025,1,1), Предпоссылки!$C170,IF(MOD(MONTH(AD$1),Предпоссылки!$C172)=Предпоссылки!$C173,AC154+Предпоссылки!$C171,AC154))</f>
        <v>72</v>
      </c>
      <c r="AE154" s="75">
        <f>IF(AE$1=DATE(2025,1,1), Предпоссылки!$C170,IF(MOD(MONTH(AE$1),Предпоссылки!$C172)=Предпоссылки!$C173,AD154+Предпоссылки!$C171,AD154))</f>
        <v>72</v>
      </c>
      <c r="AF154" s="75">
        <f>IF(AF$1=DATE(2025,1,1), Предпоссылки!$C170,IF(MOD(MONTH(AF$1),Предпоссылки!$C172)=Предпоссылки!$C173,AE154+Предпоссылки!$C171,AE154))</f>
        <v>72</v>
      </c>
      <c r="AG154" s="75">
        <f>IF(AG$1=DATE(2025,1,1), Предпоссылки!$C170,IF(MOD(MONTH(AG$1),Предпоссылки!$C172)=Предпоссылки!$C173,AF154+Предпоссылки!$C171,AF154))</f>
        <v>72</v>
      </c>
      <c r="AH154" s="75">
        <f>IF(AH$1=DATE(2025,1,1), Предпоссылки!$C170,IF(MOD(MONTH(AH$1),Предпоссылки!$C172)=Предпоссылки!$C173,AG154+Предпоссылки!$C171,AG154))</f>
        <v>72</v>
      </c>
      <c r="AI154" s="75">
        <f>IF(AI$1=DATE(2025,1,1), Предпоссылки!$C170,IF(MOD(MONTH(AI$1),Предпоссылки!$C172)=Предпоссылки!$C173,AH154+Предпоссылки!$C171,AH154))</f>
        <v>72</v>
      </c>
      <c r="AJ154" s="75">
        <f>IF(AJ$1=DATE(2025,1,1), Предпоссылки!$C170,IF(MOD(MONTH(AJ$1),Предпоссылки!$C172)=Предпоссылки!$C173,AI154+Предпоссылки!$C171,AI154))</f>
        <v>72</v>
      </c>
      <c r="AK154" s="75">
        <f>IF(AK$1=DATE(2025,1,1), Предпоссылки!$C170,IF(MOD(MONTH(AK$1),Предпоссылки!$C172)=Предпоссылки!$C173,AJ154+Предпоссылки!$C171,AJ154))</f>
        <v>72</v>
      </c>
      <c r="AL154" s="75">
        <f>IF(AL$1=DATE(2025,1,1), Предпоссылки!$C170,IF(MOD(MONTH(AL$1),Предпоссылки!$C172)=Предпоссылки!$C173,AK154+Предпоссылки!$C171,AK154))</f>
        <v>72</v>
      </c>
      <c r="AM154" s="75">
        <f>IF(AM$1=DATE(2025,1,1), Предпоссылки!$C170,IF(MOD(MONTH(AM$1),Предпоссылки!$C172)=Предпоссылки!$C173,AL154+Предпоссылки!$C171,AL154))</f>
        <v>72</v>
      </c>
      <c r="AN154" s="75">
        <f>IF(AN$1=DATE(2025,1,1), Предпоссылки!$C170,IF(MOD(MONTH(AN$1),Предпоссылки!$C172)=Предпоссылки!$C173,AM154+Предпоссылки!$C171,AM154))</f>
        <v>80</v>
      </c>
    </row>
    <row r="155" spans="1:40" ht="10.25" hidden="1" outlineLevel="1" x14ac:dyDescent="0.2">
      <c r="A155" s="21" t="s">
        <v>30</v>
      </c>
      <c r="B155" s="69"/>
      <c r="C155" s="11"/>
      <c r="D155" s="11">
        <f ca="1">D153*D154</f>
        <v>33747.840000000004</v>
      </c>
      <c r="E155" s="11">
        <f t="shared" ref="E155" ca="1" si="256">E153*E154</f>
        <v>33747.840000000004</v>
      </c>
      <c r="F155" s="11">
        <f t="shared" ref="F155" ca="1" si="257">F153*F154</f>
        <v>33747.840000000004</v>
      </c>
      <c r="G155" s="11">
        <f t="shared" ref="G155" ca="1" si="258">G153*G154</f>
        <v>16873.920000000002</v>
      </c>
      <c r="H155" s="11">
        <f t="shared" ref="H155" ca="1" si="259">H153*H154</f>
        <v>50621.760000000009</v>
      </c>
      <c r="I155" s="11">
        <f t="shared" ref="I155" ca="1" si="260">I153*I154</f>
        <v>59058.720000000008</v>
      </c>
      <c r="J155" s="11">
        <f t="shared" ref="J155" ca="1" si="261">J153*J154</f>
        <v>67495.680000000008</v>
      </c>
      <c r="K155" s="11">
        <f t="shared" ref="K155" ca="1" si="262">K153*K154</f>
        <v>59058.720000000008</v>
      </c>
      <c r="L155" s="11">
        <f t="shared" ref="L155" ca="1" si="263">L153*L154</f>
        <v>33747.840000000004</v>
      </c>
      <c r="M155" s="11">
        <f t="shared" ref="M155" ca="1" si="264">M153*M154</f>
        <v>25310.880000000005</v>
      </c>
      <c r="N155" s="11">
        <f t="shared" ref="N155" ca="1" si="265">N153*N154</f>
        <v>25310.880000000005</v>
      </c>
      <c r="O155" s="11">
        <f t="shared" ref="O155" ca="1" si="266">O153*O154</f>
        <v>16873.920000000002</v>
      </c>
      <c r="P155" s="11">
        <f t="shared" ref="P155" ca="1" si="267">P153*P154</f>
        <v>38568.960000000006</v>
      </c>
      <c r="Q155" s="11">
        <f t="shared" ref="Q155" ca="1" si="268">Q153*Q154</f>
        <v>38568.960000000006</v>
      </c>
      <c r="R155" s="11">
        <f t="shared" ref="R155" ca="1" si="269">R153*R154</f>
        <v>38568.960000000006</v>
      </c>
      <c r="S155" s="11">
        <f t="shared" ref="S155" ca="1" si="270">S153*S154</f>
        <v>19284.480000000003</v>
      </c>
      <c r="T155" s="11">
        <f t="shared" ref="T155" ca="1" si="271">T153*T154</f>
        <v>57853.44000000001</v>
      </c>
      <c r="U155" s="11">
        <f t="shared" ref="U155" ca="1" si="272">U153*U154</f>
        <v>67495.680000000008</v>
      </c>
      <c r="V155" s="11">
        <f t="shared" ref="V155" ca="1" si="273">V153*V154</f>
        <v>77137.920000000013</v>
      </c>
      <c r="W155" s="11">
        <f t="shared" ref="W155" ca="1" si="274">W153*W154</f>
        <v>67495.680000000008</v>
      </c>
      <c r="X155" s="11">
        <f t="shared" ref="X155" ca="1" si="275">X153*X154</f>
        <v>38568.960000000006</v>
      </c>
      <c r="Y155" s="11">
        <f t="shared" ref="Y155" ca="1" si="276">Y153*Y154</f>
        <v>28926.720000000005</v>
      </c>
      <c r="Z155" s="11">
        <f t="shared" ref="Z155" ca="1" si="277">Z153*Z154</f>
        <v>28926.720000000005</v>
      </c>
      <c r="AA155" s="11">
        <f t="shared" ref="AA155" ca="1" si="278">AA153*AA154</f>
        <v>19284.480000000003</v>
      </c>
      <c r="AB155" s="11">
        <f t="shared" ref="AB155" ca="1" si="279">AB153*AB154</f>
        <v>43390.080000000009</v>
      </c>
      <c r="AC155" s="11">
        <f t="shared" ref="AC155" ca="1" si="280">AC153*AC154</f>
        <v>43390.080000000009</v>
      </c>
      <c r="AD155" s="11">
        <f t="shared" ref="AD155" ca="1" si="281">AD153*AD154</f>
        <v>43390.080000000009</v>
      </c>
      <c r="AE155" s="11">
        <f t="shared" ref="AE155" ca="1" si="282">AE153*AE154</f>
        <v>21695.040000000005</v>
      </c>
      <c r="AF155" s="11">
        <f t="shared" ref="AF155" ca="1" si="283">AF153*AF154</f>
        <v>65085.12000000001</v>
      </c>
      <c r="AG155" s="11">
        <f t="shared" ref="AG155" ca="1" si="284">AG153*AG154</f>
        <v>75932.640000000014</v>
      </c>
      <c r="AH155" s="11">
        <f t="shared" ref="AH155" ca="1" si="285">AH153*AH154</f>
        <v>86780.160000000018</v>
      </c>
      <c r="AI155" s="11">
        <f t="shared" ref="AI155" ca="1" si="286">AI153*AI154</f>
        <v>75932.640000000014</v>
      </c>
      <c r="AJ155" s="11">
        <f t="shared" ref="AJ155" ca="1" si="287">AJ153*AJ154</f>
        <v>43390.080000000009</v>
      </c>
      <c r="AK155" s="11">
        <f t="shared" ref="AK155" ca="1" si="288">AK153*AK154</f>
        <v>32542.560000000005</v>
      </c>
      <c r="AL155" s="11">
        <f t="shared" ref="AL155" ca="1" si="289">AL153*AL154</f>
        <v>32542.560000000005</v>
      </c>
      <c r="AM155" s="11">
        <f t="shared" ref="AM155" ca="1" si="290">AM153*AM154</f>
        <v>21695.040000000005</v>
      </c>
      <c r="AN155" s="11">
        <f t="shared" ref="AN155" ca="1" si="291">AN153*AN154</f>
        <v>48211.200000000012</v>
      </c>
    </row>
    <row r="156" spans="1:40" ht="10.25" hidden="1" outlineLevel="1" x14ac:dyDescent="0.2">
      <c r="A156" s="21" t="s">
        <v>32</v>
      </c>
      <c r="B156" s="69"/>
      <c r="C156" s="11"/>
      <c r="D156" s="11">
        <v>6000</v>
      </c>
      <c r="E156" s="11">
        <v>6000</v>
      </c>
      <c r="F156" s="11">
        <v>6000</v>
      </c>
      <c r="G156" s="11">
        <v>6000</v>
      </c>
      <c r="H156" s="11">
        <v>6000</v>
      </c>
      <c r="I156" s="11">
        <v>6000</v>
      </c>
      <c r="J156" s="11">
        <v>6000</v>
      </c>
      <c r="K156" s="11">
        <v>6000</v>
      </c>
      <c r="L156" s="11">
        <v>6000</v>
      </c>
      <c r="M156" s="11">
        <v>6000</v>
      </c>
      <c r="N156" s="11">
        <v>6000</v>
      </c>
      <c r="O156" s="11">
        <v>6000</v>
      </c>
      <c r="P156" s="11">
        <v>6000</v>
      </c>
      <c r="Q156" s="11">
        <v>6000</v>
      </c>
      <c r="R156" s="11">
        <v>6000</v>
      </c>
      <c r="S156" s="11">
        <v>6000</v>
      </c>
      <c r="T156" s="11">
        <v>6000</v>
      </c>
      <c r="U156" s="11">
        <v>6000</v>
      </c>
      <c r="V156" s="11">
        <v>6000</v>
      </c>
      <c r="W156" s="11">
        <v>6000</v>
      </c>
      <c r="X156" s="11">
        <v>6000</v>
      </c>
      <c r="Y156" s="11">
        <v>6000</v>
      </c>
      <c r="Z156" s="11">
        <v>6000</v>
      </c>
      <c r="AA156" s="11">
        <v>6000</v>
      </c>
      <c r="AB156" s="11">
        <v>6000</v>
      </c>
      <c r="AC156" s="11">
        <v>6000</v>
      </c>
      <c r="AD156" s="11">
        <v>6000</v>
      </c>
      <c r="AE156" s="11">
        <v>6000</v>
      </c>
      <c r="AF156" s="11">
        <v>6000</v>
      </c>
      <c r="AG156" s="11">
        <v>6000</v>
      </c>
      <c r="AH156" s="11">
        <v>6000</v>
      </c>
      <c r="AI156" s="11">
        <v>6000</v>
      </c>
      <c r="AJ156" s="11">
        <v>6000</v>
      </c>
      <c r="AK156" s="11">
        <v>6000</v>
      </c>
      <c r="AL156" s="11">
        <v>6000</v>
      </c>
      <c r="AM156" s="11">
        <v>6000</v>
      </c>
      <c r="AN156" s="11">
        <v>6000</v>
      </c>
    </row>
    <row r="157" spans="1:40" ht="10.25" hidden="1" outlineLevel="1" x14ac:dyDescent="0.2">
      <c r="A157" s="47"/>
      <c r="B157" s="69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</row>
    <row r="158" spans="1:40" s="44" customFormat="1" collapsed="1" x14ac:dyDescent="0.25">
      <c r="A158" s="43" t="s">
        <v>1</v>
      </c>
      <c r="B158" s="84"/>
      <c r="D158" s="44">
        <f>D159+D162+D165+D168+D171+D176+D179+D184+D189+D194</f>
        <v>0</v>
      </c>
      <c r="E158" s="44">
        <f t="shared" ref="E158:AN158" si="292">E159+E162+E165+E168+E171+E176+E179+E184+E189+E194</f>
        <v>0</v>
      </c>
      <c r="F158" s="44">
        <f t="shared" si="292"/>
        <v>0</v>
      </c>
      <c r="G158" s="43">
        <f t="shared" si="292"/>
        <v>16032000</v>
      </c>
      <c r="H158" s="44">
        <f t="shared" si="292"/>
        <v>0</v>
      </c>
      <c r="I158" s="44">
        <f t="shared" si="292"/>
        <v>0</v>
      </c>
      <c r="J158" s="44">
        <f t="shared" si="292"/>
        <v>0</v>
      </c>
      <c r="K158" s="44">
        <f t="shared" si="292"/>
        <v>0</v>
      </c>
      <c r="L158" s="44">
        <f t="shared" si="292"/>
        <v>0</v>
      </c>
      <c r="M158" s="44">
        <f t="shared" si="292"/>
        <v>0</v>
      </c>
      <c r="N158" s="44">
        <f t="shared" si="292"/>
        <v>0</v>
      </c>
      <c r="O158" s="44">
        <f t="shared" si="292"/>
        <v>0</v>
      </c>
      <c r="P158" s="44">
        <f t="shared" si="292"/>
        <v>0</v>
      </c>
      <c r="Q158" s="44">
        <f t="shared" si="292"/>
        <v>0</v>
      </c>
      <c r="R158" s="44">
        <f t="shared" si="292"/>
        <v>0</v>
      </c>
      <c r="S158" s="44">
        <f t="shared" si="292"/>
        <v>0</v>
      </c>
      <c r="T158" s="44">
        <f t="shared" si="292"/>
        <v>0</v>
      </c>
      <c r="U158" s="44">
        <f t="shared" si="292"/>
        <v>0</v>
      </c>
      <c r="V158" s="44">
        <f t="shared" si="292"/>
        <v>0</v>
      </c>
      <c r="W158" s="44">
        <f t="shared" si="292"/>
        <v>0</v>
      </c>
      <c r="X158" s="44">
        <f t="shared" si="292"/>
        <v>0</v>
      </c>
      <c r="Y158" s="44">
        <f t="shared" si="292"/>
        <v>0</v>
      </c>
      <c r="Z158" s="44">
        <f t="shared" si="292"/>
        <v>0</v>
      </c>
      <c r="AA158" s="44">
        <f t="shared" si="292"/>
        <v>0</v>
      </c>
      <c r="AB158" s="44">
        <f t="shared" si="292"/>
        <v>0</v>
      </c>
      <c r="AC158" s="44">
        <f t="shared" si="292"/>
        <v>0</v>
      </c>
      <c r="AD158" s="44">
        <f t="shared" si="292"/>
        <v>0</v>
      </c>
      <c r="AE158" s="44">
        <f t="shared" si="292"/>
        <v>0</v>
      </c>
      <c r="AF158" s="44">
        <f t="shared" si="292"/>
        <v>0</v>
      </c>
      <c r="AG158" s="44">
        <f t="shared" si="292"/>
        <v>0</v>
      </c>
      <c r="AH158" s="44">
        <f t="shared" si="292"/>
        <v>0</v>
      </c>
      <c r="AI158" s="44">
        <f t="shared" si="292"/>
        <v>0</v>
      </c>
      <c r="AJ158" s="44">
        <f t="shared" si="292"/>
        <v>0</v>
      </c>
      <c r="AK158" s="44">
        <f t="shared" si="292"/>
        <v>0</v>
      </c>
      <c r="AL158" s="44">
        <f t="shared" si="292"/>
        <v>0</v>
      </c>
      <c r="AM158" s="44">
        <f t="shared" si="292"/>
        <v>0</v>
      </c>
      <c r="AN158" s="44">
        <f t="shared" si="292"/>
        <v>0</v>
      </c>
    </row>
    <row r="159" spans="1:40" s="18" customFormat="1" hidden="1" outlineLevel="1" x14ac:dyDescent="0.25">
      <c r="A159" s="53" t="s">
        <v>83</v>
      </c>
      <c r="B159" s="49"/>
      <c r="C159" s="50"/>
      <c r="D159" s="18">
        <v>0</v>
      </c>
      <c r="E159" s="18">
        <v>0</v>
      </c>
      <c r="F159" s="18">
        <v>0</v>
      </c>
      <c r="G159" s="91">
        <f>Предпоссылки!C181</f>
        <v>4000000</v>
      </c>
      <c r="H159" s="89">
        <v>0</v>
      </c>
      <c r="I159" s="89">
        <v>0</v>
      </c>
      <c r="J159" s="89">
        <v>0</v>
      </c>
      <c r="K159" s="89">
        <v>0</v>
      </c>
      <c r="L159" s="89">
        <v>0</v>
      </c>
      <c r="M159" s="89">
        <v>0</v>
      </c>
      <c r="N159" s="89">
        <v>0</v>
      </c>
      <c r="O159" s="89">
        <v>0</v>
      </c>
      <c r="P159" s="89">
        <v>0</v>
      </c>
      <c r="Q159" s="89">
        <v>0</v>
      </c>
      <c r="R159" s="89">
        <v>0</v>
      </c>
      <c r="S159" s="89">
        <v>0</v>
      </c>
      <c r="T159" s="89">
        <v>0</v>
      </c>
      <c r="U159" s="89">
        <v>0</v>
      </c>
      <c r="V159" s="89">
        <v>0</v>
      </c>
      <c r="W159" s="89">
        <v>0</v>
      </c>
      <c r="X159" s="89">
        <v>0</v>
      </c>
      <c r="Y159" s="89">
        <v>0</v>
      </c>
      <c r="Z159" s="89">
        <v>0</v>
      </c>
      <c r="AA159" s="89">
        <v>0</v>
      </c>
      <c r="AB159" s="89">
        <v>0</v>
      </c>
      <c r="AC159" s="89">
        <v>0</v>
      </c>
      <c r="AD159" s="89">
        <v>0</v>
      </c>
      <c r="AE159" s="89">
        <v>0</v>
      </c>
      <c r="AF159" s="89">
        <v>0</v>
      </c>
      <c r="AG159" s="89">
        <v>0</v>
      </c>
      <c r="AH159" s="89">
        <v>0</v>
      </c>
      <c r="AI159" s="89">
        <v>0</v>
      </c>
      <c r="AJ159" s="89">
        <v>0</v>
      </c>
      <c r="AK159" s="89">
        <v>0</v>
      </c>
      <c r="AL159" s="89">
        <v>0</v>
      </c>
      <c r="AM159" s="89">
        <v>0</v>
      </c>
      <c r="AN159" s="89">
        <v>0</v>
      </c>
    </row>
    <row r="160" spans="1:40" hidden="1" outlineLevel="1" x14ac:dyDescent="0.25">
      <c r="A160" s="62" t="s">
        <v>92</v>
      </c>
      <c r="G160" s="87"/>
      <c r="H160" s="87">
        <f>$G$159/Предпоссылки!$C$182</f>
        <v>47619.047619047618</v>
      </c>
      <c r="I160" s="87">
        <f>$G$159/Предпоссылки!$C$182</f>
        <v>47619.047619047618</v>
      </c>
      <c r="J160" s="87">
        <f>$G$159/Предпоссылки!$C$182</f>
        <v>47619.047619047618</v>
      </c>
      <c r="K160" s="87">
        <f>$G$159/Предпоссылки!$C$182</f>
        <v>47619.047619047618</v>
      </c>
      <c r="L160" s="87">
        <f>$G$159/Предпоссылки!$C$182</f>
        <v>47619.047619047618</v>
      </c>
      <c r="M160" s="87">
        <f>$G$159/Предпоссылки!$C$182</f>
        <v>47619.047619047618</v>
      </c>
      <c r="N160" s="87">
        <f>$G$159/Предпоссылки!$C$182</f>
        <v>47619.047619047618</v>
      </c>
      <c r="O160" s="87">
        <f>$G$159/Предпоссылки!$C$182</f>
        <v>47619.047619047618</v>
      </c>
      <c r="P160" s="87">
        <f>$G$159/Предпоссылки!$C$182</f>
        <v>47619.047619047618</v>
      </c>
      <c r="Q160" s="87">
        <f>$G$159/Предпоссылки!$C$182</f>
        <v>47619.047619047618</v>
      </c>
      <c r="R160" s="87">
        <f>$G$159/Предпоссылки!$C$182</f>
        <v>47619.047619047618</v>
      </c>
      <c r="S160" s="87">
        <f>$G$159/Предпоссылки!$C$182</f>
        <v>47619.047619047618</v>
      </c>
      <c r="T160" s="87">
        <f>$G$159/Предпоссылки!$C$182</f>
        <v>47619.047619047618</v>
      </c>
      <c r="U160" s="87">
        <f>$G$159/Предпоссылки!$C$182</f>
        <v>47619.047619047618</v>
      </c>
      <c r="V160" s="87">
        <f>$G$159/Предпоссылки!$C$182</f>
        <v>47619.047619047618</v>
      </c>
      <c r="W160" s="87">
        <f>$G$159/Предпоссылки!$C$182</f>
        <v>47619.047619047618</v>
      </c>
      <c r="X160" s="87">
        <f>$G$159/Предпоссылки!$C$182</f>
        <v>47619.047619047618</v>
      </c>
      <c r="Y160" s="87">
        <f>$G$159/Предпоссылки!$C$182</f>
        <v>47619.047619047618</v>
      </c>
      <c r="Z160" s="87">
        <f>$G$159/Предпоссылки!$C$182</f>
        <v>47619.047619047618</v>
      </c>
      <c r="AA160" s="87">
        <f>$G$159/Предпоссылки!$C$182</f>
        <v>47619.047619047618</v>
      </c>
      <c r="AB160" s="87">
        <f>$G$159/Предпоссылки!$C$182</f>
        <v>47619.047619047618</v>
      </c>
      <c r="AC160" s="87">
        <f>$G$159/Предпоссылки!$C$182</f>
        <v>47619.047619047618</v>
      </c>
      <c r="AD160" s="87">
        <f>$G$159/Предпоссылки!$C$182</f>
        <v>47619.047619047618</v>
      </c>
      <c r="AE160" s="87">
        <f>$G$159/Предпоссылки!$C$182</f>
        <v>47619.047619047618</v>
      </c>
      <c r="AF160" s="87">
        <f>$G$159/Предпоссылки!$C$182</f>
        <v>47619.047619047618</v>
      </c>
      <c r="AG160" s="87">
        <f>$G$159/Предпоссылки!$C$182</f>
        <v>47619.047619047618</v>
      </c>
      <c r="AH160" s="87">
        <f>$G$159/Предпоссылки!$C$182</f>
        <v>47619.047619047618</v>
      </c>
      <c r="AI160" s="87">
        <f>$G$159/Предпоссылки!$C$182</f>
        <v>47619.047619047618</v>
      </c>
      <c r="AJ160" s="87">
        <f>$G$159/Предпоссылки!$C$182</f>
        <v>47619.047619047618</v>
      </c>
      <c r="AK160" s="87">
        <f>$G$159/Предпоссылки!$C$182</f>
        <v>47619.047619047618</v>
      </c>
      <c r="AL160" s="87">
        <f>$G$159/Предпоссылки!$C$182</f>
        <v>47619.047619047618</v>
      </c>
      <c r="AM160" s="87">
        <f>$G$159/Предпоссылки!$C$182</f>
        <v>47619.047619047618</v>
      </c>
      <c r="AN160" s="87">
        <f>$G$159/Предпоссылки!$C$182</f>
        <v>47619.047619047618</v>
      </c>
    </row>
    <row r="161" spans="1:40" hidden="1" outlineLevel="1" x14ac:dyDescent="0.25">
      <c r="A161" s="62" t="s">
        <v>93</v>
      </c>
      <c r="G161" s="4"/>
      <c r="H161" s="4">
        <f>$G$159-H160</f>
        <v>3952380.9523809524</v>
      </c>
      <c r="I161" s="4">
        <f t="shared" ref="I161:AM161" si="293">H$161-I160</f>
        <v>3904761.9047619049</v>
      </c>
      <c r="J161" s="4">
        <f t="shared" si="293"/>
        <v>3857142.8571428573</v>
      </c>
      <c r="K161" s="4">
        <f t="shared" si="293"/>
        <v>3809523.8095238097</v>
      </c>
      <c r="L161" s="4">
        <f t="shared" si="293"/>
        <v>3761904.7619047621</v>
      </c>
      <c r="M161" s="4">
        <f t="shared" si="293"/>
        <v>3714285.7142857146</v>
      </c>
      <c r="N161" s="4">
        <f t="shared" si="293"/>
        <v>3666666.666666667</v>
      </c>
      <c r="O161" s="4">
        <f t="shared" si="293"/>
        <v>3619047.6190476194</v>
      </c>
      <c r="P161" s="4">
        <f>O$161-P160</f>
        <v>3571428.5714285718</v>
      </c>
      <c r="Q161" s="4">
        <f t="shared" si="293"/>
        <v>3523809.5238095243</v>
      </c>
      <c r="R161" s="4">
        <f t="shared" si="293"/>
        <v>3476190.4761904767</v>
      </c>
      <c r="S161" s="4">
        <f t="shared" si="293"/>
        <v>3428571.4285714291</v>
      </c>
      <c r="T161" s="4">
        <f t="shared" si="293"/>
        <v>3380952.3809523815</v>
      </c>
      <c r="U161" s="4">
        <f t="shared" si="293"/>
        <v>3333333.333333334</v>
      </c>
      <c r="V161" s="4">
        <f t="shared" si="293"/>
        <v>3285714.2857142864</v>
      </c>
      <c r="W161" s="4">
        <f t="shared" si="293"/>
        <v>3238095.2380952388</v>
      </c>
      <c r="X161" s="4">
        <f t="shared" si="293"/>
        <v>3190476.1904761912</v>
      </c>
      <c r="Y161" s="4">
        <f t="shared" si="293"/>
        <v>3142857.1428571437</v>
      </c>
      <c r="Z161" s="4">
        <f t="shared" si="293"/>
        <v>3095238.0952380961</v>
      </c>
      <c r="AA161" s="4">
        <f t="shared" si="293"/>
        <v>3047619.0476190485</v>
      </c>
      <c r="AB161" s="4">
        <f>AA$161-AB160</f>
        <v>3000000.0000000009</v>
      </c>
      <c r="AC161" s="4">
        <f t="shared" si="293"/>
        <v>2952380.9523809534</v>
      </c>
      <c r="AD161" s="4">
        <f t="shared" si="293"/>
        <v>2904761.9047619058</v>
      </c>
      <c r="AE161" s="4">
        <f t="shared" si="293"/>
        <v>2857142.8571428582</v>
      </c>
      <c r="AF161" s="4">
        <f t="shared" si="293"/>
        <v>2809523.8095238106</v>
      </c>
      <c r="AG161" s="4">
        <f t="shared" si="293"/>
        <v>2761904.7619047631</v>
      </c>
      <c r="AH161" s="4">
        <f t="shared" si="293"/>
        <v>2714285.7142857155</v>
      </c>
      <c r="AI161" s="4">
        <f t="shared" si="293"/>
        <v>2666666.6666666679</v>
      </c>
      <c r="AJ161" s="4">
        <f t="shared" si="293"/>
        <v>2619047.6190476203</v>
      </c>
      <c r="AK161" s="4">
        <f t="shared" si="293"/>
        <v>2571428.5714285728</v>
      </c>
      <c r="AL161" s="4">
        <f t="shared" si="293"/>
        <v>2523809.5238095252</v>
      </c>
      <c r="AM161" s="4">
        <f t="shared" si="293"/>
        <v>2476190.4761904776</v>
      </c>
      <c r="AN161" s="4">
        <f>AM$161-AN160</f>
        <v>2428571.42857143</v>
      </c>
    </row>
    <row r="162" spans="1:40" s="18" customFormat="1" hidden="1" outlineLevel="1" x14ac:dyDescent="0.25">
      <c r="A162" s="53" t="s">
        <v>84</v>
      </c>
      <c r="B162" s="49"/>
      <c r="C162" s="50"/>
      <c r="D162" s="18">
        <v>0</v>
      </c>
      <c r="E162" s="18">
        <v>0</v>
      </c>
      <c r="F162" s="18">
        <v>0</v>
      </c>
      <c r="G162" s="91">
        <f>Предпоссылки!C183</f>
        <v>4000000</v>
      </c>
      <c r="H162" s="89">
        <v>0</v>
      </c>
      <c r="I162" s="89">
        <v>0</v>
      </c>
      <c r="J162" s="89">
        <v>0</v>
      </c>
      <c r="K162" s="89">
        <v>0</v>
      </c>
      <c r="L162" s="89">
        <v>0</v>
      </c>
      <c r="M162" s="89">
        <v>0</v>
      </c>
      <c r="N162" s="89">
        <v>0</v>
      </c>
      <c r="O162" s="89">
        <v>0</v>
      </c>
      <c r="P162" s="89">
        <v>0</v>
      </c>
      <c r="Q162" s="89">
        <v>0</v>
      </c>
      <c r="R162" s="89">
        <v>0</v>
      </c>
      <c r="S162" s="89">
        <v>0</v>
      </c>
      <c r="T162" s="89">
        <v>0</v>
      </c>
      <c r="U162" s="89">
        <v>0</v>
      </c>
      <c r="V162" s="89">
        <v>0</v>
      </c>
      <c r="W162" s="89">
        <v>0</v>
      </c>
      <c r="X162" s="89">
        <v>0</v>
      </c>
      <c r="Y162" s="89">
        <v>0</v>
      </c>
      <c r="Z162" s="89">
        <v>0</v>
      </c>
      <c r="AA162" s="89">
        <v>0</v>
      </c>
      <c r="AB162" s="89">
        <v>0</v>
      </c>
      <c r="AC162" s="89">
        <v>0</v>
      </c>
      <c r="AD162" s="89">
        <v>0</v>
      </c>
      <c r="AE162" s="89">
        <v>0</v>
      </c>
      <c r="AF162" s="89">
        <v>0</v>
      </c>
      <c r="AG162" s="89">
        <v>0</v>
      </c>
      <c r="AH162" s="89">
        <v>0</v>
      </c>
      <c r="AI162" s="89">
        <v>0</v>
      </c>
      <c r="AJ162" s="89">
        <v>0</v>
      </c>
      <c r="AK162" s="89">
        <v>0</v>
      </c>
      <c r="AL162" s="89">
        <v>0</v>
      </c>
      <c r="AM162" s="89">
        <v>0</v>
      </c>
      <c r="AN162" s="89">
        <v>0</v>
      </c>
    </row>
    <row r="163" spans="1:40" hidden="1" outlineLevel="1" x14ac:dyDescent="0.25">
      <c r="A163" s="62" t="s">
        <v>92</v>
      </c>
      <c r="G163" s="88"/>
      <c r="H163" s="88">
        <f>$G$162/Предпоссылки!$C$182</f>
        <v>47619.047619047618</v>
      </c>
      <c r="I163" s="88">
        <f>$G$162/Предпоссылки!$C$182</f>
        <v>47619.047619047618</v>
      </c>
      <c r="J163" s="88">
        <f>$G$162/Предпоссылки!$C$182</f>
        <v>47619.047619047618</v>
      </c>
      <c r="K163" s="88">
        <f>$G$162/Предпоссылки!$C$182</f>
        <v>47619.047619047618</v>
      </c>
      <c r="L163" s="88">
        <f>$G$162/Предпоссылки!$C$182</f>
        <v>47619.047619047618</v>
      </c>
      <c r="M163" s="88">
        <f>$G$162/Предпоссылки!$C$182</f>
        <v>47619.047619047618</v>
      </c>
      <c r="N163" s="88">
        <f>$G$162/Предпоссылки!$C$182</f>
        <v>47619.047619047618</v>
      </c>
      <c r="O163" s="88">
        <f>$G$162/Предпоссылки!$C$182</f>
        <v>47619.047619047618</v>
      </c>
      <c r="P163" s="88">
        <f>$G$162/Предпоссылки!$C$182</f>
        <v>47619.047619047618</v>
      </c>
      <c r="Q163" s="88">
        <f>$G$162/Предпоссылки!$C$182</f>
        <v>47619.047619047618</v>
      </c>
      <c r="R163" s="88">
        <f>$G$162/Предпоссылки!$C$182</f>
        <v>47619.047619047618</v>
      </c>
      <c r="S163" s="88">
        <f>$G$162/Предпоссылки!$C$182</f>
        <v>47619.047619047618</v>
      </c>
      <c r="T163" s="88">
        <f>$G$162/Предпоссылки!$C$182</f>
        <v>47619.047619047618</v>
      </c>
      <c r="U163" s="88">
        <f>$G$162/Предпоссылки!$C$182</f>
        <v>47619.047619047618</v>
      </c>
      <c r="V163" s="88">
        <f>$G$162/Предпоссылки!$C$182</f>
        <v>47619.047619047618</v>
      </c>
      <c r="W163" s="88">
        <f>$G$162/Предпоссылки!$C$182</f>
        <v>47619.047619047618</v>
      </c>
      <c r="X163" s="88">
        <f>$G$162/Предпоссылки!$C$182</f>
        <v>47619.047619047618</v>
      </c>
      <c r="Y163" s="88">
        <f>$G$162/Предпоссылки!$C$182</f>
        <v>47619.047619047618</v>
      </c>
      <c r="Z163" s="88">
        <f>$G$162/Предпоссылки!$C$182</f>
        <v>47619.047619047618</v>
      </c>
      <c r="AA163" s="88">
        <f>$G$162/Предпоссылки!$C$182</f>
        <v>47619.047619047618</v>
      </c>
      <c r="AB163" s="88">
        <f>$G$162/Предпоссылки!$C$182</f>
        <v>47619.047619047618</v>
      </c>
      <c r="AC163" s="88">
        <f>$G$162/Предпоссылки!$C$182</f>
        <v>47619.047619047618</v>
      </c>
      <c r="AD163" s="88">
        <f>$G$162/Предпоссылки!$C$182</f>
        <v>47619.047619047618</v>
      </c>
      <c r="AE163" s="88">
        <f>$G$162/Предпоссылки!$C$182</f>
        <v>47619.047619047618</v>
      </c>
      <c r="AF163" s="88">
        <f>$G$162/Предпоссылки!$C$182</f>
        <v>47619.047619047618</v>
      </c>
      <c r="AG163" s="88">
        <f>$G$162/Предпоссылки!$C$182</f>
        <v>47619.047619047618</v>
      </c>
      <c r="AH163" s="88">
        <f>$G$162/Предпоссылки!$C$182</f>
        <v>47619.047619047618</v>
      </c>
      <c r="AI163" s="88">
        <f>$G$162/Предпоссылки!$C$182</f>
        <v>47619.047619047618</v>
      </c>
      <c r="AJ163" s="88">
        <f>$G$162/Предпоссылки!$C$182</f>
        <v>47619.047619047618</v>
      </c>
      <c r="AK163" s="88">
        <f>$G$162/Предпоссылки!$C$182</f>
        <v>47619.047619047618</v>
      </c>
      <c r="AL163" s="88">
        <f>$G$162/Предпоссылки!$C$182</f>
        <v>47619.047619047618</v>
      </c>
      <c r="AM163" s="88">
        <f>$G$162/Предпоссылки!$C$182</f>
        <v>47619.047619047618</v>
      </c>
      <c r="AN163" s="88">
        <f>$G$162/Предпоссылки!$C$182</f>
        <v>47619.047619047618</v>
      </c>
    </row>
    <row r="164" spans="1:40" hidden="1" outlineLevel="1" x14ac:dyDescent="0.25">
      <c r="A164" s="62" t="s">
        <v>93</v>
      </c>
      <c r="G164" s="4"/>
      <c r="H164" s="4">
        <f>$G$162-H163</f>
        <v>3952380.9523809524</v>
      </c>
      <c r="I164" s="4">
        <f t="shared" ref="I164:AM164" si="294">H$164-I163</f>
        <v>3904761.9047619049</v>
      </c>
      <c r="J164" s="4">
        <f t="shared" si="294"/>
        <v>3857142.8571428573</v>
      </c>
      <c r="K164" s="4">
        <f t="shared" si="294"/>
        <v>3809523.8095238097</v>
      </c>
      <c r="L164" s="4">
        <f t="shared" si="294"/>
        <v>3761904.7619047621</v>
      </c>
      <c r="M164" s="4">
        <f t="shared" si="294"/>
        <v>3714285.7142857146</v>
      </c>
      <c r="N164" s="4">
        <f t="shared" si="294"/>
        <v>3666666.666666667</v>
      </c>
      <c r="O164" s="4">
        <f t="shared" si="294"/>
        <v>3619047.6190476194</v>
      </c>
      <c r="P164" s="4">
        <f>O$164-P163</f>
        <v>3571428.5714285718</v>
      </c>
      <c r="Q164" s="4">
        <f t="shared" si="294"/>
        <v>3523809.5238095243</v>
      </c>
      <c r="R164" s="4">
        <f t="shared" si="294"/>
        <v>3476190.4761904767</v>
      </c>
      <c r="S164" s="4">
        <f t="shared" si="294"/>
        <v>3428571.4285714291</v>
      </c>
      <c r="T164" s="4">
        <f t="shared" si="294"/>
        <v>3380952.3809523815</v>
      </c>
      <c r="U164" s="4">
        <f t="shared" si="294"/>
        <v>3333333.333333334</v>
      </c>
      <c r="V164" s="4">
        <f t="shared" si="294"/>
        <v>3285714.2857142864</v>
      </c>
      <c r="W164" s="4">
        <f t="shared" si="294"/>
        <v>3238095.2380952388</v>
      </c>
      <c r="X164" s="4">
        <f t="shared" si="294"/>
        <v>3190476.1904761912</v>
      </c>
      <c r="Y164" s="4">
        <f t="shared" si="294"/>
        <v>3142857.1428571437</v>
      </c>
      <c r="Z164" s="4">
        <f t="shared" si="294"/>
        <v>3095238.0952380961</v>
      </c>
      <c r="AA164" s="4">
        <f t="shared" si="294"/>
        <v>3047619.0476190485</v>
      </c>
      <c r="AB164" s="4">
        <f>AA$164-AB163</f>
        <v>3000000.0000000009</v>
      </c>
      <c r="AC164" s="4">
        <f t="shared" si="294"/>
        <v>2952380.9523809534</v>
      </c>
      <c r="AD164" s="4">
        <f t="shared" si="294"/>
        <v>2904761.9047619058</v>
      </c>
      <c r="AE164" s="4">
        <f t="shared" si="294"/>
        <v>2857142.8571428582</v>
      </c>
      <c r="AF164" s="4">
        <f t="shared" si="294"/>
        <v>2809523.8095238106</v>
      </c>
      <c r="AG164" s="4">
        <f t="shared" si="294"/>
        <v>2761904.7619047631</v>
      </c>
      <c r="AH164" s="4">
        <f t="shared" si="294"/>
        <v>2714285.7142857155</v>
      </c>
      <c r="AI164" s="4">
        <f t="shared" si="294"/>
        <v>2666666.6666666679</v>
      </c>
      <c r="AJ164" s="4">
        <f t="shared" si="294"/>
        <v>2619047.6190476203</v>
      </c>
      <c r="AK164" s="4">
        <f t="shared" si="294"/>
        <v>2571428.5714285728</v>
      </c>
      <c r="AL164" s="4">
        <f t="shared" si="294"/>
        <v>2523809.5238095252</v>
      </c>
      <c r="AM164" s="4">
        <f t="shared" si="294"/>
        <v>2476190.4761904776</v>
      </c>
      <c r="AN164" s="4">
        <f>AM$164-AN163</f>
        <v>2428571.42857143</v>
      </c>
    </row>
    <row r="165" spans="1:40" s="18" customFormat="1" hidden="1" outlineLevel="1" x14ac:dyDescent="0.25">
      <c r="A165" s="53" t="s">
        <v>51</v>
      </c>
      <c r="B165" s="49"/>
      <c r="C165" s="50"/>
      <c r="D165" s="18">
        <v>0</v>
      </c>
      <c r="E165" s="18">
        <v>0</v>
      </c>
      <c r="F165" s="18">
        <v>0</v>
      </c>
      <c r="G165" s="91">
        <f>Предпоссылки!C185</f>
        <v>5000000</v>
      </c>
      <c r="H165" s="89">
        <v>0</v>
      </c>
      <c r="I165" s="89">
        <v>0</v>
      </c>
      <c r="J165" s="89">
        <v>0</v>
      </c>
      <c r="K165" s="89">
        <v>0</v>
      </c>
      <c r="L165" s="89">
        <v>0</v>
      </c>
      <c r="M165" s="89">
        <v>0</v>
      </c>
      <c r="N165" s="89">
        <v>0</v>
      </c>
      <c r="O165" s="89">
        <v>0</v>
      </c>
      <c r="P165" s="89">
        <v>0</v>
      </c>
      <c r="Q165" s="89">
        <v>0</v>
      </c>
      <c r="R165" s="89">
        <v>0</v>
      </c>
      <c r="S165" s="89">
        <v>0</v>
      </c>
      <c r="T165" s="89">
        <v>0</v>
      </c>
      <c r="U165" s="89">
        <v>0</v>
      </c>
      <c r="V165" s="89">
        <v>0</v>
      </c>
      <c r="W165" s="89">
        <v>0</v>
      </c>
      <c r="X165" s="89">
        <v>0</v>
      </c>
      <c r="Y165" s="89">
        <v>0</v>
      </c>
      <c r="Z165" s="89">
        <v>0</v>
      </c>
      <c r="AA165" s="89">
        <v>0</v>
      </c>
      <c r="AB165" s="89">
        <v>0</v>
      </c>
      <c r="AC165" s="89">
        <v>0</v>
      </c>
      <c r="AD165" s="89">
        <v>0</v>
      </c>
      <c r="AE165" s="89">
        <v>0</v>
      </c>
      <c r="AF165" s="89">
        <v>0</v>
      </c>
      <c r="AG165" s="89">
        <v>0</v>
      </c>
      <c r="AH165" s="89">
        <v>0</v>
      </c>
      <c r="AI165" s="89">
        <v>0</v>
      </c>
      <c r="AJ165" s="89">
        <v>0</v>
      </c>
      <c r="AK165" s="89">
        <v>0</v>
      </c>
      <c r="AL165" s="89">
        <v>0</v>
      </c>
      <c r="AM165" s="89">
        <v>0</v>
      </c>
      <c r="AN165" s="89">
        <v>0</v>
      </c>
    </row>
    <row r="166" spans="1:40" hidden="1" outlineLevel="1" x14ac:dyDescent="0.25">
      <c r="A166" s="62" t="s">
        <v>92</v>
      </c>
      <c r="G166" s="88"/>
      <c r="H166" s="88">
        <f>$G$165/Предпоссылки!$C$182</f>
        <v>59523.809523809527</v>
      </c>
      <c r="I166" s="88">
        <f>$G$165/Предпоссылки!$C$182</f>
        <v>59523.809523809527</v>
      </c>
      <c r="J166" s="88">
        <f>$G$165/Предпоссылки!$C$182</f>
        <v>59523.809523809527</v>
      </c>
      <c r="K166" s="88">
        <f>$G$165/Предпоссылки!$C$182</f>
        <v>59523.809523809527</v>
      </c>
      <c r="L166" s="88">
        <f>$G$165/Предпоссылки!$C$182</f>
        <v>59523.809523809527</v>
      </c>
      <c r="M166" s="88">
        <f>$G$165/Предпоссылки!$C$182</f>
        <v>59523.809523809527</v>
      </c>
      <c r="N166" s="88">
        <f>$G$165/Предпоссылки!$C$182</f>
        <v>59523.809523809527</v>
      </c>
      <c r="O166" s="88">
        <f>$G$165/Предпоссылки!$C$182</f>
        <v>59523.809523809527</v>
      </c>
      <c r="P166" s="88">
        <f>$G$165/Предпоссылки!$C$182</f>
        <v>59523.809523809527</v>
      </c>
      <c r="Q166" s="88">
        <f>$G$165/Предпоссылки!$C$182</f>
        <v>59523.809523809527</v>
      </c>
      <c r="R166" s="88">
        <f>$G$165/Предпоссылки!$C$182</f>
        <v>59523.809523809527</v>
      </c>
      <c r="S166" s="88">
        <f>$G$165/Предпоссылки!$C$182</f>
        <v>59523.809523809527</v>
      </c>
      <c r="T166" s="88">
        <f>$G$165/Предпоссылки!$C$182</f>
        <v>59523.809523809527</v>
      </c>
      <c r="U166" s="88">
        <f>$G$165/Предпоссылки!$C$182</f>
        <v>59523.809523809527</v>
      </c>
      <c r="V166" s="88">
        <f>$G$165/Предпоссылки!$C$182</f>
        <v>59523.809523809527</v>
      </c>
      <c r="W166" s="88">
        <f>$G$165/Предпоссылки!$C$182</f>
        <v>59523.809523809527</v>
      </c>
      <c r="X166" s="88">
        <f>$G$165/Предпоссылки!$C$182</f>
        <v>59523.809523809527</v>
      </c>
      <c r="Y166" s="88">
        <f>$G$165/Предпоссылки!$C$182</f>
        <v>59523.809523809527</v>
      </c>
      <c r="Z166" s="88">
        <f>$G$165/Предпоссылки!$C$182</f>
        <v>59523.809523809527</v>
      </c>
      <c r="AA166" s="88">
        <f>$G$165/Предпоссылки!$C$182</f>
        <v>59523.809523809527</v>
      </c>
      <c r="AB166" s="88">
        <f>$G$165/Предпоссылки!$C$182</f>
        <v>59523.809523809527</v>
      </c>
      <c r="AC166" s="88">
        <f>$G$165/Предпоссылки!$C$182</f>
        <v>59523.809523809527</v>
      </c>
      <c r="AD166" s="88">
        <f>$G$165/Предпоссылки!$C$182</f>
        <v>59523.809523809527</v>
      </c>
      <c r="AE166" s="88">
        <f>$G$165/Предпоссылки!$C$182</f>
        <v>59523.809523809527</v>
      </c>
      <c r="AF166" s="88">
        <f>$G$165/Предпоссылки!$C$182</f>
        <v>59523.809523809527</v>
      </c>
      <c r="AG166" s="88">
        <f>$G$165/Предпоссылки!$C$182</f>
        <v>59523.809523809527</v>
      </c>
      <c r="AH166" s="88">
        <f>$G$165/Предпоссылки!$C$182</f>
        <v>59523.809523809527</v>
      </c>
      <c r="AI166" s="88">
        <f>$G$165/Предпоссылки!$C$182</f>
        <v>59523.809523809527</v>
      </c>
      <c r="AJ166" s="88">
        <f>$G$165/Предпоссылки!$C$182</f>
        <v>59523.809523809527</v>
      </c>
      <c r="AK166" s="88">
        <f>$G$165/Предпоссылки!$C$182</f>
        <v>59523.809523809527</v>
      </c>
      <c r="AL166" s="88">
        <f>$G$165/Предпоссылки!$C$182</f>
        <v>59523.809523809527</v>
      </c>
      <c r="AM166" s="88">
        <f>$G$165/Предпоссылки!$C$182</f>
        <v>59523.809523809527</v>
      </c>
      <c r="AN166" s="88">
        <f>$G$165/Предпоссылки!$C$182</f>
        <v>59523.809523809527</v>
      </c>
    </row>
    <row r="167" spans="1:40" hidden="1" outlineLevel="1" x14ac:dyDescent="0.25">
      <c r="A167" s="62" t="s">
        <v>93</v>
      </c>
      <c r="G167" s="4"/>
      <c r="H167" s="4">
        <f>$G$165-H166</f>
        <v>4940476.1904761903</v>
      </c>
      <c r="I167" s="4">
        <f t="shared" ref="I167:AM167" si="295">H167-I166</f>
        <v>4880952.3809523806</v>
      </c>
      <c r="J167" s="4">
        <f t="shared" si="295"/>
        <v>4821428.5714285709</v>
      </c>
      <c r="K167" s="4">
        <f t="shared" si="295"/>
        <v>4761904.7619047612</v>
      </c>
      <c r="L167" s="4">
        <f t="shared" si="295"/>
        <v>4702380.9523809515</v>
      </c>
      <c r="M167" s="4">
        <f t="shared" si="295"/>
        <v>4642857.1428571418</v>
      </c>
      <c r="N167" s="4">
        <f t="shared" si="295"/>
        <v>4583333.3333333321</v>
      </c>
      <c r="O167" s="4">
        <f t="shared" si="295"/>
        <v>4523809.5238095224</v>
      </c>
      <c r="P167" s="4">
        <f>O167-P166</f>
        <v>4464285.7142857127</v>
      </c>
      <c r="Q167" s="4">
        <f t="shared" si="295"/>
        <v>4404761.904761903</v>
      </c>
      <c r="R167" s="4">
        <f t="shared" si="295"/>
        <v>4345238.0952380933</v>
      </c>
      <c r="S167" s="4">
        <f t="shared" si="295"/>
        <v>4285714.2857142836</v>
      </c>
      <c r="T167" s="4">
        <f t="shared" si="295"/>
        <v>4226190.4761904739</v>
      </c>
      <c r="U167" s="4">
        <f t="shared" si="295"/>
        <v>4166666.6666666642</v>
      </c>
      <c r="V167" s="4">
        <f t="shared" si="295"/>
        <v>4107142.8571428545</v>
      </c>
      <c r="W167" s="4">
        <f t="shared" si="295"/>
        <v>4047619.0476190448</v>
      </c>
      <c r="X167" s="4">
        <f t="shared" si="295"/>
        <v>3988095.2380952351</v>
      </c>
      <c r="Y167" s="4">
        <f t="shared" si="295"/>
        <v>3928571.4285714254</v>
      </c>
      <c r="Z167" s="4">
        <f t="shared" si="295"/>
        <v>3869047.6190476157</v>
      </c>
      <c r="AA167" s="4">
        <f t="shared" si="295"/>
        <v>3809523.809523806</v>
      </c>
      <c r="AB167" s="4">
        <f>AA167-AB166</f>
        <v>3749999.9999999963</v>
      </c>
      <c r="AC167" s="4">
        <f t="shared" si="295"/>
        <v>3690476.1904761866</v>
      </c>
      <c r="AD167" s="4">
        <f t="shared" si="295"/>
        <v>3630952.3809523769</v>
      </c>
      <c r="AE167" s="4">
        <f t="shared" si="295"/>
        <v>3571428.5714285672</v>
      </c>
      <c r="AF167" s="4">
        <f t="shared" si="295"/>
        <v>3511904.7619047575</v>
      </c>
      <c r="AG167" s="4">
        <f t="shared" si="295"/>
        <v>3452380.9523809478</v>
      </c>
      <c r="AH167" s="4">
        <f t="shared" si="295"/>
        <v>3392857.1428571381</v>
      </c>
      <c r="AI167" s="4">
        <f t="shared" si="295"/>
        <v>3333333.3333333284</v>
      </c>
      <c r="AJ167" s="4">
        <f t="shared" si="295"/>
        <v>3273809.5238095187</v>
      </c>
      <c r="AK167" s="4">
        <f t="shared" si="295"/>
        <v>3214285.714285709</v>
      </c>
      <c r="AL167" s="4">
        <f t="shared" si="295"/>
        <v>3154761.9047618993</v>
      </c>
      <c r="AM167" s="4">
        <f t="shared" si="295"/>
        <v>3095238.0952380896</v>
      </c>
      <c r="AN167" s="4">
        <f>AM167-AN166</f>
        <v>3035714.2857142799</v>
      </c>
    </row>
    <row r="168" spans="1:40" s="18" customFormat="1" hidden="1" outlineLevel="1" x14ac:dyDescent="0.25">
      <c r="A168" s="53" t="s">
        <v>82</v>
      </c>
      <c r="B168" s="49"/>
      <c r="C168" s="50"/>
      <c r="D168" s="18">
        <v>0</v>
      </c>
      <c r="E168" s="18">
        <v>0</v>
      </c>
      <c r="F168" s="18">
        <v>0</v>
      </c>
      <c r="G168" s="91">
        <f>Предпоссылки!C187</f>
        <v>2500000</v>
      </c>
      <c r="H168" s="89">
        <v>0</v>
      </c>
      <c r="I168" s="89">
        <v>0</v>
      </c>
      <c r="J168" s="89">
        <v>0</v>
      </c>
      <c r="K168" s="89">
        <v>0</v>
      </c>
      <c r="L168" s="89">
        <v>0</v>
      </c>
      <c r="M168" s="89">
        <v>0</v>
      </c>
      <c r="N168" s="89">
        <v>0</v>
      </c>
      <c r="O168" s="89">
        <v>0</v>
      </c>
      <c r="P168" s="89">
        <v>0</v>
      </c>
      <c r="Q168" s="89">
        <v>0</v>
      </c>
      <c r="R168" s="89">
        <v>0</v>
      </c>
      <c r="S168" s="89">
        <v>0</v>
      </c>
      <c r="T168" s="89">
        <v>0</v>
      </c>
      <c r="U168" s="89">
        <v>0</v>
      </c>
      <c r="V168" s="89">
        <v>0</v>
      </c>
      <c r="W168" s="89">
        <v>0</v>
      </c>
      <c r="X168" s="89">
        <v>0</v>
      </c>
      <c r="Y168" s="89">
        <v>0</v>
      </c>
      <c r="Z168" s="89">
        <v>0</v>
      </c>
      <c r="AA168" s="89">
        <v>0</v>
      </c>
      <c r="AB168" s="89">
        <v>0</v>
      </c>
      <c r="AC168" s="89">
        <v>0</v>
      </c>
      <c r="AD168" s="89">
        <v>0</v>
      </c>
      <c r="AE168" s="89">
        <v>0</v>
      </c>
      <c r="AF168" s="89">
        <v>0</v>
      </c>
      <c r="AG168" s="89">
        <v>0</v>
      </c>
      <c r="AH168" s="89">
        <v>0</v>
      </c>
      <c r="AI168" s="89">
        <v>0</v>
      </c>
      <c r="AJ168" s="89">
        <v>0</v>
      </c>
      <c r="AK168" s="89">
        <v>0</v>
      </c>
      <c r="AL168" s="89">
        <v>0</v>
      </c>
      <c r="AM168" s="89">
        <v>0</v>
      </c>
      <c r="AN168" s="89">
        <v>0</v>
      </c>
    </row>
    <row r="169" spans="1:40" hidden="1" outlineLevel="1" x14ac:dyDescent="0.25">
      <c r="A169" s="62" t="s">
        <v>92</v>
      </c>
      <c r="G169" s="88"/>
      <c r="H169" s="88">
        <f>$G$168/Предпоссылки!$C$182</f>
        <v>29761.904761904763</v>
      </c>
      <c r="I169" s="88">
        <f>$G$168/Предпоссылки!$C$182</f>
        <v>29761.904761904763</v>
      </c>
      <c r="J169" s="88">
        <f>$G$168/Предпоссылки!$C$182</f>
        <v>29761.904761904763</v>
      </c>
      <c r="K169" s="88">
        <f>$G$168/Предпоссылки!$C$182</f>
        <v>29761.904761904763</v>
      </c>
      <c r="L169" s="88">
        <f>$G$168/Предпоссылки!$C$182</f>
        <v>29761.904761904763</v>
      </c>
      <c r="M169" s="88">
        <f>$G$168/Предпоссылки!$C$182</f>
        <v>29761.904761904763</v>
      </c>
      <c r="N169" s="88">
        <f>$G$168/Предпоссылки!$C$182</f>
        <v>29761.904761904763</v>
      </c>
      <c r="O169" s="88">
        <f>$G$168/Предпоссылки!$C$182</f>
        <v>29761.904761904763</v>
      </c>
      <c r="P169" s="88">
        <f>$G$168/Предпоссылки!$C$182</f>
        <v>29761.904761904763</v>
      </c>
      <c r="Q169" s="88">
        <f>$G$168/Предпоссылки!$C$182</f>
        <v>29761.904761904763</v>
      </c>
      <c r="R169" s="88">
        <f>$G$168/Предпоссылки!$C$182</f>
        <v>29761.904761904763</v>
      </c>
      <c r="S169" s="88">
        <f>$G$168/Предпоссылки!$C$182</f>
        <v>29761.904761904763</v>
      </c>
      <c r="T169" s="88">
        <f>$G$168/Предпоссылки!$C$182</f>
        <v>29761.904761904763</v>
      </c>
      <c r="U169" s="88">
        <f>$G$168/Предпоссылки!$C$182</f>
        <v>29761.904761904763</v>
      </c>
      <c r="V169" s="88">
        <f>$G$168/Предпоссылки!$C$182</f>
        <v>29761.904761904763</v>
      </c>
      <c r="W169" s="88">
        <f>$G$168/Предпоссылки!$C$182</f>
        <v>29761.904761904763</v>
      </c>
      <c r="X169" s="88">
        <f>$G$168/Предпоссылки!$C$182</f>
        <v>29761.904761904763</v>
      </c>
      <c r="Y169" s="88">
        <f>$G$168/Предпоссылки!$C$182</f>
        <v>29761.904761904763</v>
      </c>
      <c r="Z169" s="88">
        <f>$G$168/Предпоссылки!$C$182</f>
        <v>29761.904761904763</v>
      </c>
      <c r="AA169" s="88">
        <f>$G$168/Предпоссылки!$C$182</f>
        <v>29761.904761904763</v>
      </c>
      <c r="AB169" s="88">
        <f>$G$168/Предпоссылки!$C$182</f>
        <v>29761.904761904763</v>
      </c>
      <c r="AC169" s="88">
        <f>$G$168/Предпоссылки!$C$182</f>
        <v>29761.904761904763</v>
      </c>
      <c r="AD169" s="88">
        <f>$G$168/Предпоссылки!$C$182</f>
        <v>29761.904761904763</v>
      </c>
      <c r="AE169" s="88">
        <f>$G$168/Предпоссылки!$C$182</f>
        <v>29761.904761904763</v>
      </c>
      <c r="AF169" s="88">
        <f>$G$168/Предпоссылки!$C$182</f>
        <v>29761.904761904763</v>
      </c>
      <c r="AG169" s="88">
        <f>$G$168/Предпоссылки!$C$182</f>
        <v>29761.904761904763</v>
      </c>
      <c r="AH169" s="88">
        <f>$G$168/Предпоссылки!$C$182</f>
        <v>29761.904761904763</v>
      </c>
      <c r="AI169" s="88">
        <f>$G$168/Предпоссылки!$C$182</f>
        <v>29761.904761904763</v>
      </c>
      <c r="AJ169" s="88">
        <f>$G$168/Предпоссылки!$C$182</f>
        <v>29761.904761904763</v>
      </c>
      <c r="AK169" s="88">
        <f>$G$168/Предпоссылки!$C$182</f>
        <v>29761.904761904763</v>
      </c>
      <c r="AL169" s="88">
        <f>$G$168/Предпоссылки!$C$182</f>
        <v>29761.904761904763</v>
      </c>
      <c r="AM169" s="88">
        <f>$G$168/Предпоссылки!$C$182</f>
        <v>29761.904761904763</v>
      </c>
      <c r="AN169" s="88">
        <f>$G$168/Предпоссылки!$C$182</f>
        <v>29761.904761904763</v>
      </c>
    </row>
    <row r="170" spans="1:40" hidden="1" outlineLevel="1" x14ac:dyDescent="0.25">
      <c r="A170" s="62" t="s">
        <v>93</v>
      </c>
      <c r="G170" s="4"/>
      <c r="H170" s="4">
        <f>G168-H169</f>
        <v>2470238.0952380951</v>
      </c>
      <c r="I170" s="4">
        <f t="shared" ref="I170:AM170" si="296">H170-I169</f>
        <v>2440476.1904761903</v>
      </c>
      <c r="J170" s="4">
        <f t="shared" si="296"/>
        <v>2410714.2857142854</v>
      </c>
      <c r="K170" s="4">
        <f t="shared" si="296"/>
        <v>2380952.3809523806</v>
      </c>
      <c r="L170" s="4">
        <f t="shared" si="296"/>
        <v>2351190.4761904757</v>
      </c>
      <c r="M170" s="4">
        <f t="shared" si="296"/>
        <v>2321428.5714285709</v>
      </c>
      <c r="N170" s="4">
        <f t="shared" si="296"/>
        <v>2291666.666666666</v>
      </c>
      <c r="O170" s="4">
        <f t="shared" si="296"/>
        <v>2261904.7619047612</v>
      </c>
      <c r="P170" s="4">
        <f>O170-P169</f>
        <v>2232142.8571428563</v>
      </c>
      <c r="Q170" s="4">
        <f t="shared" si="296"/>
        <v>2202380.9523809515</v>
      </c>
      <c r="R170" s="4">
        <f t="shared" si="296"/>
        <v>2172619.0476190466</v>
      </c>
      <c r="S170" s="4">
        <f t="shared" si="296"/>
        <v>2142857.1428571418</v>
      </c>
      <c r="T170" s="4">
        <f t="shared" si="296"/>
        <v>2113095.2380952369</v>
      </c>
      <c r="U170" s="4">
        <f t="shared" si="296"/>
        <v>2083333.3333333321</v>
      </c>
      <c r="V170" s="4">
        <f t="shared" si="296"/>
        <v>2053571.4285714272</v>
      </c>
      <c r="W170" s="4">
        <f t="shared" si="296"/>
        <v>2023809.5238095224</v>
      </c>
      <c r="X170" s="4">
        <f t="shared" si="296"/>
        <v>1994047.6190476175</v>
      </c>
      <c r="Y170" s="4">
        <f t="shared" si="296"/>
        <v>1964285.7142857127</v>
      </c>
      <c r="Z170" s="4">
        <f t="shared" si="296"/>
        <v>1934523.8095238078</v>
      </c>
      <c r="AA170" s="4">
        <f t="shared" si="296"/>
        <v>1904761.904761903</v>
      </c>
      <c r="AB170" s="4">
        <f>AA170-AB169</f>
        <v>1874999.9999999981</v>
      </c>
      <c r="AC170" s="4">
        <f t="shared" si="296"/>
        <v>1845238.0952380933</v>
      </c>
      <c r="AD170" s="4">
        <f t="shared" si="296"/>
        <v>1815476.1904761884</v>
      </c>
      <c r="AE170" s="4">
        <f t="shared" si="296"/>
        <v>1785714.2857142836</v>
      </c>
      <c r="AF170" s="4">
        <f t="shared" si="296"/>
        <v>1755952.3809523787</v>
      </c>
      <c r="AG170" s="4">
        <f t="shared" si="296"/>
        <v>1726190.4761904739</v>
      </c>
      <c r="AH170" s="4">
        <f t="shared" si="296"/>
        <v>1696428.571428569</v>
      </c>
      <c r="AI170" s="4">
        <f t="shared" si="296"/>
        <v>1666666.6666666642</v>
      </c>
      <c r="AJ170" s="4">
        <f t="shared" si="296"/>
        <v>1636904.7619047593</v>
      </c>
      <c r="AK170" s="4">
        <f t="shared" si="296"/>
        <v>1607142.8571428545</v>
      </c>
      <c r="AL170" s="4">
        <f t="shared" si="296"/>
        <v>1577380.9523809496</v>
      </c>
      <c r="AM170" s="4">
        <f t="shared" si="296"/>
        <v>1547619.0476190448</v>
      </c>
      <c r="AN170" s="4">
        <f>AM170-AN169</f>
        <v>1517857.1428571399</v>
      </c>
    </row>
    <row r="171" spans="1:40" s="18" customFormat="1" hidden="1" outlineLevel="1" x14ac:dyDescent="0.25">
      <c r="A171" s="53" t="s">
        <v>143</v>
      </c>
      <c r="B171" s="49"/>
      <c r="C171" s="50"/>
      <c r="G171" s="89">
        <f>Предпоссылки!C189</f>
        <v>160000</v>
      </c>
      <c r="H171" s="89">
        <f>H172*H173</f>
        <v>0</v>
      </c>
      <c r="I171" s="89">
        <f t="shared" ref="I171:AN171" si="297">I172*I173</f>
        <v>0</v>
      </c>
      <c r="J171" s="89">
        <f t="shared" si="297"/>
        <v>0</v>
      </c>
      <c r="K171" s="89">
        <f t="shared" si="297"/>
        <v>0</v>
      </c>
      <c r="L171" s="89">
        <f t="shared" si="297"/>
        <v>0</v>
      </c>
      <c r="M171" s="89">
        <f t="shared" si="297"/>
        <v>0</v>
      </c>
      <c r="N171" s="89">
        <f t="shared" si="297"/>
        <v>0</v>
      </c>
      <c r="O171" s="89">
        <f t="shared" si="297"/>
        <v>0</v>
      </c>
      <c r="P171" s="89">
        <f t="shared" si="297"/>
        <v>0</v>
      </c>
      <c r="Q171" s="89">
        <f t="shared" si="297"/>
        <v>0</v>
      </c>
      <c r="R171" s="89">
        <f t="shared" si="297"/>
        <v>0</v>
      </c>
      <c r="S171" s="89">
        <f t="shared" si="297"/>
        <v>0</v>
      </c>
      <c r="T171" s="89">
        <f t="shared" si="297"/>
        <v>0</v>
      </c>
      <c r="U171" s="89">
        <f t="shared" si="297"/>
        <v>0</v>
      </c>
      <c r="V171" s="89">
        <f t="shared" si="297"/>
        <v>0</v>
      </c>
      <c r="W171" s="89">
        <f t="shared" si="297"/>
        <v>0</v>
      </c>
      <c r="X171" s="89">
        <f t="shared" si="297"/>
        <v>0</v>
      </c>
      <c r="Y171" s="89">
        <f t="shared" si="297"/>
        <v>0</v>
      </c>
      <c r="Z171" s="89">
        <f t="shared" si="297"/>
        <v>0</v>
      </c>
      <c r="AA171" s="89">
        <f t="shared" si="297"/>
        <v>0</v>
      </c>
      <c r="AB171" s="89">
        <f t="shared" si="297"/>
        <v>0</v>
      </c>
      <c r="AC171" s="89">
        <f t="shared" si="297"/>
        <v>0</v>
      </c>
      <c r="AD171" s="89">
        <f t="shared" si="297"/>
        <v>0</v>
      </c>
      <c r="AE171" s="89">
        <f t="shared" si="297"/>
        <v>0</v>
      </c>
      <c r="AF171" s="89">
        <f t="shared" si="297"/>
        <v>0</v>
      </c>
      <c r="AG171" s="89">
        <f t="shared" si="297"/>
        <v>0</v>
      </c>
      <c r="AH171" s="89">
        <f t="shared" si="297"/>
        <v>0</v>
      </c>
      <c r="AI171" s="89">
        <f t="shared" si="297"/>
        <v>0</v>
      </c>
      <c r="AJ171" s="89">
        <f t="shared" si="297"/>
        <v>0</v>
      </c>
      <c r="AK171" s="89">
        <f t="shared" si="297"/>
        <v>0</v>
      </c>
      <c r="AL171" s="89">
        <f t="shared" si="297"/>
        <v>0</v>
      </c>
      <c r="AM171" s="89">
        <f t="shared" si="297"/>
        <v>0</v>
      </c>
      <c r="AN171" s="89">
        <f t="shared" si="297"/>
        <v>0</v>
      </c>
    </row>
    <row r="172" spans="1:40" s="81" customFormat="1" hidden="1" outlineLevel="1" x14ac:dyDescent="0.25">
      <c r="A172" s="20" t="s">
        <v>148</v>
      </c>
      <c r="B172" s="69"/>
      <c r="C172" s="70"/>
      <c r="D172" s="11"/>
      <c r="E172" s="11"/>
      <c r="F172" s="11"/>
      <c r="G172" s="81">
        <f>Предпоссылки!$C$190</f>
        <v>80000</v>
      </c>
      <c r="H172" s="81">
        <v>0</v>
      </c>
      <c r="I172" s="81">
        <v>0</v>
      </c>
      <c r="J172" s="81">
        <v>0</v>
      </c>
      <c r="K172" s="81">
        <v>0</v>
      </c>
      <c r="L172" s="81">
        <v>0</v>
      </c>
      <c r="M172" s="81">
        <v>0</v>
      </c>
      <c r="N172" s="81">
        <v>0</v>
      </c>
      <c r="O172" s="81">
        <v>0</v>
      </c>
      <c r="P172" s="81">
        <v>0</v>
      </c>
      <c r="Q172" s="81">
        <v>0</v>
      </c>
      <c r="R172" s="81">
        <v>0</v>
      </c>
      <c r="S172" s="81">
        <v>0</v>
      </c>
      <c r="T172" s="81">
        <v>0</v>
      </c>
      <c r="U172" s="81">
        <v>0</v>
      </c>
      <c r="V172" s="81">
        <v>0</v>
      </c>
      <c r="W172" s="81">
        <v>0</v>
      </c>
      <c r="X172" s="81">
        <v>0</v>
      </c>
      <c r="Y172" s="81">
        <v>0</v>
      </c>
      <c r="Z172" s="81">
        <v>0</v>
      </c>
      <c r="AA172" s="81">
        <v>0</v>
      </c>
      <c r="AB172" s="81">
        <v>0</v>
      </c>
      <c r="AC172" s="81">
        <v>0</v>
      </c>
      <c r="AD172" s="81">
        <v>0</v>
      </c>
      <c r="AE172" s="81">
        <v>0</v>
      </c>
      <c r="AF172" s="81">
        <v>0</v>
      </c>
      <c r="AG172" s="81">
        <v>0</v>
      </c>
      <c r="AH172" s="81">
        <v>0</v>
      </c>
      <c r="AI172" s="81">
        <v>0</v>
      </c>
      <c r="AJ172" s="81">
        <v>0</v>
      </c>
      <c r="AK172" s="81">
        <v>0</v>
      </c>
      <c r="AL172" s="81">
        <v>0</v>
      </c>
      <c r="AM172" s="81">
        <v>0</v>
      </c>
      <c r="AN172" s="81">
        <v>0</v>
      </c>
    </row>
    <row r="173" spans="1:40" s="81" customFormat="1" hidden="1" outlineLevel="1" x14ac:dyDescent="0.25">
      <c r="A173" s="20" t="s">
        <v>145</v>
      </c>
      <c r="B173" s="69"/>
      <c r="C173" s="70"/>
      <c r="D173" s="11"/>
      <c r="E173" s="11"/>
      <c r="F173" s="11"/>
      <c r="G173" s="81">
        <f>Предпоссылки!$C$191</f>
        <v>2</v>
      </c>
      <c r="H173" s="81">
        <v>0</v>
      </c>
      <c r="I173" s="81">
        <v>0</v>
      </c>
      <c r="J173" s="81">
        <v>0</v>
      </c>
      <c r="K173" s="81">
        <v>0</v>
      </c>
      <c r="L173" s="81">
        <v>0</v>
      </c>
      <c r="M173" s="81">
        <v>0</v>
      </c>
      <c r="N173" s="81">
        <v>0</v>
      </c>
      <c r="O173" s="81">
        <v>0</v>
      </c>
      <c r="P173" s="81">
        <v>0</v>
      </c>
      <c r="Q173" s="81">
        <v>0</v>
      </c>
      <c r="R173" s="81">
        <v>0</v>
      </c>
      <c r="S173" s="81">
        <v>0</v>
      </c>
      <c r="T173" s="81">
        <v>0</v>
      </c>
      <c r="U173" s="81">
        <v>0</v>
      </c>
      <c r="V173" s="81">
        <v>0</v>
      </c>
      <c r="W173" s="81">
        <v>0</v>
      </c>
      <c r="X173" s="81">
        <v>0</v>
      </c>
      <c r="Y173" s="81">
        <v>0</v>
      </c>
      <c r="Z173" s="81">
        <v>0</v>
      </c>
      <c r="AA173" s="81">
        <v>0</v>
      </c>
      <c r="AB173" s="81">
        <v>0</v>
      </c>
      <c r="AC173" s="81">
        <v>0</v>
      </c>
      <c r="AD173" s="81">
        <v>0</v>
      </c>
      <c r="AE173" s="81">
        <v>0</v>
      </c>
      <c r="AF173" s="81">
        <v>0</v>
      </c>
      <c r="AG173" s="81">
        <v>0</v>
      </c>
      <c r="AH173" s="81">
        <v>0</v>
      </c>
      <c r="AI173" s="81">
        <v>0</v>
      </c>
      <c r="AJ173" s="81">
        <v>0</v>
      </c>
      <c r="AK173" s="81">
        <v>0</v>
      </c>
      <c r="AL173" s="81">
        <v>0</v>
      </c>
      <c r="AM173" s="81">
        <v>0</v>
      </c>
      <c r="AN173" s="81">
        <v>0</v>
      </c>
    </row>
    <row r="174" spans="1:40" hidden="1" outlineLevel="1" x14ac:dyDescent="0.25">
      <c r="A174" s="62" t="s">
        <v>146</v>
      </c>
      <c r="G174" s="4"/>
      <c r="H174" s="4">
        <f>$G$171/Предпоссылки!$C$192</f>
        <v>2666.6666666666665</v>
      </c>
      <c r="I174" s="4">
        <f>$G$171/Предпоссылки!$C$192</f>
        <v>2666.6666666666665</v>
      </c>
      <c r="J174" s="4">
        <f>$G$171/Предпоссылки!$C$192</f>
        <v>2666.6666666666665</v>
      </c>
      <c r="K174" s="4">
        <f>$G$171/Предпоссылки!$C$192</f>
        <v>2666.6666666666665</v>
      </c>
      <c r="L174" s="4">
        <f>$G$171/Предпоссылки!$C$192</f>
        <v>2666.6666666666665</v>
      </c>
      <c r="M174" s="4">
        <f>$G$171/Предпоссылки!$C$192</f>
        <v>2666.6666666666665</v>
      </c>
      <c r="N174" s="4">
        <f>$G$171/Предпоссылки!$C$192</f>
        <v>2666.6666666666665</v>
      </c>
      <c r="O174" s="4">
        <f>$G$171/Предпоссылки!$C$192</f>
        <v>2666.6666666666665</v>
      </c>
      <c r="P174" s="4">
        <f>$G$171/Предпоссылки!$C$192</f>
        <v>2666.6666666666665</v>
      </c>
      <c r="Q174" s="4">
        <f>$G$171/Предпоссылки!$C$192</f>
        <v>2666.6666666666665</v>
      </c>
      <c r="R174" s="4">
        <f>$G$171/Предпоссылки!$C$192</f>
        <v>2666.6666666666665</v>
      </c>
      <c r="S174" s="4">
        <f>$G$171/Предпоссылки!$C$192</f>
        <v>2666.6666666666665</v>
      </c>
      <c r="T174" s="4">
        <f>$G$171/Предпоссылки!$C$192</f>
        <v>2666.6666666666665</v>
      </c>
      <c r="U174" s="4">
        <f>$G$171/Предпоссылки!$C$192</f>
        <v>2666.6666666666665</v>
      </c>
      <c r="V174" s="4">
        <f>$G$171/Предпоссылки!$C$192</f>
        <v>2666.6666666666665</v>
      </c>
      <c r="W174" s="4">
        <f>$G$171/Предпоссылки!$C$192</f>
        <v>2666.6666666666665</v>
      </c>
      <c r="X174" s="4">
        <f>$G$171/Предпоссылки!$C$192</f>
        <v>2666.6666666666665</v>
      </c>
      <c r="Y174" s="4">
        <f>$G$171/Предпоссылки!$C$192</f>
        <v>2666.6666666666665</v>
      </c>
      <c r="Z174" s="4">
        <f>$G$171/Предпоссылки!$C$192</f>
        <v>2666.6666666666665</v>
      </c>
      <c r="AA174" s="4">
        <f>$G$171/Предпоссылки!$C$192</f>
        <v>2666.6666666666665</v>
      </c>
      <c r="AB174" s="4">
        <f>$G$171/Предпоссылки!$C$192</f>
        <v>2666.6666666666665</v>
      </c>
      <c r="AC174" s="4">
        <f>$G$171/Предпоссылки!$C$192</f>
        <v>2666.6666666666665</v>
      </c>
      <c r="AD174" s="4">
        <f>$G$171/Предпоссылки!$C$192</f>
        <v>2666.6666666666665</v>
      </c>
      <c r="AE174" s="4">
        <f>$G$171/Предпоссылки!$C$192</f>
        <v>2666.6666666666665</v>
      </c>
      <c r="AF174" s="4">
        <f>$G$171/Предпоссылки!$C$192</f>
        <v>2666.6666666666665</v>
      </c>
      <c r="AG174" s="4">
        <f>$G$171/Предпоссылки!$C$192</f>
        <v>2666.6666666666665</v>
      </c>
      <c r="AH174" s="4">
        <f>$G$171/Предпоссылки!$C$192</f>
        <v>2666.6666666666665</v>
      </c>
      <c r="AI174" s="4">
        <f>$G$171/Предпоссылки!$C$192</f>
        <v>2666.6666666666665</v>
      </c>
      <c r="AJ174" s="4">
        <f>$G$171/Предпоссылки!$C$192</f>
        <v>2666.6666666666665</v>
      </c>
      <c r="AK174" s="4">
        <f>$G$171/Предпоссылки!$C$192</f>
        <v>2666.6666666666665</v>
      </c>
      <c r="AL174" s="4">
        <f>$G$171/Предпоссылки!$C$192</f>
        <v>2666.6666666666665</v>
      </c>
      <c r="AM174" s="4">
        <f>$G$171/Предпоссылки!$C$192</f>
        <v>2666.6666666666665</v>
      </c>
      <c r="AN174" s="4">
        <f>$G$171/Предпоссылки!$C$192</f>
        <v>2666.6666666666665</v>
      </c>
    </row>
    <row r="175" spans="1:40" hidden="1" outlineLevel="1" x14ac:dyDescent="0.25">
      <c r="A175" s="62" t="s">
        <v>147</v>
      </c>
      <c r="G175" s="4"/>
      <c r="H175" s="5">
        <f>G171-H174</f>
        <v>157333.33333333334</v>
      </c>
      <c r="I175" s="5">
        <f t="shared" ref="I175:AM175" si="298">H175-I174</f>
        <v>154666.66666666669</v>
      </c>
      <c r="J175" s="5">
        <f t="shared" si="298"/>
        <v>152000.00000000003</v>
      </c>
      <c r="K175" s="5">
        <f t="shared" si="298"/>
        <v>149333.33333333337</v>
      </c>
      <c r="L175" s="5">
        <f t="shared" si="298"/>
        <v>146666.66666666672</v>
      </c>
      <c r="M175" s="5">
        <f t="shared" si="298"/>
        <v>144000.00000000006</v>
      </c>
      <c r="N175" s="5">
        <f t="shared" si="298"/>
        <v>141333.3333333334</v>
      </c>
      <c r="O175" s="5">
        <f t="shared" si="298"/>
        <v>138666.66666666674</v>
      </c>
      <c r="P175" s="5">
        <f>O175-P174</f>
        <v>136000.00000000009</v>
      </c>
      <c r="Q175" s="5">
        <f t="shared" si="298"/>
        <v>133333.33333333343</v>
      </c>
      <c r="R175" s="5">
        <f t="shared" si="298"/>
        <v>130666.66666666676</v>
      </c>
      <c r="S175" s="5">
        <f t="shared" si="298"/>
        <v>128000.00000000009</v>
      </c>
      <c r="T175" s="5">
        <f t="shared" si="298"/>
        <v>125333.33333333342</v>
      </c>
      <c r="U175" s="5">
        <f t="shared" si="298"/>
        <v>122666.66666666674</v>
      </c>
      <c r="V175" s="5">
        <f t="shared" si="298"/>
        <v>120000.00000000007</v>
      </c>
      <c r="W175" s="5">
        <f t="shared" si="298"/>
        <v>117333.3333333334</v>
      </c>
      <c r="X175" s="5">
        <f t="shared" si="298"/>
        <v>114666.66666666673</v>
      </c>
      <c r="Y175" s="5">
        <f t="shared" si="298"/>
        <v>112000.00000000006</v>
      </c>
      <c r="Z175" s="5">
        <f t="shared" si="298"/>
        <v>109333.33333333339</v>
      </c>
      <c r="AA175" s="5">
        <f t="shared" si="298"/>
        <v>106666.66666666672</v>
      </c>
      <c r="AB175" s="5">
        <f>AA175-AB174</f>
        <v>104000.00000000004</v>
      </c>
      <c r="AC175" s="5">
        <f t="shared" si="298"/>
        <v>101333.33333333337</v>
      </c>
      <c r="AD175" s="5">
        <f t="shared" si="298"/>
        <v>98666.666666666701</v>
      </c>
      <c r="AE175" s="5">
        <f t="shared" si="298"/>
        <v>96000.000000000029</v>
      </c>
      <c r="AF175" s="5">
        <f t="shared" si="298"/>
        <v>93333.333333333358</v>
      </c>
      <c r="AG175" s="5">
        <f t="shared" si="298"/>
        <v>90666.666666666686</v>
      </c>
      <c r="AH175" s="5">
        <f t="shared" si="298"/>
        <v>88000.000000000015</v>
      </c>
      <c r="AI175" s="5">
        <f t="shared" si="298"/>
        <v>85333.333333333343</v>
      </c>
      <c r="AJ175" s="5">
        <f t="shared" si="298"/>
        <v>82666.666666666672</v>
      </c>
      <c r="AK175" s="5">
        <f t="shared" si="298"/>
        <v>80000</v>
      </c>
      <c r="AL175" s="5">
        <f t="shared" si="298"/>
        <v>77333.333333333328</v>
      </c>
      <c r="AM175" s="5">
        <f t="shared" si="298"/>
        <v>74666.666666666657</v>
      </c>
      <c r="AN175" s="5">
        <f>AM175-AN174</f>
        <v>71999.999999999985</v>
      </c>
    </row>
    <row r="176" spans="1:40" s="18" customFormat="1" hidden="1" outlineLevel="1" x14ac:dyDescent="0.25">
      <c r="A176" s="53" t="s">
        <v>0</v>
      </c>
      <c r="B176" s="49"/>
      <c r="C176" s="50"/>
      <c r="G176" s="89">
        <f>Предпоссылки!C193</f>
        <v>100000</v>
      </c>
      <c r="H176" s="89">
        <v>0</v>
      </c>
      <c r="I176" s="89">
        <v>0</v>
      </c>
      <c r="J176" s="89">
        <v>0</v>
      </c>
      <c r="K176" s="89">
        <v>0</v>
      </c>
      <c r="L176" s="89">
        <v>0</v>
      </c>
      <c r="M176" s="89">
        <v>0</v>
      </c>
      <c r="N176" s="89">
        <v>0</v>
      </c>
      <c r="O176" s="89">
        <v>0</v>
      </c>
      <c r="P176" s="89">
        <v>0</v>
      </c>
      <c r="Q176" s="89">
        <v>0</v>
      </c>
      <c r="R176" s="89">
        <v>0</v>
      </c>
      <c r="S176" s="89">
        <v>0</v>
      </c>
      <c r="T176" s="89">
        <v>0</v>
      </c>
      <c r="U176" s="89">
        <v>0</v>
      </c>
      <c r="V176" s="89">
        <v>0</v>
      </c>
      <c r="W176" s="89">
        <v>0</v>
      </c>
      <c r="X176" s="89">
        <v>0</v>
      </c>
      <c r="Y176" s="89">
        <v>0</v>
      </c>
      <c r="Z176" s="89">
        <v>0</v>
      </c>
      <c r="AA176" s="89">
        <v>0</v>
      </c>
      <c r="AB176" s="89">
        <v>0</v>
      </c>
      <c r="AC176" s="89">
        <v>0</v>
      </c>
      <c r="AD176" s="89">
        <v>0</v>
      </c>
      <c r="AE176" s="89">
        <v>0</v>
      </c>
      <c r="AF176" s="89">
        <v>0</v>
      </c>
      <c r="AG176" s="89">
        <v>0</v>
      </c>
      <c r="AH176" s="89">
        <v>0</v>
      </c>
      <c r="AI176" s="89">
        <v>0</v>
      </c>
      <c r="AJ176" s="89">
        <v>0</v>
      </c>
      <c r="AK176" s="89">
        <v>0</v>
      </c>
      <c r="AL176" s="89">
        <v>0</v>
      </c>
      <c r="AM176" s="89">
        <v>0</v>
      </c>
      <c r="AN176" s="89">
        <v>0</v>
      </c>
    </row>
    <row r="177" spans="1:40" hidden="1" outlineLevel="1" x14ac:dyDescent="0.25">
      <c r="A177" s="62" t="s">
        <v>92</v>
      </c>
      <c r="G177" s="4"/>
      <c r="H177" s="4">
        <f>$G$176/Предпоссылки!$C$194</f>
        <v>1666.6666666666667</v>
      </c>
      <c r="I177" s="4">
        <f>$G$176/Предпоссылки!$C$194</f>
        <v>1666.6666666666667</v>
      </c>
      <c r="J177" s="4">
        <f>$G$176/Предпоссылки!$C$194</f>
        <v>1666.6666666666667</v>
      </c>
      <c r="K177" s="4">
        <f>$G$176/Предпоссылки!$C$194</f>
        <v>1666.6666666666667</v>
      </c>
      <c r="L177" s="4">
        <f>$G$176/Предпоссылки!$C$194</f>
        <v>1666.6666666666667</v>
      </c>
      <c r="M177" s="4">
        <f>$G$176/Предпоссылки!$C$194</f>
        <v>1666.6666666666667</v>
      </c>
      <c r="N177" s="4">
        <f>$G$176/Предпоссылки!$C$194</f>
        <v>1666.6666666666667</v>
      </c>
      <c r="O177" s="4">
        <f>$G$176/Предпоссылки!$C$194</f>
        <v>1666.6666666666667</v>
      </c>
      <c r="P177" s="4">
        <f>$G$176/Предпоссылки!$C$194</f>
        <v>1666.6666666666667</v>
      </c>
      <c r="Q177" s="4">
        <f>$G$176/Предпоссылки!$C$194</f>
        <v>1666.6666666666667</v>
      </c>
      <c r="R177" s="4">
        <f>$G$176/Предпоссылки!$C$194</f>
        <v>1666.6666666666667</v>
      </c>
      <c r="S177" s="4">
        <f>$G$176/Предпоссылки!$C$194</f>
        <v>1666.6666666666667</v>
      </c>
      <c r="T177" s="4">
        <f>$G$176/Предпоссылки!$C$194</f>
        <v>1666.6666666666667</v>
      </c>
      <c r="U177" s="4">
        <f>$G$176/Предпоссылки!$C$194</f>
        <v>1666.6666666666667</v>
      </c>
      <c r="V177" s="4">
        <f>$G$176/Предпоссылки!$C$194</f>
        <v>1666.6666666666667</v>
      </c>
      <c r="W177" s="4">
        <f>$G$176/Предпоссылки!$C$194</f>
        <v>1666.6666666666667</v>
      </c>
      <c r="X177" s="4">
        <f>$G$176/Предпоссылки!$C$194</f>
        <v>1666.6666666666667</v>
      </c>
      <c r="Y177" s="4">
        <f>$G$176/Предпоссылки!$C$194</f>
        <v>1666.6666666666667</v>
      </c>
      <c r="Z177" s="4">
        <f>$G$176/Предпоссылки!$C$194</f>
        <v>1666.6666666666667</v>
      </c>
      <c r="AA177" s="4">
        <f>$G$176/Предпоссылки!$C$194</f>
        <v>1666.6666666666667</v>
      </c>
      <c r="AB177" s="4">
        <f>$G$176/Предпоссылки!$C$194</f>
        <v>1666.6666666666667</v>
      </c>
      <c r="AC177" s="4">
        <f>$G$176/Предпоссылки!$C$194</f>
        <v>1666.6666666666667</v>
      </c>
      <c r="AD177" s="4">
        <f>$G$176/Предпоссылки!$C$194</f>
        <v>1666.6666666666667</v>
      </c>
      <c r="AE177" s="4">
        <f>$G$176/Предпоссылки!$C$194</f>
        <v>1666.6666666666667</v>
      </c>
      <c r="AF177" s="4">
        <f>$G$176/Предпоссылки!$C$194</f>
        <v>1666.6666666666667</v>
      </c>
      <c r="AG177" s="4">
        <f>$G$176/Предпоссылки!$C$194</f>
        <v>1666.6666666666667</v>
      </c>
      <c r="AH177" s="4">
        <f>$G$176/Предпоссылки!$C$194</f>
        <v>1666.6666666666667</v>
      </c>
      <c r="AI177" s="4">
        <f>$G$176/Предпоссылки!$C$194</f>
        <v>1666.6666666666667</v>
      </c>
      <c r="AJ177" s="4">
        <f>$G$176/Предпоссылки!$C$194</f>
        <v>1666.6666666666667</v>
      </c>
      <c r="AK177" s="4">
        <f>$G$176/Предпоссылки!$C$194</f>
        <v>1666.6666666666667</v>
      </c>
      <c r="AL177" s="4">
        <f>$G$176/Предпоссылки!$C$194</f>
        <v>1666.6666666666667</v>
      </c>
      <c r="AM177" s="4">
        <f>$G$176/Предпоссылки!$C$194</f>
        <v>1666.6666666666667</v>
      </c>
      <c r="AN177" s="4">
        <f>$G$176/Предпоссылки!$C$194</f>
        <v>1666.6666666666667</v>
      </c>
    </row>
    <row r="178" spans="1:40" hidden="1" outlineLevel="1" x14ac:dyDescent="0.25">
      <c r="A178" s="62" t="s">
        <v>93</v>
      </c>
      <c r="G178" s="4"/>
      <c r="H178" s="5">
        <f>G176-H177</f>
        <v>98333.333333333328</v>
      </c>
      <c r="I178" s="5">
        <f t="shared" ref="I178:AM178" si="299">H178-I177</f>
        <v>96666.666666666657</v>
      </c>
      <c r="J178" s="5">
        <f t="shared" si="299"/>
        <v>94999.999999999985</v>
      </c>
      <c r="K178" s="5">
        <f t="shared" si="299"/>
        <v>93333.333333333314</v>
      </c>
      <c r="L178" s="5">
        <f t="shared" si="299"/>
        <v>91666.666666666642</v>
      </c>
      <c r="M178" s="5">
        <f t="shared" si="299"/>
        <v>89999.999999999971</v>
      </c>
      <c r="N178" s="5">
        <f t="shared" si="299"/>
        <v>88333.333333333299</v>
      </c>
      <c r="O178" s="5">
        <f t="shared" si="299"/>
        <v>86666.666666666628</v>
      </c>
      <c r="P178" s="5">
        <f>O178-P177</f>
        <v>84999.999999999956</v>
      </c>
      <c r="Q178" s="5">
        <f t="shared" si="299"/>
        <v>83333.333333333285</v>
      </c>
      <c r="R178" s="5">
        <f t="shared" si="299"/>
        <v>81666.666666666613</v>
      </c>
      <c r="S178" s="5">
        <f t="shared" si="299"/>
        <v>79999.999999999942</v>
      </c>
      <c r="T178" s="5">
        <f t="shared" si="299"/>
        <v>78333.33333333327</v>
      </c>
      <c r="U178" s="5">
        <f t="shared" si="299"/>
        <v>76666.666666666599</v>
      </c>
      <c r="V178" s="5">
        <f t="shared" si="299"/>
        <v>74999.999999999927</v>
      </c>
      <c r="W178" s="5">
        <f t="shared" si="299"/>
        <v>73333.333333333256</v>
      </c>
      <c r="X178" s="5">
        <f t="shared" si="299"/>
        <v>71666.666666666584</v>
      </c>
      <c r="Y178" s="5">
        <f t="shared" si="299"/>
        <v>69999.999999999913</v>
      </c>
      <c r="Z178" s="5">
        <f t="shared" si="299"/>
        <v>68333.333333333241</v>
      </c>
      <c r="AA178" s="5">
        <f t="shared" si="299"/>
        <v>66666.66666666657</v>
      </c>
      <c r="AB178" s="5">
        <f>AA178-AB177</f>
        <v>64999.999999999905</v>
      </c>
      <c r="AC178" s="5">
        <f t="shared" si="299"/>
        <v>63333.333333333241</v>
      </c>
      <c r="AD178" s="5">
        <f t="shared" si="299"/>
        <v>61666.666666666577</v>
      </c>
      <c r="AE178" s="5">
        <f t="shared" si="299"/>
        <v>59999.999999999913</v>
      </c>
      <c r="AF178" s="5">
        <f t="shared" si="299"/>
        <v>58333.333333333248</v>
      </c>
      <c r="AG178" s="5">
        <f t="shared" si="299"/>
        <v>56666.666666666584</v>
      </c>
      <c r="AH178" s="5">
        <f t="shared" si="299"/>
        <v>54999.99999999992</v>
      </c>
      <c r="AI178" s="5">
        <f t="shared" si="299"/>
        <v>53333.333333333256</v>
      </c>
      <c r="AJ178" s="5">
        <f t="shared" si="299"/>
        <v>51666.666666666591</v>
      </c>
      <c r="AK178" s="5">
        <f t="shared" si="299"/>
        <v>49999.999999999927</v>
      </c>
      <c r="AL178" s="5">
        <f t="shared" si="299"/>
        <v>48333.333333333263</v>
      </c>
      <c r="AM178" s="5">
        <f t="shared" si="299"/>
        <v>46666.666666666599</v>
      </c>
      <c r="AN178" s="5">
        <f>AM178-AN177</f>
        <v>44999.999999999935</v>
      </c>
    </row>
    <row r="179" spans="1:40" s="63" customFormat="1" hidden="1" outlineLevel="1" x14ac:dyDescent="0.25">
      <c r="A179" s="53" t="s">
        <v>45</v>
      </c>
      <c r="G179" s="89">
        <f>Предпоссылки!C195</f>
        <v>160000</v>
      </c>
      <c r="H179" s="89">
        <f>H180*H181</f>
        <v>0</v>
      </c>
      <c r="I179" s="89">
        <f t="shared" ref="I179" si="300">I180*I181</f>
        <v>0</v>
      </c>
      <c r="J179" s="89">
        <f t="shared" ref="J179" si="301">J180*J181</f>
        <v>0</v>
      </c>
      <c r="K179" s="89">
        <f t="shared" ref="K179" si="302">K180*K181</f>
        <v>0</v>
      </c>
      <c r="L179" s="89">
        <f t="shared" ref="L179" si="303">L180*L181</f>
        <v>0</v>
      </c>
      <c r="M179" s="89">
        <f t="shared" ref="M179" si="304">M180*M181</f>
        <v>0</v>
      </c>
      <c r="N179" s="89">
        <f t="shared" ref="N179" si="305">N180*N181</f>
        <v>0</v>
      </c>
      <c r="O179" s="89">
        <f t="shared" ref="O179" si="306">O180*O181</f>
        <v>0</v>
      </c>
      <c r="P179" s="89">
        <f t="shared" ref="P179" si="307">P180*P181</f>
        <v>0</v>
      </c>
      <c r="Q179" s="89">
        <f t="shared" ref="Q179" si="308">Q180*Q181</f>
        <v>0</v>
      </c>
      <c r="R179" s="89">
        <f t="shared" ref="R179" si="309">R180*R181</f>
        <v>0</v>
      </c>
      <c r="S179" s="89">
        <f t="shared" ref="S179" si="310">S180*S181</f>
        <v>0</v>
      </c>
      <c r="T179" s="89">
        <f t="shared" ref="T179" si="311">T180*T181</f>
        <v>0</v>
      </c>
      <c r="U179" s="89">
        <f t="shared" ref="U179" si="312">U180*U181</f>
        <v>0</v>
      </c>
      <c r="V179" s="89">
        <f t="shared" ref="V179" si="313">V180*V181</f>
        <v>0</v>
      </c>
      <c r="W179" s="89">
        <f t="shared" ref="W179" si="314">W180*W181</f>
        <v>0</v>
      </c>
      <c r="X179" s="89">
        <f t="shared" ref="X179" si="315">X180*X181</f>
        <v>0</v>
      </c>
      <c r="Y179" s="89">
        <f t="shared" ref="Y179" si="316">Y180*Y181</f>
        <v>0</v>
      </c>
      <c r="Z179" s="89">
        <f t="shared" ref="Z179" si="317">Z180*Z181</f>
        <v>0</v>
      </c>
      <c r="AA179" s="89">
        <f t="shared" ref="AA179" si="318">AA180*AA181</f>
        <v>0</v>
      </c>
      <c r="AB179" s="89">
        <f t="shared" ref="AB179" si="319">AB180*AB181</f>
        <v>0</v>
      </c>
      <c r="AC179" s="89">
        <f t="shared" ref="AC179" si="320">AC180*AC181</f>
        <v>0</v>
      </c>
      <c r="AD179" s="89">
        <f t="shared" ref="AD179" si="321">AD180*AD181</f>
        <v>0</v>
      </c>
      <c r="AE179" s="89">
        <f t="shared" ref="AE179" si="322">AE180*AE181</f>
        <v>0</v>
      </c>
      <c r="AF179" s="89">
        <f t="shared" ref="AF179" si="323">AF180*AF181</f>
        <v>0</v>
      </c>
      <c r="AG179" s="89">
        <f t="shared" ref="AG179" si="324">AG180*AG181</f>
        <v>0</v>
      </c>
      <c r="AH179" s="89">
        <f t="shared" ref="AH179" si="325">AH180*AH181</f>
        <v>0</v>
      </c>
      <c r="AI179" s="89">
        <f t="shared" ref="AI179" si="326">AI180*AI181</f>
        <v>0</v>
      </c>
      <c r="AJ179" s="89">
        <f t="shared" ref="AJ179" si="327">AJ180*AJ181</f>
        <v>0</v>
      </c>
      <c r="AK179" s="89">
        <f t="shared" ref="AK179" si="328">AK180*AK181</f>
        <v>0</v>
      </c>
      <c r="AL179" s="89">
        <f t="shared" ref="AL179" si="329">AL180*AL181</f>
        <v>0</v>
      </c>
      <c r="AM179" s="89">
        <f t="shared" ref="AM179" si="330">AM180*AM181</f>
        <v>0</v>
      </c>
      <c r="AN179" s="89">
        <f t="shared" ref="AN179" si="331">AN180*AN181</f>
        <v>0</v>
      </c>
    </row>
    <row r="180" spans="1:40" s="81" customFormat="1" hidden="1" outlineLevel="1" x14ac:dyDescent="0.25">
      <c r="A180" s="20" t="s">
        <v>148</v>
      </c>
      <c r="B180" s="69"/>
      <c r="C180" s="70"/>
      <c r="D180" s="11"/>
      <c r="E180" s="11"/>
      <c r="F180" s="11"/>
      <c r="G180" s="81">
        <f>Предпоссылки!$C$196</f>
        <v>40000</v>
      </c>
      <c r="H180" s="81">
        <v>0</v>
      </c>
      <c r="I180" s="81">
        <v>0</v>
      </c>
      <c r="J180" s="81">
        <v>0</v>
      </c>
      <c r="K180" s="81">
        <v>0</v>
      </c>
      <c r="L180" s="81">
        <v>0</v>
      </c>
      <c r="M180" s="81">
        <v>0</v>
      </c>
      <c r="N180" s="81">
        <v>0</v>
      </c>
      <c r="O180" s="81">
        <v>0</v>
      </c>
      <c r="P180" s="81">
        <v>0</v>
      </c>
      <c r="Q180" s="81">
        <v>0</v>
      </c>
      <c r="R180" s="81">
        <v>0</v>
      </c>
      <c r="S180" s="81">
        <v>0</v>
      </c>
      <c r="T180" s="81">
        <v>0</v>
      </c>
      <c r="U180" s="81">
        <v>0</v>
      </c>
      <c r="V180" s="81">
        <v>0</v>
      </c>
      <c r="W180" s="81">
        <v>0</v>
      </c>
      <c r="X180" s="81">
        <v>0</v>
      </c>
      <c r="Y180" s="81">
        <v>0</v>
      </c>
      <c r="Z180" s="81">
        <v>0</v>
      </c>
      <c r="AA180" s="81">
        <v>0</v>
      </c>
      <c r="AB180" s="81">
        <v>0</v>
      </c>
      <c r="AC180" s="81">
        <v>0</v>
      </c>
      <c r="AD180" s="81">
        <v>0</v>
      </c>
      <c r="AE180" s="81">
        <v>0</v>
      </c>
      <c r="AF180" s="81">
        <v>0</v>
      </c>
      <c r="AG180" s="81">
        <v>0</v>
      </c>
      <c r="AH180" s="81">
        <v>0</v>
      </c>
      <c r="AI180" s="81">
        <v>0</v>
      </c>
      <c r="AJ180" s="81">
        <v>0</v>
      </c>
      <c r="AK180" s="81">
        <v>0</v>
      </c>
      <c r="AL180" s="81">
        <v>0</v>
      </c>
      <c r="AM180" s="81">
        <v>0</v>
      </c>
      <c r="AN180" s="81">
        <v>0</v>
      </c>
    </row>
    <row r="181" spans="1:40" s="81" customFormat="1" hidden="1" outlineLevel="1" x14ac:dyDescent="0.25">
      <c r="A181" s="20" t="s">
        <v>145</v>
      </c>
      <c r="B181" s="69"/>
      <c r="C181" s="70"/>
      <c r="D181" s="11"/>
      <c r="E181" s="11"/>
      <c r="F181" s="11"/>
      <c r="G181" s="81">
        <f>Предпоссылки!$C$197</f>
        <v>4</v>
      </c>
      <c r="H181" s="81">
        <v>0</v>
      </c>
      <c r="I181" s="81">
        <v>0</v>
      </c>
      <c r="J181" s="81">
        <v>0</v>
      </c>
      <c r="K181" s="81">
        <v>0</v>
      </c>
      <c r="L181" s="81">
        <v>0</v>
      </c>
      <c r="M181" s="81">
        <v>0</v>
      </c>
      <c r="N181" s="81">
        <v>0</v>
      </c>
      <c r="O181" s="81">
        <v>0</v>
      </c>
      <c r="P181" s="81">
        <v>0</v>
      </c>
      <c r="Q181" s="81">
        <v>0</v>
      </c>
      <c r="R181" s="81">
        <v>0</v>
      </c>
      <c r="S181" s="81">
        <v>0</v>
      </c>
      <c r="T181" s="81">
        <v>0</v>
      </c>
      <c r="U181" s="81">
        <v>0</v>
      </c>
      <c r="V181" s="81">
        <v>0</v>
      </c>
      <c r="W181" s="81">
        <v>0</v>
      </c>
      <c r="X181" s="81">
        <v>0</v>
      </c>
      <c r="Y181" s="81">
        <v>0</v>
      </c>
      <c r="Z181" s="81">
        <v>0</v>
      </c>
      <c r="AA181" s="81">
        <v>0</v>
      </c>
      <c r="AB181" s="81">
        <v>0</v>
      </c>
      <c r="AC181" s="81">
        <v>0</v>
      </c>
      <c r="AD181" s="81">
        <v>0</v>
      </c>
      <c r="AE181" s="81">
        <v>0</v>
      </c>
      <c r="AF181" s="81">
        <v>0</v>
      </c>
      <c r="AG181" s="81">
        <v>0</v>
      </c>
      <c r="AH181" s="81">
        <v>0</v>
      </c>
      <c r="AI181" s="81">
        <v>0</v>
      </c>
      <c r="AJ181" s="81">
        <v>0</v>
      </c>
      <c r="AK181" s="81">
        <v>0</v>
      </c>
      <c r="AL181" s="81">
        <v>0</v>
      </c>
      <c r="AM181" s="81">
        <v>0</v>
      </c>
      <c r="AN181" s="81">
        <v>0</v>
      </c>
    </row>
    <row r="182" spans="1:40" hidden="1" outlineLevel="1" x14ac:dyDescent="0.25">
      <c r="A182" s="62" t="s">
        <v>149</v>
      </c>
      <c r="G182" s="4"/>
      <c r="H182" s="4">
        <f>$G$179/Предпоссылки!$C$198</f>
        <v>4444.4444444444443</v>
      </c>
      <c r="I182" s="4">
        <f>$G$179/Предпоссылки!$C$198</f>
        <v>4444.4444444444443</v>
      </c>
      <c r="J182" s="4">
        <f>$G$179/Предпоссылки!$C$198</f>
        <v>4444.4444444444443</v>
      </c>
      <c r="K182" s="4">
        <f>$G$179/Предпоссылки!$C$198</f>
        <v>4444.4444444444443</v>
      </c>
      <c r="L182" s="4">
        <f>$G$179/Предпоссылки!$C$198</f>
        <v>4444.4444444444443</v>
      </c>
      <c r="M182" s="4">
        <f>$G$179/Предпоссылки!$C$198</f>
        <v>4444.4444444444443</v>
      </c>
      <c r="N182" s="4">
        <f>$G$179/Предпоссылки!$C$198</f>
        <v>4444.4444444444443</v>
      </c>
      <c r="O182" s="4">
        <f>$G$179/Предпоссылки!$C$198</f>
        <v>4444.4444444444443</v>
      </c>
      <c r="P182" s="4">
        <f>$G$179/Предпоссылки!$C$198</f>
        <v>4444.4444444444443</v>
      </c>
      <c r="Q182" s="4">
        <f>$G$179/Предпоссылки!$C$198</f>
        <v>4444.4444444444443</v>
      </c>
      <c r="R182" s="4">
        <f>$G$179/Предпоссылки!$C$198</f>
        <v>4444.4444444444443</v>
      </c>
      <c r="S182" s="4">
        <f>$G$179/Предпоссылки!$C$198</f>
        <v>4444.4444444444443</v>
      </c>
      <c r="T182" s="4">
        <f>$G$179/Предпоссылки!$C$198</f>
        <v>4444.4444444444443</v>
      </c>
      <c r="U182" s="4">
        <f>$G$179/Предпоссылки!$C$198</f>
        <v>4444.4444444444443</v>
      </c>
      <c r="V182" s="4">
        <f>$G$179/Предпоссылки!$C$198</f>
        <v>4444.4444444444443</v>
      </c>
      <c r="W182" s="4">
        <f>$G$179/Предпоссылки!$C$198</f>
        <v>4444.4444444444443</v>
      </c>
      <c r="X182" s="4">
        <f>$G$179/Предпоссылки!$C$198</f>
        <v>4444.4444444444443</v>
      </c>
      <c r="Y182" s="4">
        <f>$G$179/Предпоссылки!$C$198</f>
        <v>4444.4444444444443</v>
      </c>
      <c r="Z182" s="4">
        <f>$G$179/Предпоссылки!$C$198</f>
        <v>4444.4444444444443</v>
      </c>
      <c r="AA182" s="4">
        <f>$G$179/Предпоссылки!$C$198</f>
        <v>4444.4444444444443</v>
      </c>
      <c r="AB182" s="4">
        <f>$G$179/Предпоссылки!$C$198</f>
        <v>4444.4444444444443</v>
      </c>
      <c r="AC182" s="4">
        <f>$G$179/Предпоссылки!$C$198</f>
        <v>4444.4444444444443</v>
      </c>
      <c r="AD182" s="4">
        <f>$G$179/Предпоссылки!$C$198</f>
        <v>4444.4444444444443</v>
      </c>
      <c r="AE182" s="4">
        <f>$G$179/Предпоссылки!$C$198</f>
        <v>4444.4444444444443</v>
      </c>
      <c r="AF182" s="4">
        <f>$G$179/Предпоссылки!$C$198</f>
        <v>4444.4444444444443</v>
      </c>
      <c r="AG182" s="4">
        <f>$G$179/Предпоссылки!$C$198</f>
        <v>4444.4444444444443</v>
      </c>
      <c r="AH182" s="4">
        <f>$G$179/Предпоссылки!$C$198</f>
        <v>4444.4444444444443</v>
      </c>
      <c r="AI182" s="4">
        <f>$G$179/Предпоссылки!$C$198</f>
        <v>4444.4444444444443</v>
      </c>
      <c r="AJ182" s="4">
        <f>$G$179/Предпоссылки!$C$198</f>
        <v>4444.4444444444443</v>
      </c>
      <c r="AK182" s="4">
        <f>$G$179/Предпоссылки!$C$198</f>
        <v>4444.4444444444443</v>
      </c>
      <c r="AL182" s="4">
        <f>$G$179/Предпоссылки!$C$198</f>
        <v>4444.4444444444443</v>
      </c>
      <c r="AM182" s="4">
        <f>$G$179/Предпоссылки!$C$198</f>
        <v>4444.4444444444443</v>
      </c>
      <c r="AN182" s="4">
        <f>$G$179/Предпоссылки!$C$198</f>
        <v>4444.4444444444443</v>
      </c>
    </row>
    <row r="183" spans="1:40" hidden="1" outlineLevel="1" x14ac:dyDescent="0.25">
      <c r="A183" s="62" t="s">
        <v>147</v>
      </c>
      <c r="G183" s="4"/>
      <c r="H183" s="5">
        <f>G179-H182</f>
        <v>155555.55555555556</v>
      </c>
      <c r="I183" s="5">
        <f t="shared" ref="I183" si="332">H183-I182</f>
        <v>151111.11111111112</v>
      </c>
      <c r="J183" s="5">
        <f t="shared" ref="J183" si="333">I183-J182</f>
        <v>146666.66666666669</v>
      </c>
      <c r="K183" s="5">
        <f t="shared" ref="K183" si="334">J183-K182</f>
        <v>142222.22222222225</v>
      </c>
      <c r="L183" s="5">
        <f t="shared" ref="L183" si="335">K183-L182</f>
        <v>137777.77777777781</v>
      </c>
      <c r="M183" s="5">
        <f t="shared" ref="M183" si="336">L183-M182</f>
        <v>133333.33333333337</v>
      </c>
      <c r="N183" s="5">
        <f t="shared" ref="N183" si="337">M183-N182</f>
        <v>128888.88888888893</v>
      </c>
      <c r="O183" s="5">
        <f t="shared" ref="O183" si="338">N183-O182</f>
        <v>124444.4444444445</v>
      </c>
      <c r="P183" s="5">
        <f>O183-P182</f>
        <v>120000.00000000006</v>
      </c>
      <c r="Q183" s="5">
        <f t="shared" ref="Q183" si="339">P183-Q182</f>
        <v>115555.55555555562</v>
      </c>
      <c r="R183" s="5">
        <f t="shared" ref="R183" si="340">Q183-R182</f>
        <v>111111.11111111118</v>
      </c>
      <c r="S183" s="5">
        <f t="shared" ref="S183" si="341">R183-S182</f>
        <v>106666.66666666674</v>
      </c>
      <c r="T183" s="5">
        <f t="shared" ref="T183" si="342">S183-T182</f>
        <v>102222.22222222231</v>
      </c>
      <c r="U183" s="5">
        <f t="shared" ref="U183" si="343">T183-U182</f>
        <v>97777.777777777868</v>
      </c>
      <c r="V183" s="5">
        <f t="shared" ref="V183" si="344">U183-V182</f>
        <v>93333.33333333343</v>
      </c>
      <c r="W183" s="5">
        <f t="shared" ref="W183" si="345">V183-W182</f>
        <v>88888.888888888992</v>
      </c>
      <c r="X183" s="5">
        <f t="shared" ref="X183" si="346">W183-X182</f>
        <v>84444.444444444554</v>
      </c>
      <c r="Y183" s="5">
        <f t="shared" ref="Y183" si="347">X183-Y182</f>
        <v>80000.000000000116</v>
      </c>
      <c r="Z183" s="5">
        <f t="shared" ref="Z183" si="348">Y183-Z182</f>
        <v>75555.555555555678</v>
      </c>
      <c r="AA183" s="5">
        <f t="shared" ref="AA183" si="349">Z183-AA182</f>
        <v>71111.11111111124</v>
      </c>
      <c r="AB183" s="5">
        <f>AA183-AB182</f>
        <v>66666.666666666802</v>
      </c>
      <c r="AC183" s="5">
        <f t="shared" ref="AC183" si="350">AB183-AC182</f>
        <v>62222.222222222357</v>
      </c>
      <c r="AD183" s="5">
        <f t="shared" ref="AD183" si="351">AC183-AD182</f>
        <v>57777.777777777912</v>
      </c>
      <c r="AE183" s="5">
        <f t="shared" ref="AE183" si="352">AD183-AE182</f>
        <v>53333.333333333467</v>
      </c>
      <c r="AF183" s="5">
        <f t="shared" ref="AF183" si="353">AE183-AF182</f>
        <v>48888.888888889021</v>
      </c>
      <c r="AG183" s="5">
        <f t="shared" ref="AG183" si="354">AF183-AG182</f>
        <v>44444.444444444576</v>
      </c>
      <c r="AH183" s="5">
        <f t="shared" ref="AH183" si="355">AG183-AH182</f>
        <v>40000.000000000131</v>
      </c>
      <c r="AI183" s="5">
        <f t="shared" ref="AI183" si="356">AH183-AI182</f>
        <v>35555.555555555686</v>
      </c>
      <c r="AJ183" s="5">
        <f t="shared" ref="AJ183" si="357">AI183-AJ182</f>
        <v>31111.11111111124</v>
      </c>
      <c r="AK183" s="5">
        <f t="shared" ref="AK183" si="358">AJ183-AK182</f>
        <v>26666.666666666795</v>
      </c>
      <c r="AL183" s="5">
        <f t="shared" ref="AL183" si="359">AK183-AL182</f>
        <v>22222.22222222235</v>
      </c>
      <c r="AM183" s="5">
        <f t="shared" ref="AM183" si="360">AL183-AM182</f>
        <v>17777.777777777905</v>
      </c>
      <c r="AN183" s="5">
        <f>AM183-AN182</f>
        <v>13333.333333333459</v>
      </c>
    </row>
    <row r="184" spans="1:40" s="63" customFormat="1" hidden="1" outlineLevel="1" x14ac:dyDescent="0.25">
      <c r="A184" s="53" t="s">
        <v>4</v>
      </c>
      <c r="G184" s="89">
        <f>Предпоссылки!C199</f>
        <v>12000</v>
      </c>
    </row>
    <row r="185" spans="1:40" s="81" customFormat="1" hidden="1" outlineLevel="1" x14ac:dyDescent="0.25">
      <c r="A185" s="20" t="s">
        <v>148</v>
      </c>
      <c r="B185" s="69"/>
      <c r="C185" s="70"/>
      <c r="D185" s="11"/>
      <c r="E185" s="11"/>
      <c r="F185" s="11"/>
      <c r="G185" s="81">
        <f>Предпоссылки!$C$200</f>
        <v>3000</v>
      </c>
      <c r="H185" s="81">
        <v>0</v>
      </c>
      <c r="I185" s="81">
        <v>0</v>
      </c>
      <c r="J185" s="81">
        <v>0</v>
      </c>
      <c r="K185" s="81">
        <v>0</v>
      </c>
      <c r="L185" s="81">
        <v>0</v>
      </c>
      <c r="M185" s="81">
        <v>0</v>
      </c>
      <c r="N185" s="81">
        <v>0</v>
      </c>
      <c r="O185" s="81">
        <v>0</v>
      </c>
      <c r="P185" s="81">
        <v>0</v>
      </c>
      <c r="Q185" s="81">
        <v>0</v>
      </c>
      <c r="R185" s="81">
        <v>0</v>
      </c>
      <c r="S185" s="81">
        <v>0</v>
      </c>
      <c r="T185" s="81">
        <v>0</v>
      </c>
      <c r="U185" s="81">
        <v>0</v>
      </c>
      <c r="V185" s="81">
        <v>0</v>
      </c>
      <c r="W185" s="81">
        <v>0</v>
      </c>
      <c r="X185" s="81">
        <v>0</v>
      </c>
      <c r="Y185" s="81">
        <v>0</v>
      </c>
      <c r="Z185" s="81">
        <v>0</v>
      </c>
      <c r="AA185" s="81">
        <v>0</v>
      </c>
      <c r="AB185" s="81">
        <v>0</v>
      </c>
      <c r="AC185" s="81">
        <v>0</v>
      </c>
      <c r="AD185" s="81">
        <v>0</v>
      </c>
      <c r="AE185" s="81">
        <v>0</v>
      </c>
      <c r="AF185" s="81">
        <v>0</v>
      </c>
      <c r="AG185" s="81">
        <v>0</v>
      </c>
      <c r="AH185" s="81">
        <v>0</v>
      </c>
      <c r="AI185" s="81">
        <v>0</v>
      </c>
      <c r="AJ185" s="81">
        <v>0</v>
      </c>
      <c r="AK185" s="81">
        <v>0</v>
      </c>
      <c r="AL185" s="81">
        <v>0</v>
      </c>
      <c r="AM185" s="81">
        <v>0</v>
      </c>
      <c r="AN185" s="81">
        <v>0</v>
      </c>
    </row>
    <row r="186" spans="1:40" s="81" customFormat="1" hidden="1" outlineLevel="1" x14ac:dyDescent="0.25">
      <c r="A186" s="20" t="s">
        <v>145</v>
      </c>
      <c r="B186" s="69"/>
      <c r="C186" s="70"/>
      <c r="D186" s="11"/>
      <c r="E186" s="11"/>
      <c r="F186" s="11"/>
      <c r="G186" s="81">
        <f>Предпоссылки!$C$201</f>
        <v>4</v>
      </c>
      <c r="H186" s="81">
        <v>0</v>
      </c>
      <c r="I186" s="81">
        <v>0</v>
      </c>
      <c r="J186" s="81">
        <v>0</v>
      </c>
      <c r="K186" s="81">
        <v>0</v>
      </c>
      <c r="L186" s="81">
        <v>0</v>
      </c>
      <c r="M186" s="81">
        <v>0</v>
      </c>
      <c r="N186" s="81">
        <v>0</v>
      </c>
      <c r="O186" s="81">
        <v>0</v>
      </c>
      <c r="P186" s="81">
        <v>0</v>
      </c>
      <c r="Q186" s="81">
        <v>0</v>
      </c>
      <c r="R186" s="81">
        <v>0</v>
      </c>
      <c r="S186" s="81">
        <v>0</v>
      </c>
      <c r="T186" s="81">
        <v>0</v>
      </c>
      <c r="U186" s="81">
        <v>0</v>
      </c>
      <c r="V186" s="81">
        <v>0</v>
      </c>
      <c r="W186" s="81">
        <v>0</v>
      </c>
      <c r="X186" s="81">
        <v>0</v>
      </c>
      <c r="Y186" s="81">
        <v>0</v>
      </c>
      <c r="Z186" s="81">
        <v>0</v>
      </c>
      <c r="AA186" s="81">
        <v>0</v>
      </c>
      <c r="AB186" s="81">
        <v>0</v>
      </c>
      <c r="AC186" s="81">
        <v>0</v>
      </c>
      <c r="AD186" s="81">
        <v>0</v>
      </c>
      <c r="AE186" s="81">
        <v>0</v>
      </c>
      <c r="AF186" s="81">
        <v>0</v>
      </c>
      <c r="AG186" s="81">
        <v>0</v>
      </c>
      <c r="AH186" s="81">
        <v>0</v>
      </c>
      <c r="AI186" s="81">
        <v>0</v>
      </c>
      <c r="AJ186" s="81">
        <v>0</v>
      </c>
      <c r="AK186" s="81">
        <v>0</v>
      </c>
      <c r="AL186" s="81">
        <v>0</v>
      </c>
      <c r="AM186" s="81">
        <v>0</v>
      </c>
      <c r="AN186" s="81">
        <v>0</v>
      </c>
    </row>
    <row r="187" spans="1:40" hidden="1" outlineLevel="1" x14ac:dyDescent="0.25">
      <c r="A187" s="62" t="s">
        <v>149</v>
      </c>
      <c r="G187" s="4"/>
      <c r="H187" s="4">
        <f>$G$184/Предпоссылки!$C$202</f>
        <v>333.33333333333331</v>
      </c>
      <c r="I187" s="4">
        <f>$G$184/Предпоссылки!$C$202</f>
        <v>333.33333333333331</v>
      </c>
      <c r="J187" s="4">
        <f>$G$184/Предпоссылки!$C$202</f>
        <v>333.33333333333331</v>
      </c>
      <c r="K187" s="4">
        <f>$G$184/Предпоссылки!$C$202</f>
        <v>333.33333333333331</v>
      </c>
      <c r="L187" s="4">
        <f>$G$184/Предпоссылки!$C$202</f>
        <v>333.33333333333331</v>
      </c>
      <c r="M187" s="4">
        <f>$G$184/Предпоссылки!$C$202</f>
        <v>333.33333333333331</v>
      </c>
      <c r="N187" s="4">
        <f>$G$184/Предпоссылки!$C$202</f>
        <v>333.33333333333331</v>
      </c>
      <c r="O187" s="4">
        <f>$G$184/Предпоссылки!$C$202</f>
        <v>333.33333333333331</v>
      </c>
      <c r="P187" s="4">
        <f>$G$184/Предпоссылки!$C$202</f>
        <v>333.33333333333331</v>
      </c>
      <c r="Q187" s="4">
        <f>$G$184/Предпоссылки!$C$202</f>
        <v>333.33333333333331</v>
      </c>
      <c r="R187" s="4">
        <f>$G$184/Предпоссылки!$C$202</f>
        <v>333.33333333333331</v>
      </c>
      <c r="S187" s="4">
        <f>$G$184/Предпоссылки!$C$202</f>
        <v>333.33333333333331</v>
      </c>
      <c r="T187" s="4">
        <f>$G$184/Предпоссылки!$C$202</f>
        <v>333.33333333333331</v>
      </c>
      <c r="U187" s="4">
        <f>$G$184/Предпоссылки!$C$202</f>
        <v>333.33333333333331</v>
      </c>
      <c r="V187" s="4">
        <f>$G$184/Предпоссылки!$C$202</f>
        <v>333.33333333333331</v>
      </c>
      <c r="W187" s="4">
        <f>$G$184/Предпоссылки!$C$202</f>
        <v>333.33333333333331</v>
      </c>
      <c r="X187" s="4">
        <f>$G$184/Предпоссылки!$C$202</f>
        <v>333.33333333333331</v>
      </c>
      <c r="Y187" s="4">
        <f>$G$184/Предпоссылки!$C$202</f>
        <v>333.33333333333331</v>
      </c>
      <c r="Z187" s="4">
        <f>$G$184/Предпоссылки!$C$202</f>
        <v>333.33333333333331</v>
      </c>
      <c r="AA187" s="4">
        <f>$G$184/Предпоссылки!$C$202</f>
        <v>333.33333333333331</v>
      </c>
      <c r="AB187" s="4">
        <f>$G$184/Предпоссылки!$C$202</f>
        <v>333.33333333333331</v>
      </c>
      <c r="AC187" s="4">
        <f>$G$184/Предпоссылки!$C$202</f>
        <v>333.33333333333331</v>
      </c>
      <c r="AD187" s="4">
        <f>$G$184/Предпоссылки!$C$202</f>
        <v>333.33333333333331</v>
      </c>
      <c r="AE187" s="4">
        <f>$G$184/Предпоссылки!$C$202</f>
        <v>333.33333333333331</v>
      </c>
      <c r="AF187" s="4">
        <f>$G$184/Предпоссылки!$C$202</f>
        <v>333.33333333333331</v>
      </c>
      <c r="AG187" s="4">
        <f>$G$184/Предпоссылки!$C$202</f>
        <v>333.33333333333331</v>
      </c>
      <c r="AH187" s="4">
        <f>$G$184/Предпоссылки!$C$202</f>
        <v>333.33333333333331</v>
      </c>
      <c r="AI187" s="4">
        <f>$G$184/Предпоссылки!$C$202</f>
        <v>333.33333333333331</v>
      </c>
      <c r="AJ187" s="4">
        <f>$G$184/Предпоссылки!$C$202</f>
        <v>333.33333333333331</v>
      </c>
      <c r="AK187" s="4">
        <f>$G$184/Предпоссылки!$C$202</f>
        <v>333.33333333333331</v>
      </c>
      <c r="AL187" s="4">
        <f>$G$184/Предпоссылки!$C$202</f>
        <v>333.33333333333331</v>
      </c>
      <c r="AM187" s="4">
        <f>$G$184/Предпоссылки!$C$202</f>
        <v>333.33333333333331</v>
      </c>
      <c r="AN187" s="4">
        <f>$G$184/Предпоссылки!$C$202</f>
        <v>333.33333333333331</v>
      </c>
    </row>
    <row r="188" spans="1:40" hidden="1" outlineLevel="1" x14ac:dyDescent="0.25">
      <c r="A188" s="62" t="s">
        <v>147</v>
      </c>
      <c r="G188" s="4"/>
      <c r="H188" s="5">
        <f>G184-H187</f>
        <v>11666.666666666666</v>
      </c>
      <c r="I188" s="5">
        <f t="shared" ref="I188" si="361">H188-I187</f>
        <v>11333.333333333332</v>
      </c>
      <c r="J188" s="5">
        <f t="shared" ref="J188" si="362">I188-J187</f>
        <v>10999.999999999998</v>
      </c>
      <c r="K188" s="5">
        <f t="shared" ref="K188" si="363">J188-K187</f>
        <v>10666.666666666664</v>
      </c>
      <c r="L188" s="5">
        <f t="shared" ref="L188" si="364">K188-L187</f>
        <v>10333.33333333333</v>
      </c>
      <c r="M188" s="5">
        <f t="shared" ref="M188" si="365">L188-M187</f>
        <v>9999.9999999999964</v>
      </c>
      <c r="N188" s="5">
        <f t="shared" ref="N188" si="366">M188-N187</f>
        <v>9666.6666666666624</v>
      </c>
      <c r="O188" s="5">
        <f t="shared" ref="O188" si="367">N188-O187</f>
        <v>9333.3333333333285</v>
      </c>
      <c r="P188" s="5">
        <f>O188-P187</f>
        <v>8999.9999999999945</v>
      </c>
      <c r="Q188" s="5">
        <f t="shared" ref="Q188" si="368">P188-Q187</f>
        <v>8666.6666666666606</v>
      </c>
      <c r="R188" s="5">
        <f t="shared" ref="R188" si="369">Q188-R187</f>
        <v>8333.3333333333267</v>
      </c>
      <c r="S188" s="5">
        <f t="shared" ref="S188" si="370">R188-S187</f>
        <v>7999.9999999999936</v>
      </c>
      <c r="T188" s="5">
        <f t="shared" ref="T188" si="371">S188-T187</f>
        <v>7666.6666666666606</v>
      </c>
      <c r="U188" s="5">
        <f t="shared" ref="U188" si="372">T188-U187</f>
        <v>7333.3333333333276</v>
      </c>
      <c r="V188" s="5">
        <f t="shared" ref="V188" si="373">U188-V187</f>
        <v>6999.9999999999945</v>
      </c>
      <c r="W188" s="5">
        <f t="shared" ref="W188" si="374">V188-W187</f>
        <v>6666.6666666666615</v>
      </c>
      <c r="X188" s="5">
        <f t="shared" ref="X188" si="375">W188-X187</f>
        <v>6333.3333333333285</v>
      </c>
      <c r="Y188" s="5">
        <f t="shared" ref="Y188" si="376">X188-Y187</f>
        <v>5999.9999999999955</v>
      </c>
      <c r="Z188" s="5">
        <f t="shared" ref="Z188" si="377">Y188-Z187</f>
        <v>5666.6666666666624</v>
      </c>
      <c r="AA188" s="5">
        <f t="shared" ref="AA188" si="378">Z188-AA187</f>
        <v>5333.3333333333294</v>
      </c>
      <c r="AB188" s="5">
        <f>AA188-AB187</f>
        <v>4999.9999999999964</v>
      </c>
      <c r="AC188" s="5">
        <f t="shared" ref="AC188" si="379">AB188-AC187</f>
        <v>4666.6666666666633</v>
      </c>
      <c r="AD188" s="5">
        <f t="shared" ref="AD188" si="380">AC188-AD187</f>
        <v>4333.3333333333303</v>
      </c>
      <c r="AE188" s="5">
        <f t="shared" ref="AE188" si="381">AD188-AE187</f>
        <v>3999.9999999999968</v>
      </c>
      <c r="AF188" s="5">
        <f t="shared" ref="AF188" si="382">AE188-AF187</f>
        <v>3666.6666666666633</v>
      </c>
      <c r="AG188" s="5">
        <f t="shared" ref="AG188" si="383">AF188-AG187</f>
        <v>3333.3333333333298</v>
      </c>
      <c r="AH188" s="5">
        <f t="shared" ref="AH188" si="384">AG188-AH187</f>
        <v>2999.9999999999964</v>
      </c>
      <c r="AI188" s="5">
        <f t="shared" ref="AI188" si="385">AH188-AI187</f>
        <v>2666.6666666666629</v>
      </c>
      <c r="AJ188" s="5">
        <f t="shared" ref="AJ188" si="386">AI188-AJ187</f>
        <v>2333.3333333333294</v>
      </c>
      <c r="AK188" s="5">
        <f t="shared" ref="AK188" si="387">AJ188-AK187</f>
        <v>1999.9999999999961</v>
      </c>
      <c r="AL188" s="5">
        <f t="shared" ref="AL188" si="388">AK188-AL187</f>
        <v>1666.6666666666629</v>
      </c>
      <c r="AM188" s="5">
        <f t="shared" ref="AM188" si="389">AL188-AM187</f>
        <v>1333.3333333333296</v>
      </c>
      <c r="AN188" s="5">
        <f>AM188-AN187</f>
        <v>999.99999999999636</v>
      </c>
    </row>
    <row r="189" spans="1:40" s="63" customFormat="1" hidden="1" outlineLevel="1" x14ac:dyDescent="0.25">
      <c r="A189" s="53" t="s">
        <v>5</v>
      </c>
      <c r="G189" s="89">
        <f>Предпоссылки!C203</f>
        <v>40000</v>
      </c>
    </row>
    <row r="190" spans="1:40" s="81" customFormat="1" hidden="1" outlineLevel="1" x14ac:dyDescent="0.25">
      <c r="A190" s="20" t="s">
        <v>148</v>
      </c>
      <c r="B190" s="69"/>
      <c r="C190" s="70"/>
      <c r="D190" s="11"/>
      <c r="E190" s="11"/>
      <c r="F190" s="11"/>
      <c r="G190" s="81">
        <f>Предпоссылки!$C$204</f>
        <v>10000</v>
      </c>
      <c r="H190" s="81">
        <v>0</v>
      </c>
      <c r="I190" s="81">
        <v>0</v>
      </c>
      <c r="J190" s="81">
        <v>0</v>
      </c>
      <c r="K190" s="81">
        <v>0</v>
      </c>
      <c r="L190" s="81">
        <v>0</v>
      </c>
      <c r="M190" s="81">
        <v>0</v>
      </c>
      <c r="N190" s="81">
        <v>0</v>
      </c>
      <c r="O190" s="81">
        <v>0</v>
      </c>
      <c r="P190" s="81">
        <v>0</v>
      </c>
      <c r="Q190" s="81">
        <v>0</v>
      </c>
      <c r="R190" s="81">
        <v>0</v>
      </c>
      <c r="S190" s="81">
        <v>0</v>
      </c>
      <c r="T190" s="81">
        <v>0</v>
      </c>
      <c r="U190" s="81">
        <v>0</v>
      </c>
      <c r="V190" s="81">
        <v>0</v>
      </c>
      <c r="W190" s="81">
        <v>0</v>
      </c>
      <c r="X190" s="81">
        <v>0</v>
      </c>
      <c r="Y190" s="81">
        <v>0</v>
      </c>
      <c r="Z190" s="81">
        <v>0</v>
      </c>
      <c r="AA190" s="81">
        <v>0</v>
      </c>
      <c r="AB190" s="81">
        <v>0</v>
      </c>
      <c r="AC190" s="81">
        <v>0</v>
      </c>
      <c r="AD190" s="81">
        <v>0</v>
      </c>
      <c r="AE190" s="81">
        <v>0</v>
      </c>
      <c r="AF190" s="81">
        <v>0</v>
      </c>
      <c r="AG190" s="81">
        <v>0</v>
      </c>
      <c r="AH190" s="81">
        <v>0</v>
      </c>
      <c r="AI190" s="81">
        <v>0</v>
      </c>
      <c r="AJ190" s="81">
        <v>0</v>
      </c>
      <c r="AK190" s="81">
        <v>0</v>
      </c>
      <c r="AL190" s="81">
        <v>0</v>
      </c>
      <c r="AM190" s="81">
        <v>0</v>
      </c>
      <c r="AN190" s="81">
        <v>0</v>
      </c>
    </row>
    <row r="191" spans="1:40" s="81" customFormat="1" hidden="1" outlineLevel="1" x14ac:dyDescent="0.25">
      <c r="A191" s="20" t="s">
        <v>145</v>
      </c>
      <c r="B191" s="69"/>
      <c r="C191" s="70"/>
      <c r="D191" s="11"/>
      <c r="E191" s="11"/>
      <c r="F191" s="11"/>
      <c r="G191" s="81">
        <f>Предпоссылки!C205</f>
        <v>4</v>
      </c>
      <c r="H191" s="81">
        <v>0</v>
      </c>
      <c r="I191" s="81">
        <v>0</v>
      </c>
      <c r="J191" s="81">
        <v>0</v>
      </c>
      <c r="K191" s="81">
        <v>0</v>
      </c>
      <c r="L191" s="81">
        <v>0</v>
      </c>
      <c r="M191" s="81">
        <v>0</v>
      </c>
      <c r="N191" s="81">
        <v>0</v>
      </c>
      <c r="O191" s="81">
        <v>0</v>
      </c>
      <c r="P191" s="81">
        <v>0</v>
      </c>
      <c r="Q191" s="81">
        <v>0</v>
      </c>
      <c r="R191" s="81">
        <v>0</v>
      </c>
      <c r="S191" s="81">
        <v>0</v>
      </c>
      <c r="T191" s="81">
        <v>0</v>
      </c>
      <c r="U191" s="81">
        <v>0</v>
      </c>
      <c r="V191" s="81">
        <v>0</v>
      </c>
      <c r="W191" s="81">
        <v>0</v>
      </c>
      <c r="X191" s="81">
        <v>0</v>
      </c>
      <c r="Y191" s="81">
        <v>0</v>
      </c>
      <c r="Z191" s="81">
        <v>0</v>
      </c>
      <c r="AA191" s="81">
        <v>0</v>
      </c>
      <c r="AB191" s="81">
        <v>0</v>
      </c>
      <c r="AC191" s="81">
        <v>0</v>
      </c>
      <c r="AD191" s="81">
        <v>0</v>
      </c>
      <c r="AE191" s="81">
        <v>0</v>
      </c>
      <c r="AF191" s="81">
        <v>0</v>
      </c>
      <c r="AG191" s="81">
        <v>0</v>
      </c>
      <c r="AH191" s="81">
        <v>0</v>
      </c>
      <c r="AI191" s="81">
        <v>0</v>
      </c>
      <c r="AJ191" s="81">
        <v>0</v>
      </c>
      <c r="AK191" s="81">
        <v>0</v>
      </c>
      <c r="AL191" s="81">
        <v>0</v>
      </c>
      <c r="AM191" s="81">
        <v>0</v>
      </c>
      <c r="AN191" s="81">
        <v>0</v>
      </c>
    </row>
    <row r="192" spans="1:40" hidden="1" outlineLevel="1" x14ac:dyDescent="0.25">
      <c r="A192" s="62" t="s">
        <v>149</v>
      </c>
      <c r="G192" s="4"/>
      <c r="H192" s="4">
        <f>$G$189/Предпоссылки!$C$206</f>
        <v>1111.1111111111111</v>
      </c>
      <c r="I192" s="4">
        <f>$G$189/Предпоссылки!$C$206</f>
        <v>1111.1111111111111</v>
      </c>
      <c r="J192" s="4">
        <f>$G$189/Предпоссылки!$C$206</f>
        <v>1111.1111111111111</v>
      </c>
      <c r="K192" s="4">
        <f>$G$189/Предпоссылки!$C$206</f>
        <v>1111.1111111111111</v>
      </c>
      <c r="L192" s="4">
        <f>$G$189/Предпоссылки!$C$206</f>
        <v>1111.1111111111111</v>
      </c>
      <c r="M192" s="4">
        <f>$G$189/Предпоссылки!$C$206</f>
        <v>1111.1111111111111</v>
      </c>
      <c r="N192" s="4">
        <f>$G$189/Предпоссылки!$C$206</f>
        <v>1111.1111111111111</v>
      </c>
      <c r="O192" s="4">
        <f>$G$189/Предпоссылки!$C$206</f>
        <v>1111.1111111111111</v>
      </c>
      <c r="P192" s="4">
        <f>$G$189/Предпоссылки!$C$206</f>
        <v>1111.1111111111111</v>
      </c>
      <c r="Q192" s="4">
        <f>$G$189/Предпоссылки!$C$206</f>
        <v>1111.1111111111111</v>
      </c>
      <c r="R192" s="4">
        <f>$G$189/Предпоссылки!$C$206</f>
        <v>1111.1111111111111</v>
      </c>
      <c r="S192" s="4">
        <f>$G$189/Предпоссылки!$C$206</f>
        <v>1111.1111111111111</v>
      </c>
      <c r="T192" s="4">
        <f>$G$189/Предпоссылки!$C$206</f>
        <v>1111.1111111111111</v>
      </c>
      <c r="U192" s="4">
        <f>$G$189/Предпоссылки!$C$206</f>
        <v>1111.1111111111111</v>
      </c>
      <c r="V192" s="4">
        <f>$G$189/Предпоссылки!$C$206</f>
        <v>1111.1111111111111</v>
      </c>
      <c r="W192" s="4">
        <f>$G$189/Предпоссылки!$C$206</f>
        <v>1111.1111111111111</v>
      </c>
      <c r="X192" s="4">
        <f>$G$189/Предпоссылки!$C$206</f>
        <v>1111.1111111111111</v>
      </c>
      <c r="Y192" s="4">
        <f>$G$189/Предпоссылки!$C$206</f>
        <v>1111.1111111111111</v>
      </c>
      <c r="Z192" s="4">
        <f>$G$189/Предпоссылки!$C$206</f>
        <v>1111.1111111111111</v>
      </c>
      <c r="AA192" s="4">
        <f>$G$189/Предпоссылки!$C$206</f>
        <v>1111.1111111111111</v>
      </c>
      <c r="AB192" s="4">
        <f>$G$189/Предпоссылки!$C$206</f>
        <v>1111.1111111111111</v>
      </c>
      <c r="AC192" s="4">
        <f>$G$189/Предпоссылки!$C$206</f>
        <v>1111.1111111111111</v>
      </c>
      <c r="AD192" s="4">
        <f>$G$189/Предпоссылки!$C$206</f>
        <v>1111.1111111111111</v>
      </c>
      <c r="AE192" s="4">
        <f>$G$189/Предпоссылки!$C$206</f>
        <v>1111.1111111111111</v>
      </c>
      <c r="AF192" s="4">
        <f>$G$189/Предпоссылки!$C$206</f>
        <v>1111.1111111111111</v>
      </c>
      <c r="AG192" s="4">
        <f>$G$189/Предпоссылки!$C$206</f>
        <v>1111.1111111111111</v>
      </c>
      <c r="AH192" s="4">
        <f>$G$189/Предпоссылки!$C$206</f>
        <v>1111.1111111111111</v>
      </c>
      <c r="AI192" s="4">
        <f>$G$189/Предпоссылки!$C$206</f>
        <v>1111.1111111111111</v>
      </c>
      <c r="AJ192" s="4">
        <f>$G$189/Предпоссылки!$C$206</f>
        <v>1111.1111111111111</v>
      </c>
      <c r="AK192" s="4">
        <f>$G$189/Предпоссылки!$C$206</f>
        <v>1111.1111111111111</v>
      </c>
      <c r="AL192" s="4">
        <f>$G$189/Предпоссылки!$C$206</f>
        <v>1111.1111111111111</v>
      </c>
      <c r="AM192" s="4">
        <f>$G$189/Предпоссылки!$C$206</f>
        <v>1111.1111111111111</v>
      </c>
      <c r="AN192" s="4">
        <f>$G$189/Предпоссылки!$C$206</f>
        <v>1111.1111111111111</v>
      </c>
    </row>
    <row r="193" spans="1:40" hidden="1" outlineLevel="1" x14ac:dyDescent="0.25">
      <c r="A193" s="62" t="s">
        <v>147</v>
      </c>
      <c r="G193" s="4"/>
      <c r="H193" s="5">
        <f>G189-H192</f>
        <v>38888.888888888891</v>
      </c>
      <c r="I193" s="5">
        <f t="shared" ref="I193" si="390">H193-I192</f>
        <v>37777.777777777781</v>
      </c>
      <c r="J193" s="5">
        <f t="shared" ref="J193" si="391">I193-J192</f>
        <v>36666.666666666672</v>
      </c>
      <c r="K193" s="5">
        <f t="shared" ref="K193" si="392">J193-K192</f>
        <v>35555.555555555562</v>
      </c>
      <c r="L193" s="5">
        <f t="shared" ref="L193" si="393">K193-L192</f>
        <v>34444.444444444453</v>
      </c>
      <c r="M193" s="5">
        <f t="shared" ref="M193" si="394">L193-M192</f>
        <v>33333.333333333343</v>
      </c>
      <c r="N193" s="5">
        <f t="shared" ref="N193" si="395">M193-N192</f>
        <v>32222.222222222234</v>
      </c>
      <c r="O193" s="5">
        <f t="shared" ref="O193" si="396">N193-O192</f>
        <v>31111.111111111124</v>
      </c>
      <c r="P193" s="5">
        <f>O193-P192</f>
        <v>30000.000000000015</v>
      </c>
      <c r="Q193" s="5">
        <f t="shared" ref="Q193" si="397">P193-Q192</f>
        <v>28888.888888888905</v>
      </c>
      <c r="R193" s="5">
        <f t="shared" ref="R193" si="398">Q193-R192</f>
        <v>27777.777777777796</v>
      </c>
      <c r="S193" s="5">
        <f t="shared" ref="S193" si="399">R193-S192</f>
        <v>26666.666666666686</v>
      </c>
      <c r="T193" s="5">
        <f t="shared" ref="T193" si="400">S193-T192</f>
        <v>25555.555555555577</v>
      </c>
      <c r="U193" s="5">
        <f t="shared" ref="U193" si="401">T193-U192</f>
        <v>24444.444444444467</v>
      </c>
      <c r="V193" s="5">
        <f t="shared" ref="V193" si="402">U193-V192</f>
        <v>23333.333333333358</v>
      </c>
      <c r="W193" s="5">
        <f t="shared" ref="W193" si="403">V193-W192</f>
        <v>22222.222222222248</v>
      </c>
      <c r="X193" s="5">
        <f t="shared" ref="X193" si="404">W193-X192</f>
        <v>21111.111111111139</v>
      </c>
      <c r="Y193" s="5">
        <f t="shared" ref="Y193" si="405">X193-Y192</f>
        <v>20000.000000000029</v>
      </c>
      <c r="Z193" s="5">
        <f t="shared" ref="Z193" si="406">Y193-Z192</f>
        <v>18888.88888888892</v>
      </c>
      <c r="AA193" s="5">
        <f t="shared" ref="AA193" si="407">Z193-AA192</f>
        <v>17777.77777777781</v>
      </c>
      <c r="AB193" s="5">
        <f>AA193-AB192</f>
        <v>16666.666666666701</v>
      </c>
      <c r="AC193" s="5">
        <f t="shared" ref="AC193" si="408">AB193-AC192</f>
        <v>15555.555555555589</v>
      </c>
      <c r="AD193" s="5">
        <f t="shared" ref="AD193" si="409">AC193-AD192</f>
        <v>14444.444444444478</v>
      </c>
      <c r="AE193" s="5">
        <f t="shared" ref="AE193" si="410">AD193-AE192</f>
        <v>13333.333333333367</v>
      </c>
      <c r="AF193" s="5">
        <f t="shared" ref="AF193" si="411">AE193-AF192</f>
        <v>12222.222222222255</v>
      </c>
      <c r="AG193" s="5">
        <f t="shared" ref="AG193" si="412">AF193-AG192</f>
        <v>11111.111111111144</v>
      </c>
      <c r="AH193" s="5">
        <f t="shared" ref="AH193" si="413">AG193-AH192</f>
        <v>10000.000000000033</v>
      </c>
      <c r="AI193" s="5">
        <f t="shared" ref="AI193" si="414">AH193-AI192</f>
        <v>8888.8888888889214</v>
      </c>
      <c r="AJ193" s="5">
        <f t="shared" ref="AJ193" si="415">AI193-AJ192</f>
        <v>7777.7777777778101</v>
      </c>
      <c r="AK193" s="5">
        <f t="shared" ref="AK193" si="416">AJ193-AK192</f>
        <v>6666.6666666666988</v>
      </c>
      <c r="AL193" s="5">
        <f t="shared" ref="AL193" si="417">AK193-AL192</f>
        <v>5555.5555555555875</v>
      </c>
      <c r="AM193" s="5">
        <f t="shared" ref="AM193" si="418">AL193-AM192</f>
        <v>4444.4444444444762</v>
      </c>
      <c r="AN193" s="5">
        <f>AM193-AN192</f>
        <v>3333.3333333333649</v>
      </c>
    </row>
    <row r="194" spans="1:40" s="63" customFormat="1" hidden="1" outlineLevel="1" x14ac:dyDescent="0.25">
      <c r="A194" s="53" t="s">
        <v>85</v>
      </c>
      <c r="G194" s="89">
        <f>Предпоссылки!C207</f>
        <v>60000</v>
      </c>
    </row>
    <row r="195" spans="1:40" s="81" customFormat="1" hidden="1" outlineLevel="1" x14ac:dyDescent="0.25">
      <c r="A195" s="20" t="s">
        <v>148</v>
      </c>
      <c r="B195" s="69"/>
      <c r="C195" s="70"/>
      <c r="D195" s="11"/>
      <c r="E195" s="11"/>
      <c r="F195" s="11"/>
      <c r="G195" s="81">
        <f>Предпоссылки!$C$208</f>
        <v>15000</v>
      </c>
      <c r="H195" s="81">
        <v>0</v>
      </c>
      <c r="I195" s="81">
        <v>0</v>
      </c>
      <c r="J195" s="81">
        <v>0</v>
      </c>
      <c r="K195" s="81">
        <v>0</v>
      </c>
      <c r="L195" s="81">
        <v>0</v>
      </c>
      <c r="M195" s="81">
        <v>0</v>
      </c>
      <c r="N195" s="81">
        <v>0</v>
      </c>
      <c r="O195" s="81">
        <v>0</v>
      </c>
      <c r="P195" s="81">
        <v>0</v>
      </c>
      <c r="Q195" s="81">
        <v>0</v>
      </c>
      <c r="R195" s="81">
        <v>0</v>
      </c>
      <c r="S195" s="81">
        <v>0</v>
      </c>
      <c r="T195" s="81">
        <v>0</v>
      </c>
      <c r="U195" s="81">
        <v>0</v>
      </c>
      <c r="V195" s="81">
        <v>0</v>
      </c>
      <c r="W195" s="81">
        <v>0</v>
      </c>
      <c r="X195" s="81">
        <v>0</v>
      </c>
      <c r="Y195" s="81">
        <v>0</v>
      </c>
      <c r="Z195" s="81">
        <v>0</v>
      </c>
      <c r="AA195" s="81">
        <v>0</v>
      </c>
      <c r="AB195" s="81">
        <v>0</v>
      </c>
      <c r="AC195" s="81">
        <v>0</v>
      </c>
      <c r="AD195" s="81">
        <v>0</v>
      </c>
      <c r="AE195" s="81">
        <v>0</v>
      </c>
      <c r="AF195" s="81">
        <v>0</v>
      </c>
      <c r="AG195" s="81">
        <v>0</v>
      </c>
      <c r="AH195" s="81">
        <v>0</v>
      </c>
      <c r="AI195" s="81">
        <v>0</v>
      </c>
      <c r="AJ195" s="81">
        <v>0</v>
      </c>
      <c r="AK195" s="81">
        <v>0</v>
      </c>
      <c r="AL195" s="81">
        <v>0</v>
      </c>
      <c r="AM195" s="81">
        <v>0</v>
      </c>
      <c r="AN195" s="81">
        <v>0</v>
      </c>
    </row>
    <row r="196" spans="1:40" s="81" customFormat="1" hidden="1" outlineLevel="1" x14ac:dyDescent="0.25">
      <c r="A196" s="20" t="s">
        <v>145</v>
      </c>
      <c r="B196" s="69"/>
      <c r="C196" s="70"/>
      <c r="D196" s="11"/>
      <c r="E196" s="11"/>
      <c r="F196" s="11"/>
      <c r="G196" s="81">
        <f>Предпоссылки!$C$209</f>
        <v>4</v>
      </c>
      <c r="H196" s="81">
        <v>0</v>
      </c>
      <c r="I196" s="81">
        <v>0</v>
      </c>
      <c r="J196" s="81">
        <v>0</v>
      </c>
      <c r="K196" s="81">
        <v>0</v>
      </c>
      <c r="L196" s="81">
        <v>0</v>
      </c>
      <c r="M196" s="81">
        <v>0</v>
      </c>
      <c r="N196" s="81">
        <v>0</v>
      </c>
      <c r="O196" s="81">
        <v>0</v>
      </c>
      <c r="P196" s="81">
        <v>0</v>
      </c>
      <c r="Q196" s="81">
        <v>0</v>
      </c>
      <c r="R196" s="81">
        <v>0</v>
      </c>
      <c r="S196" s="81">
        <v>0</v>
      </c>
      <c r="T196" s="81">
        <v>0</v>
      </c>
      <c r="U196" s="81">
        <v>0</v>
      </c>
      <c r="V196" s="81">
        <v>0</v>
      </c>
      <c r="W196" s="81">
        <v>0</v>
      </c>
      <c r="X196" s="81">
        <v>0</v>
      </c>
      <c r="Y196" s="81">
        <v>0</v>
      </c>
      <c r="Z196" s="81">
        <v>0</v>
      </c>
      <c r="AA196" s="81">
        <v>0</v>
      </c>
      <c r="AB196" s="81">
        <v>0</v>
      </c>
      <c r="AC196" s="81">
        <v>0</v>
      </c>
      <c r="AD196" s="81">
        <v>0</v>
      </c>
      <c r="AE196" s="81">
        <v>0</v>
      </c>
      <c r="AF196" s="81">
        <v>0</v>
      </c>
      <c r="AG196" s="81">
        <v>0</v>
      </c>
      <c r="AH196" s="81">
        <v>0</v>
      </c>
      <c r="AI196" s="81">
        <v>0</v>
      </c>
      <c r="AJ196" s="81">
        <v>0</v>
      </c>
      <c r="AK196" s="81">
        <v>0</v>
      </c>
      <c r="AL196" s="81">
        <v>0</v>
      </c>
      <c r="AM196" s="81">
        <v>0</v>
      </c>
      <c r="AN196" s="81">
        <v>0</v>
      </c>
    </row>
    <row r="197" spans="1:40" hidden="1" outlineLevel="1" x14ac:dyDescent="0.25">
      <c r="A197" s="62" t="s">
        <v>149</v>
      </c>
      <c r="G197" s="4"/>
      <c r="H197" s="4">
        <f>$G$194/Предпоссылки!$C$210</f>
        <v>1666.6666666666667</v>
      </c>
      <c r="I197" s="4">
        <f>$G$194/Предпоссылки!$C$210</f>
        <v>1666.6666666666667</v>
      </c>
      <c r="J197" s="4">
        <f>$G$194/Предпоссылки!$C$210</f>
        <v>1666.6666666666667</v>
      </c>
      <c r="K197" s="4">
        <f>$G$194/Предпоссылки!$C$210</f>
        <v>1666.6666666666667</v>
      </c>
      <c r="L197" s="4">
        <f>$G$194/Предпоссылки!$C$210</f>
        <v>1666.6666666666667</v>
      </c>
      <c r="M197" s="4">
        <f>$G$194/Предпоссылки!$C$210</f>
        <v>1666.6666666666667</v>
      </c>
      <c r="N197" s="4">
        <f>$G$194/Предпоссылки!$C$210</f>
        <v>1666.6666666666667</v>
      </c>
      <c r="O197" s="4">
        <f>$G$194/Предпоссылки!$C$210</f>
        <v>1666.6666666666667</v>
      </c>
      <c r="P197" s="4">
        <f>$G$194/Предпоссылки!$C$210</f>
        <v>1666.6666666666667</v>
      </c>
      <c r="Q197" s="4">
        <f>$G$194/Предпоссылки!$C$210</f>
        <v>1666.6666666666667</v>
      </c>
      <c r="R197" s="4">
        <f>$G$194/Предпоссылки!$C$210</f>
        <v>1666.6666666666667</v>
      </c>
      <c r="S197" s="4">
        <f>$G$194/Предпоссылки!$C$210</f>
        <v>1666.6666666666667</v>
      </c>
      <c r="T197" s="4">
        <f>$G$194/Предпоссылки!$C$210</f>
        <v>1666.6666666666667</v>
      </c>
      <c r="U197" s="4">
        <f>$G$194/Предпоссылки!$C$210</f>
        <v>1666.6666666666667</v>
      </c>
      <c r="V197" s="4">
        <f>$G$194/Предпоссылки!$C$210</f>
        <v>1666.6666666666667</v>
      </c>
      <c r="W197" s="4">
        <f>$G$194/Предпоссылки!$C$210</f>
        <v>1666.6666666666667</v>
      </c>
      <c r="X197" s="4">
        <f>$G$194/Предпоссылки!$C$210</f>
        <v>1666.6666666666667</v>
      </c>
      <c r="Y197" s="4">
        <f>$G$194/Предпоссылки!$C$210</f>
        <v>1666.6666666666667</v>
      </c>
      <c r="Z197" s="4">
        <f>$G$194/Предпоссылки!$C$210</f>
        <v>1666.6666666666667</v>
      </c>
      <c r="AA197" s="4">
        <f>$G$194/Предпоссылки!$C$210</f>
        <v>1666.6666666666667</v>
      </c>
      <c r="AB197" s="4">
        <f>$G$194/Предпоссылки!$C$210</f>
        <v>1666.6666666666667</v>
      </c>
      <c r="AC197" s="4">
        <f>$G$194/Предпоссылки!$C$210</f>
        <v>1666.6666666666667</v>
      </c>
      <c r="AD197" s="4">
        <f>$G$194/Предпоссылки!$C$210</f>
        <v>1666.6666666666667</v>
      </c>
      <c r="AE197" s="4">
        <f>$G$194/Предпоссылки!$C$210</f>
        <v>1666.6666666666667</v>
      </c>
      <c r="AF197" s="4">
        <f>$G$194/Предпоссылки!$C$210</f>
        <v>1666.6666666666667</v>
      </c>
      <c r="AG197" s="4">
        <f>$G$194/Предпоссылки!$C$210</f>
        <v>1666.6666666666667</v>
      </c>
      <c r="AH197" s="4">
        <f>$G$194/Предпоссылки!$C$210</f>
        <v>1666.6666666666667</v>
      </c>
      <c r="AI197" s="4">
        <f>$G$194/Предпоссылки!$C$210</f>
        <v>1666.6666666666667</v>
      </c>
      <c r="AJ197" s="4">
        <f>$G$194/Предпоссылки!$C$210</f>
        <v>1666.6666666666667</v>
      </c>
      <c r="AK197" s="4">
        <f>$G$194/Предпоссылки!$C$210</f>
        <v>1666.6666666666667</v>
      </c>
      <c r="AL197" s="4">
        <f>$G$194/Предпоссылки!$C$210</f>
        <v>1666.6666666666667</v>
      </c>
      <c r="AM197" s="4">
        <f>$G$194/Предпоссылки!$C$210</f>
        <v>1666.6666666666667</v>
      </c>
      <c r="AN197" s="4">
        <f>$G$194/Предпоссылки!$C$210</f>
        <v>1666.6666666666667</v>
      </c>
    </row>
    <row r="198" spans="1:40" hidden="1" outlineLevel="1" x14ac:dyDescent="0.25">
      <c r="A198" s="62" t="s">
        <v>147</v>
      </c>
      <c r="G198" s="4"/>
      <c r="H198" s="5">
        <f>G194-H197</f>
        <v>58333.333333333336</v>
      </c>
      <c r="I198" s="5">
        <f t="shared" ref="I198" si="419">H198-I197</f>
        <v>56666.666666666672</v>
      </c>
      <c r="J198" s="5">
        <f t="shared" ref="J198" si="420">I198-J197</f>
        <v>55000.000000000007</v>
      </c>
      <c r="K198" s="5">
        <f t="shared" ref="K198" si="421">J198-K197</f>
        <v>53333.333333333343</v>
      </c>
      <c r="L198" s="5">
        <f t="shared" ref="L198" si="422">K198-L197</f>
        <v>51666.666666666679</v>
      </c>
      <c r="M198" s="5">
        <f t="shared" ref="M198" si="423">L198-M197</f>
        <v>50000.000000000015</v>
      </c>
      <c r="N198" s="5">
        <f t="shared" ref="N198" si="424">M198-N197</f>
        <v>48333.33333333335</v>
      </c>
      <c r="O198" s="5">
        <f t="shared" ref="O198" si="425">N198-O197</f>
        <v>46666.666666666686</v>
      </c>
      <c r="P198" s="5">
        <f>O198-P197</f>
        <v>45000.000000000022</v>
      </c>
      <c r="Q198" s="5">
        <f t="shared" ref="Q198" si="426">P198-Q197</f>
        <v>43333.333333333358</v>
      </c>
      <c r="R198" s="5">
        <f t="shared" ref="R198" si="427">Q198-R197</f>
        <v>41666.666666666693</v>
      </c>
      <c r="S198" s="5">
        <f t="shared" ref="S198" si="428">R198-S197</f>
        <v>40000.000000000029</v>
      </c>
      <c r="T198" s="5">
        <f t="shared" ref="T198" si="429">S198-T197</f>
        <v>38333.333333333365</v>
      </c>
      <c r="U198" s="5">
        <f t="shared" ref="U198" si="430">T198-U197</f>
        <v>36666.666666666701</v>
      </c>
      <c r="V198" s="5">
        <f t="shared" ref="V198" si="431">U198-V197</f>
        <v>35000.000000000036</v>
      </c>
      <c r="W198" s="5">
        <f t="shared" ref="W198" si="432">V198-W197</f>
        <v>33333.333333333372</v>
      </c>
      <c r="X198" s="5">
        <f t="shared" ref="X198" si="433">W198-X197</f>
        <v>31666.666666666704</v>
      </c>
      <c r="Y198" s="5">
        <f t="shared" ref="Y198" si="434">X198-Y197</f>
        <v>30000.000000000036</v>
      </c>
      <c r="Z198" s="5">
        <f t="shared" ref="Z198" si="435">Y198-Z197</f>
        <v>28333.333333333369</v>
      </c>
      <c r="AA198" s="5">
        <f t="shared" ref="AA198" si="436">Z198-AA197</f>
        <v>26666.666666666701</v>
      </c>
      <c r="AB198" s="5">
        <f>AA198-AB197</f>
        <v>25000.000000000033</v>
      </c>
      <c r="AC198" s="5">
        <f t="shared" ref="AC198" si="437">AB198-AC197</f>
        <v>23333.333333333365</v>
      </c>
      <c r="AD198" s="5">
        <f t="shared" ref="AD198" si="438">AC198-AD197</f>
        <v>21666.666666666697</v>
      </c>
      <c r="AE198" s="5">
        <f t="shared" ref="AE198" si="439">AD198-AE197</f>
        <v>20000.000000000029</v>
      </c>
      <c r="AF198" s="5">
        <f t="shared" ref="AF198" si="440">AE198-AF197</f>
        <v>18333.333333333361</v>
      </c>
      <c r="AG198" s="5">
        <f t="shared" ref="AG198" si="441">AF198-AG197</f>
        <v>16666.666666666693</v>
      </c>
      <c r="AH198" s="5">
        <f t="shared" ref="AH198" si="442">AG198-AH197</f>
        <v>15000.000000000027</v>
      </c>
      <c r="AI198" s="5">
        <f t="shared" ref="AI198" si="443">AH198-AI197</f>
        <v>13333.333333333361</v>
      </c>
      <c r="AJ198" s="5">
        <f t="shared" ref="AJ198" si="444">AI198-AJ197</f>
        <v>11666.666666666695</v>
      </c>
      <c r="AK198" s="5">
        <f t="shared" ref="AK198" si="445">AJ198-AK197</f>
        <v>10000.000000000029</v>
      </c>
      <c r="AL198" s="5">
        <f t="shared" ref="AL198" si="446">AK198-AL197</f>
        <v>8333.333333333363</v>
      </c>
      <c r="AM198" s="5">
        <f t="shared" ref="AM198" si="447">AL198-AM197</f>
        <v>6666.6666666666961</v>
      </c>
      <c r="AN198" s="5">
        <f>AM198-AN197</f>
        <v>5000.0000000000291</v>
      </c>
    </row>
    <row r="199" spans="1:40" hidden="1" outlineLevel="1" x14ac:dyDescent="0.25"/>
    <row r="200" spans="1:40" collapsed="1" x14ac:dyDescent="0.25">
      <c r="A200" s="28" t="s">
        <v>153</v>
      </c>
      <c r="B200" s="82"/>
      <c r="C200" s="29"/>
      <c r="D200" s="29">
        <f>D201+D206</f>
        <v>0</v>
      </c>
      <c r="E200" s="29">
        <f t="shared" ref="E200:O200" si="448">E201+E206</f>
        <v>0</v>
      </c>
      <c r="F200" s="29">
        <f t="shared" si="448"/>
        <v>0</v>
      </c>
      <c r="G200" s="29">
        <f t="shared" si="448"/>
        <v>0</v>
      </c>
      <c r="H200" s="29">
        <f t="shared" ca="1" si="448"/>
        <v>0</v>
      </c>
      <c r="I200" s="29">
        <f t="shared" ca="1" si="448"/>
        <v>74014.602476190499</v>
      </c>
      <c r="J200" s="29">
        <f t="shared" ca="1" si="448"/>
        <v>185636.77523809529</v>
      </c>
      <c r="K200" s="29">
        <f t="shared" ca="1" si="448"/>
        <v>141080.87123809531</v>
      </c>
      <c r="L200" s="29">
        <f t="shared" ca="1" si="448"/>
        <v>51334.971238095233</v>
      </c>
      <c r="M200" s="29">
        <f t="shared" ca="1" si="448"/>
        <v>0</v>
      </c>
      <c r="N200" s="29">
        <f t="shared" ca="1" si="448"/>
        <v>12150.879238095256</v>
      </c>
      <c r="O200" s="29">
        <f t="shared" ca="1" si="448"/>
        <v>4551.3512380952534</v>
      </c>
      <c r="P200" s="29">
        <f t="shared" ref="P200:AA200" ca="1" si="449">P201+P206</f>
        <v>123850.25123809524</v>
      </c>
      <c r="Q200" s="29">
        <f t="shared" ca="1" si="449"/>
        <v>71011.239238095237</v>
      </c>
      <c r="R200" s="29">
        <f t="shared" ca="1" si="449"/>
        <v>73261.239238095237</v>
      </c>
      <c r="S200" s="29">
        <f t="shared" ca="1" si="449"/>
        <v>0</v>
      </c>
      <c r="T200" s="29">
        <f t="shared" ca="1" si="449"/>
        <v>133835.16323809524</v>
      </c>
      <c r="U200" s="29">
        <f t="shared" ca="1" si="449"/>
        <v>169306.50323809529</v>
      </c>
      <c r="V200" s="29">
        <f t="shared" ca="1" si="449"/>
        <v>206734.51523809528</v>
      </c>
      <c r="W200" s="29">
        <f t="shared" ca="1" si="449"/>
        <v>159034.8392380953</v>
      </c>
      <c r="X200" s="29">
        <f t="shared" ca="1" si="449"/>
        <v>59761.23923809523</v>
      </c>
      <c r="Y200" s="29">
        <f t="shared" ca="1" si="449"/>
        <v>0</v>
      </c>
      <c r="Z200" s="29">
        <f t="shared" ca="1" si="449"/>
        <v>17636.991238095259</v>
      </c>
      <c r="AA200" s="29">
        <f t="shared" ca="1" si="449"/>
        <v>8286.4592380952545</v>
      </c>
      <c r="AB200" s="29">
        <f ca="1">AB219+AB227</f>
        <v>24860917.919047624</v>
      </c>
      <c r="AC200" s="29">
        <f ca="1">AC219+AC227</f>
        <v>25316163.793396831</v>
      </c>
      <c r="AD200" s="29">
        <f ca="1">AD219+AD227</f>
        <v>25784159.667746037</v>
      </c>
      <c r="AE200" s="29">
        <f ca="1">AE219+AE227</f>
        <v>24302459.609333336</v>
      </c>
      <c r="AF200" s="29">
        <f ca="1">AF219+AF227</f>
        <v>25144783.311682545</v>
      </c>
      <c r="AG200" s="29">
        <f ca="1">AG219+AG227</f>
        <v>26212015.99403175</v>
      </c>
      <c r="AH200" s="29">
        <f ca="1">AH219+AH227</f>
        <v>27503065.440380961</v>
      </c>
      <c r="AI200" s="29">
        <f ca="1">AI219+AI227</f>
        <v>28506002.014730163</v>
      </c>
      <c r="AJ200" s="29">
        <f ca="1">AJ219+AJ227</f>
        <v>28892397.88907937</v>
      </c>
      <c r="AK200" s="29">
        <f ca="1">AK219+AK227</f>
        <v>28797551.910666674</v>
      </c>
      <c r="AL200" s="29">
        <f ca="1">AL219+AL227</f>
        <v>28928582.829015881</v>
      </c>
      <c r="AM200" s="29">
        <f ca="1">AM219+AM227</f>
        <v>28996705.043365084</v>
      </c>
      <c r="AN200" s="29">
        <f ca="1">AN219+AN227</f>
        <v>29621613.229714293</v>
      </c>
    </row>
    <row r="201" spans="1:40" s="39" customFormat="1" ht="10.25" hidden="1" outlineLevel="1" x14ac:dyDescent="0.2">
      <c r="A201" s="22" t="s">
        <v>33</v>
      </c>
      <c r="B201" s="31"/>
      <c r="C201" s="95"/>
      <c r="D201" s="22">
        <f t="shared" ref="D201:O201" si="450">SUM(D202:D205)</f>
        <v>0</v>
      </c>
      <c r="E201" s="22">
        <f t="shared" si="450"/>
        <v>0</v>
      </c>
      <c r="F201" s="22">
        <f t="shared" si="450"/>
        <v>0</v>
      </c>
      <c r="G201" s="22">
        <f t="shared" si="450"/>
        <v>0</v>
      </c>
      <c r="H201" s="22">
        <f t="shared" si="450"/>
        <v>0</v>
      </c>
      <c r="I201" s="22">
        <f t="shared" si="450"/>
        <v>0</v>
      </c>
      <c r="J201" s="22">
        <f t="shared" si="450"/>
        <v>0</v>
      </c>
      <c r="K201" s="22">
        <f t="shared" si="450"/>
        <v>0</v>
      </c>
      <c r="L201" s="22">
        <f t="shared" si="450"/>
        <v>0</v>
      </c>
      <c r="M201" s="22">
        <f t="shared" si="450"/>
        <v>0</v>
      </c>
      <c r="N201" s="22">
        <f t="shared" si="450"/>
        <v>0</v>
      </c>
      <c r="O201" s="22">
        <f t="shared" si="450"/>
        <v>0</v>
      </c>
      <c r="P201" s="22">
        <f>SUM(P202:P205)</f>
        <v>35400</v>
      </c>
      <c r="Q201" s="22">
        <f t="shared" ref="Q201" si="451">SUM(Q202:Q205)</f>
        <v>0</v>
      </c>
      <c r="R201" s="22">
        <f t="shared" ref="R201" si="452">SUM(R202:R205)</f>
        <v>0</v>
      </c>
      <c r="S201" s="22">
        <f t="shared" ref="S201" si="453">SUM(S202:S205)</f>
        <v>0</v>
      </c>
      <c r="T201" s="22">
        <f t="shared" ref="T201" si="454">SUM(T202:T205)</f>
        <v>0</v>
      </c>
      <c r="U201" s="22">
        <f t="shared" ref="U201" si="455">SUM(U202:U205)</f>
        <v>0</v>
      </c>
      <c r="V201" s="22">
        <f t="shared" ref="V201" si="456">SUM(V202:V205)</f>
        <v>0</v>
      </c>
      <c r="W201" s="22">
        <f t="shared" ref="W201" si="457">SUM(W202:W205)</f>
        <v>0</v>
      </c>
      <c r="X201" s="22">
        <f t="shared" ref="X201" si="458">SUM(X202:X205)</f>
        <v>0</v>
      </c>
      <c r="Y201" s="22">
        <f t="shared" ref="Y201" si="459">SUM(Y202:Y205)</f>
        <v>0</v>
      </c>
      <c r="Z201" s="22">
        <f t="shared" ref="Z201" si="460">SUM(Z202:Z205)</f>
        <v>0</v>
      </c>
      <c r="AA201" s="22">
        <f t="shared" ref="AA201" si="461">SUM(AA202:AA205)</f>
        <v>0</v>
      </c>
      <c r="AB201" s="22">
        <f>SUM(AB202:AB205)</f>
        <v>35400</v>
      </c>
      <c r="AC201" s="22">
        <f t="shared" ref="AC201" si="462">SUM(AC202:AC205)</f>
        <v>0</v>
      </c>
      <c r="AD201" s="22">
        <f t="shared" ref="AD201" si="463">SUM(AD202:AD205)</f>
        <v>0</v>
      </c>
      <c r="AE201" s="22">
        <f t="shared" ref="AE201" si="464">SUM(AE202:AE205)</f>
        <v>0</v>
      </c>
      <c r="AF201" s="22">
        <f t="shared" ref="AF201" si="465">SUM(AF202:AF205)</f>
        <v>0</v>
      </c>
      <c r="AG201" s="22">
        <f t="shared" ref="AG201" si="466">SUM(AG202:AG205)</f>
        <v>0</v>
      </c>
      <c r="AH201" s="22">
        <f t="shared" ref="AH201" si="467">SUM(AH202:AH205)</f>
        <v>0</v>
      </c>
      <c r="AI201" s="22">
        <f t="shared" ref="AI201" si="468">SUM(AI202:AI205)</f>
        <v>0</v>
      </c>
      <c r="AJ201" s="22">
        <f t="shared" ref="AJ201" si="469">SUM(AJ202:AJ205)</f>
        <v>0</v>
      </c>
      <c r="AK201" s="22">
        <f t="shared" ref="AK201" si="470">SUM(AK202:AK205)</f>
        <v>0</v>
      </c>
      <c r="AL201" s="22">
        <f t="shared" ref="AL201" si="471">SUM(AL202:AL205)</f>
        <v>0</v>
      </c>
      <c r="AM201" s="22">
        <f t="shared" ref="AM201" si="472">SUM(AM202:AM205)</f>
        <v>0</v>
      </c>
      <c r="AN201" s="22">
        <f>SUM(AN202:AN205)</f>
        <v>35400</v>
      </c>
    </row>
    <row r="202" spans="1:40" hidden="1" outlineLevel="1" x14ac:dyDescent="0.25">
      <c r="A202" s="94" t="s">
        <v>13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15">
        <v>10500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15">
        <v>10500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15">
        <v>10500</v>
      </c>
    </row>
    <row r="203" spans="1:40" hidden="1" outlineLevel="1" x14ac:dyDescent="0.25">
      <c r="A203" s="94" t="s">
        <v>16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15">
        <v>2900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15">
        <v>2900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15">
        <v>2900</v>
      </c>
    </row>
    <row r="204" spans="1:40" hidden="1" outlineLevel="1" x14ac:dyDescent="0.25">
      <c r="A204" s="94" t="s">
        <v>51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15">
        <v>12000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15">
        <v>12000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15">
        <v>12000</v>
      </c>
    </row>
    <row r="205" spans="1:40" hidden="1" outlineLevel="1" x14ac:dyDescent="0.25">
      <c r="A205" s="94" t="s">
        <v>15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15">
        <v>10000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15">
        <v>10000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15">
        <v>10000</v>
      </c>
    </row>
    <row r="206" spans="1:40" s="120" customFormat="1" ht="10.25" hidden="1" outlineLevel="1" x14ac:dyDescent="0.2">
      <c r="A206" s="120" t="s">
        <v>154</v>
      </c>
      <c r="B206" s="121"/>
      <c r="C206" s="122"/>
      <c r="D206" s="120">
        <f>D207*D209</f>
        <v>0</v>
      </c>
      <c r="E206" s="120">
        <f t="shared" ref="E206:F206" si="473">E207*E209</f>
        <v>0</v>
      </c>
      <c r="F206" s="120">
        <f t="shared" si="473"/>
        <v>0</v>
      </c>
      <c r="G206" s="120">
        <v>0</v>
      </c>
      <c r="H206" s="120">
        <f ca="1">MAX(MIN(H207,H208),0)*H209</f>
        <v>0</v>
      </c>
      <c r="I206" s="120">
        <f t="shared" ref="I206:AN206" ca="1" si="474">MAX(MIN(I207,I208),0)*I209</f>
        <v>74014.602476190499</v>
      </c>
      <c r="J206" s="120">
        <f t="shared" ca="1" si="474"/>
        <v>185636.77523809529</v>
      </c>
      <c r="K206" s="120">
        <f t="shared" ca="1" si="474"/>
        <v>141080.87123809531</v>
      </c>
      <c r="L206" s="120">
        <f t="shared" ca="1" si="474"/>
        <v>51334.971238095233</v>
      </c>
      <c r="M206" s="120">
        <f t="shared" ca="1" si="474"/>
        <v>0</v>
      </c>
      <c r="N206" s="120">
        <f t="shared" ca="1" si="474"/>
        <v>12150.879238095256</v>
      </c>
      <c r="O206" s="120">
        <f t="shared" ca="1" si="474"/>
        <v>4551.3512380952534</v>
      </c>
      <c r="P206" s="120">
        <f t="shared" ca="1" si="474"/>
        <v>88450.251238095239</v>
      </c>
      <c r="Q206" s="120">
        <f t="shared" ca="1" si="474"/>
        <v>71011.239238095237</v>
      </c>
      <c r="R206" s="120">
        <f t="shared" ca="1" si="474"/>
        <v>73261.239238095237</v>
      </c>
      <c r="S206" s="120">
        <f t="shared" ca="1" si="474"/>
        <v>0</v>
      </c>
      <c r="T206" s="120">
        <f t="shared" ca="1" si="474"/>
        <v>133835.16323809524</v>
      </c>
      <c r="U206" s="120">
        <f t="shared" ca="1" si="474"/>
        <v>169306.50323809529</v>
      </c>
      <c r="V206" s="120">
        <f t="shared" ca="1" si="474"/>
        <v>206734.51523809528</v>
      </c>
      <c r="W206" s="120">
        <f t="shared" ca="1" si="474"/>
        <v>159034.8392380953</v>
      </c>
      <c r="X206" s="120">
        <f t="shared" ca="1" si="474"/>
        <v>59761.23923809523</v>
      </c>
      <c r="Y206" s="120">
        <f t="shared" ca="1" si="474"/>
        <v>0</v>
      </c>
      <c r="Z206" s="120">
        <f t="shared" ca="1" si="474"/>
        <v>17636.991238095259</v>
      </c>
      <c r="AA206" s="120">
        <f t="shared" ca="1" si="474"/>
        <v>8286.4592380952545</v>
      </c>
      <c r="AB206" s="120">
        <f t="shared" ca="1" si="474"/>
        <v>99364.083238095249</v>
      </c>
      <c r="AC206" s="120">
        <f t="shared" ca="1" si="474"/>
        <v>80337.507238095233</v>
      </c>
      <c r="AD206" s="120">
        <f t="shared" ca="1" si="474"/>
        <v>82587.507238095233</v>
      </c>
      <c r="AE206" s="120">
        <f t="shared" ca="1" si="474"/>
        <v>0</v>
      </c>
      <c r="AF206" s="120">
        <f t="shared" ca="1" si="474"/>
        <v>148645.35923809523</v>
      </c>
      <c r="AG206" s="120">
        <f t="shared" ca="1" si="474"/>
        <v>188335.1792380953</v>
      </c>
      <c r="AH206" s="120">
        <f t="shared" ca="1" si="474"/>
        <v>227832.25523809527</v>
      </c>
      <c r="AI206" s="120">
        <f t="shared" ca="1" si="474"/>
        <v>176988.80723809529</v>
      </c>
      <c r="AJ206" s="120">
        <f t="shared" ca="1" si="474"/>
        <v>68187.507238095233</v>
      </c>
      <c r="AK206" s="120">
        <f t="shared" ca="1" si="474"/>
        <v>0</v>
      </c>
      <c r="AL206" s="120">
        <f t="shared" ca="1" si="474"/>
        <v>23123.103238095271</v>
      </c>
      <c r="AM206" s="120">
        <f t="shared" ca="1" si="474"/>
        <v>12021.567238095255</v>
      </c>
      <c r="AN206" s="120">
        <f t="shared" ca="1" si="474"/>
        <v>110277.91523809527</v>
      </c>
    </row>
    <row r="207" spans="1:40" hidden="1" outlineLevel="1" x14ac:dyDescent="0.25">
      <c r="A207" s="5" t="s">
        <v>155</v>
      </c>
      <c r="D207" s="5">
        <f t="shared" ref="D207:AN207" si="475">D57</f>
        <v>0</v>
      </c>
      <c r="E207" s="5">
        <f t="shared" si="475"/>
        <v>0</v>
      </c>
      <c r="F207" s="5">
        <f t="shared" si="475"/>
        <v>0</v>
      </c>
      <c r="G207" s="5">
        <f t="shared" ca="1" si="475"/>
        <v>-1301921.28</v>
      </c>
      <c r="H207" s="5">
        <f t="shared" ca="1" si="475"/>
        <v>793499.78158730152</v>
      </c>
      <c r="I207" s="5">
        <f t="shared" ca="1" si="475"/>
        <v>1001852.1815873019</v>
      </c>
      <c r="J207" s="5">
        <f t="shared" ca="1" si="475"/>
        <v>1237578.501587302</v>
      </c>
      <c r="K207" s="5">
        <f t="shared" ca="1" si="475"/>
        <v>940539.14158730209</v>
      </c>
      <c r="L207" s="5">
        <f t="shared" ca="1" si="475"/>
        <v>342233.14158730156</v>
      </c>
      <c r="M207" s="5">
        <f t="shared" ca="1" si="475"/>
        <v>-167994.13841269829</v>
      </c>
      <c r="N207" s="5">
        <f t="shared" ca="1" si="475"/>
        <v>81005.861587301712</v>
      </c>
      <c r="O207" s="5">
        <f t="shared" ca="1" si="475"/>
        <v>30342.341587301693</v>
      </c>
      <c r="P207" s="5">
        <f t="shared" ca="1" si="475"/>
        <v>589668.34158730158</v>
      </c>
      <c r="Q207" s="5">
        <f t="shared" ca="1" si="475"/>
        <v>473408.26158730156</v>
      </c>
      <c r="R207" s="5">
        <f t="shared" ca="1" si="475"/>
        <v>488408.26158730156</v>
      </c>
      <c r="S207" s="5">
        <f t="shared" ca="1" si="475"/>
        <v>-1490017.0184126985</v>
      </c>
      <c r="T207" s="5">
        <f t="shared" ca="1" si="475"/>
        <v>892234.42158730165</v>
      </c>
      <c r="U207" s="5">
        <f t="shared" ca="1" si="475"/>
        <v>1128710.021587302</v>
      </c>
      <c r="V207" s="5">
        <f t="shared" ca="1" si="475"/>
        <v>1378230.1015873018</v>
      </c>
      <c r="W207" s="5">
        <f t="shared" ca="1" si="475"/>
        <v>1060232.261587302</v>
      </c>
      <c r="X207" s="5">
        <f t="shared" ca="1" si="475"/>
        <v>398408.26158730156</v>
      </c>
      <c r="Y207" s="5">
        <f t="shared" ca="1" si="475"/>
        <v>-131420.0584126983</v>
      </c>
      <c r="Z207" s="5">
        <f t="shared" ca="1" si="475"/>
        <v>117579.94158730173</v>
      </c>
      <c r="AA207" s="5">
        <f t="shared" ca="1" si="475"/>
        <v>55243.061587301694</v>
      </c>
      <c r="AB207" s="5">
        <f t="shared" ca="1" si="475"/>
        <v>662427.2215873017</v>
      </c>
      <c r="AC207" s="5">
        <f t="shared" ca="1" si="475"/>
        <v>535583.38158730161</v>
      </c>
      <c r="AD207" s="5">
        <f t="shared" ca="1" si="475"/>
        <v>550583.38158730161</v>
      </c>
      <c r="AE207" s="5">
        <f t="shared" ca="1" si="475"/>
        <v>-1481700.0584126986</v>
      </c>
      <c r="AF207" s="5">
        <f t="shared" ca="1" si="475"/>
        <v>990969.06158730155</v>
      </c>
      <c r="AG207" s="5">
        <f t="shared" ca="1" si="475"/>
        <v>1255567.8615873021</v>
      </c>
      <c r="AH207" s="5">
        <f t="shared" ca="1" si="475"/>
        <v>1518881.7015873019</v>
      </c>
      <c r="AI207" s="5">
        <f t="shared" ca="1" si="475"/>
        <v>1179925.3815873021</v>
      </c>
      <c r="AJ207" s="5">
        <f t="shared" ca="1" si="475"/>
        <v>454583.38158730156</v>
      </c>
      <c r="AK207" s="5">
        <f t="shared" ca="1" si="475"/>
        <v>-94845.978412698169</v>
      </c>
      <c r="AL207" s="5">
        <f t="shared" ca="1" si="475"/>
        <v>154154.0215873018</v>
      </c>
      <c r="AM207" s="5">
        <f t="shared" ca="1" si="475"/>
        <v>80143.781587301695</v>
      </c>
      <c r="AN207" s="5">
        <f t="shared" ca="1" si="475"/>
        <v>735186.10158730182</v>
      </c>
    </row>
    <row r="208" spans="1:40" hidden="1" outlineLevel="1" x14ac:dyDescent="0.25">
      <c r="A208" s="5" t="s">
        <v>195</v>
      </c>
      <c r="G208" s="5">
        <f ca="1">G207</f>
        <v>-1301921.28</v>
      </c>
      <c r="H208" s="5">
        <f ca="1">G207+H207</f>
        <v>-508421.49841269851</v>
      </c>
      <c r="I208" s="5">
        <f ca="1">H208+I207</f>
        <v>493430.68317460339</v>
      </c>
      <c r="J208" s="5">
        <f t="shared" ref="J208:AN208" ca="1" si="476">I208+J207</f>
        <v>1731009.1847619053</v>
      </c>
      <c r="K208" s="5">
        <f t="shared" ca="1" si="476"/>
        <v>2671548.3263492072</v>
      </c>
      <c r="L208" s="5">
        <f t="shared" ca="1" si="476"/>
        <v>3013781.4679365088</v>
      </c>
      <c r="M208" s="5">
        <f t="shared" ca="1" si="476"/>
        <v>2845787.3295238107</v>
      </c>
      <c r="N208" s="5">
        <f t="shared" ca="1" si="476"/>
        <v>2926793.1911111125</v>
      </c>
      <c r="O208" s="5">
        <f t="shared" ca="1" si="476"/>
        <v>2957135.5326984143</v>
      </c>
      <c r="P208" s="5">
        <f t="shared" ca="1" si="476"/>
        <v>3546803.8742857156</v>
      </c>
      <c r="Q208" s="5">
        <f t="shared" ca="1" si="476"/>
        <v>4020212.1358730174</v>
      </c>
      <c r="R208" s="5">
        <f t="shared" ca="1" si="476"/>
        <v>4508620.3974603191</v>
      </c>
      <c r="S208" s="5">
        <f t="shared" ca="1" si="476"/>
        <v>3018603.3790476206</v>
      </c>
      <c r="T208" s="5">
        <f t="shared" ca="1" si="476"/>
        <v>3910837.8006349225</v>
      </c>
      <c r="U208" s="5">
        <f t="shared" ca="1" si="476"/>
        <v>5039547.8222222244</v>
      </c>
      <c r="V208" s="5">
        <f t="shared" ca="1" si="476"/>
        <v>6417777.9238095265</v>
      </c>
      <c r="W208" s="5">
        <f t="shared" ca="1" si="476"/>
        <v>7478010.1853968287</v>
      </c>
      <c r="X208" s="5">
        <f t="shared" ca="1" si="476"/>
        <v>7876418.44698413</v>
      </c>
      <c r="Y208" s="5">
        <f t="shared" ca="1" si="476"/>
        <v>7744998.3885714319</v>
      </c>
      <c r="Z208" s="5">
        <f t="shared" ca="1" si="476"/>
        <v>7862578.3301587338</v>
      </c>
      <c r="AA208" s="5">
        <f t="shared" ca="1" si="476"/>
        <v>7917821.3917460358</v>
      </c>
      <c r="AB208" s="5">
        <f t="shared" ca="1" si="476"/>
        <v>8580248.613333337</v>
      </c>
      <c r="AC208" s="5">
        <f t="shared" ca="1" si="476"/>
        <v>9115831.9949206393</v>
      </c>
      <c r="AD208" s="5">
        <f t="shared" ca="1" si="476"/>
        <v>9666415.3765079416</v>
      </c>
      <c r="AE208" s="5">
        <f t="shared" ca="1" si="476"/>
        <v>8184715.3180952426</v>
      </c>
      <c r="AF208" s="5">
        <f t="shared" ca="1" si="476"/>
        <v>9175684.3796825446</v>
      </c>
      <c r="AG208" s="5">
        <f t="shared" ca="1" si="476"/>
        <v>10431252.241269847</v>
      </c>
      <c r="AH208" s="5">
        <f t="shared" ca="1" si="476"/>
        <v>11950133.94285715</v>
      </c>
      <c r="AI208" s="5">
        <f t="shared" ca="1" si="476"/>
        <v>13130059.324444452</v>
      </c>
      <c r="AJ208" s="5">
        <f t="shared" ca="1" si="476"/>
        <v>13584642.706031755</v>
      </c>
      <c r="AK208" s="5">
        <f t="shared" ca="1" si="476"/>
        <v>13489796.727619056</v>
      </c>
      <c r="AL208" s="5">
        <f t="shared" ca="1" si="476"/>
        <v>13643950.749206357</v>
      </c>
      <c r="AM208" s="5">
        <f t="shared" ca="1" si="476"/>
        <v>13724094.530793658</v>
      </c>
      <c r="AN208" s="5">
        <f t="shared" ca="1" si="476"/>
        <v>14459280.632380959</v>
      </c>
    </row>
    <row r="209" spans="1:40" s="3" customFormat="1" hidden="1" outlineLevel="1" x14ac:dyDescent="0.25">
      <c r="A209" s="5" t="s">
        <v>156</v>
      </c>
      <c r="B209" s="9"/>
      <c r="C209" s="32"/>
      <c r="D209" s="3">
        <f>Предпоссылки!$C$213</f>
        <v>0.15</v>
      </c>
      <c r="E209" s="3">
        <f>Предпоссылки!$C$213</f>
        <v>0.15</v>
      </c>
      <c r="F209" s="3">
        <f>Предпоссылки!$C$213</f>
        <v>0.15</v>
      </c>
      <c r="G209" s="3">
        <f>Предпоссылки!$C$213</f>
        <v>0.15</v>
      </c>
      <c r="H209" s="3">
        <f>Предпоссылки!$C$213</f>
        <v>0.15</v>
      </c>
      <c r="I209" s="3">
        <f>Предпоссылки!$C$213</f>
        <v>0.15</v>
      </c>
      <c r="J209" s="3">
        <f>Предпоссылки!$C$213</f>
        <v>0.15</v>
      </c>
      <c r="K209" s="3">
        <f>Предпоссылки!$C$213</f>
        <v>0.15</v>
      </c>
      <c r="L209" s="3">
        <f>Предпоссылки!$C$213</f>
        <v>0.15</v>
      </c>
      <c r="M209" s="3">
        <f>Предпоссылки!$C$213</f>
        <v>0.15</v>
      </c>
      <c r="N209" s="3">
        <f>Предпоссылки!$C$213</f>
        <v>0.15</v>
      </c>
      <c r="O209" s="3">
        <f>Предпоссылки!$C$213</f>
        <v>0.15</v>
      </c>
      <c r="P209" s="3">
        <f>Предпоссылки!$C$213</f>
        <v>0.15</v>
      </c>
      <c r="Q209" s="3">
        <f>Предпоссылки!$C$213</f>
        <v>0.15</v>
      </c>
      <c r="R209" s="3">
        <f>Предпоссылки!$C$213</f>
        <v>0.15</v>
      </c>
      <c r="S209" s="3">
        <f>Предпоссылки!$C$213</f>
        <v>0.15</v>
      </c>
      <c r="T209" s="3">
        <f>Предпоссылки!$C$213</f>
        <v>0.15</v>
      </c>
      <c r="U209" s="3">
        <f>Предпоссылки!$C$213</f>
        <v>0.15</v>
      </c>
      <c r="V209" s="3">
        <f>Предпоссылки!$C$213</f>
        <v>0.15</v>
      </c>
      <c r="W209" s="3">
        <f>Предпоссылки!$C$213</f>
        <v>0.15</v>
      </c>
      <c r="X209" s="3">
        <f>Предпоссылки!$C$213</f>
        <v>0.15</v>
      </c>
      <c r="Y209" s="3">
        <f>Предпоссылки!$C$213</f>
        <v>0.15</v>
      </c>
      <c r="Z209" s="3">
        <f>Предпоссылки!$C$213</f>
        <v>0.15</v>
      </c>
      <c r="AA209" s="3">
        <f>Предпоссылки!$C$213</f>
        <v>0.15</v>
      </c>
      <c r="AB209" s="3">
        <f>Предпоссылки!$C$213</f>
        <v>0.15</v>
      </c>
      <c r="AC209" s="3">
        <f>Предпоссылки!$C$213</f>
        <v>0.15</v>
      </c>
      <c r="AD209" s="3">
        <f>Предпоссылки!$C$213</f>
        <v>0.15</v>
      </c>
      <c r="AE209" s="3">
        <f>Предпоссылки!$C$213</f>
        <v>0.15</v>
      </c>
      <c r="AF209" s="3">
        <f>Предпоссылки!$C$213</f>
        <v>0.15</v>
      </c>
      <c r="AG209" s="3">
        <f>Предпоссылки!$C$213</f>
        <v>0.15</v>
      </c>
      <c r="AH209" s="3">
        <f>Предпоссылки!$C$213</f>
        <v>0.15</v>
      </c>
      <c r="AI209" s="3">
        <f>Предпоссылки!$C$213</f>
        <v>0.15</v>
      </c>
      <c r="AJ209" s="3">
        <f>Предпоссылки!$C$213</f>
        <v>0.15</v>
      </c>
      <c r="AK209" s="3">
        <f>Предпоссылки!$C$213</f>
        <v>0.15</v>
      </c>
      <c r="AL209" s="3">
        <f>Предпоссылки!$C$213</f>
        <v>0.15</v>
      </c>
      <c r="AM209" s="3">
        <f>Предпоссылки!$C$213</f>
        <v>0.15</v>
      </c>
      <c r="AN209" s="3">
        <f>Предпоссылки!$C$213</f>
        <v>0.15</v>
      </c>
    </row>
    <row r="210" spans="1:40" collapsed="1" x14ac:dyDescent="0.25"/>
    <row r="212" spans="1:40" collapsed="1" x14ac:dyDescent="0.25">
      <c r="A212" s="28" t="s">
        <v>176</v>
      </c>
      <c r="B212" s="82"/>
      <c r="C212" s="29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</row>
    <row r="213" spans="1:40" s="44" customFormat="1" collapsed="1" x14ac:dyDescent="0.25">
      <c r="A213" s="43" t="s">
        <v>168</v>
      </c>
      <c r="B213" s="84"/>
      <c r="D213" s="43"/>
      <c r="E213" s="43"/>
      <c r="F213" s="43"/>
      <c r="G213" s="43">
        <f t="shared" ref="G213:AN213" ca="1" si="477">G214+G216</f>
        <v>16534200.000000002</v>
      </c>
      <c r="H213" s="43">
        <f t="shared" ca="1" si="477"/>
        <v>17229366.448253971</v>
      </c>
      <c r="I213" s="43">
        <f t="shared" ca="1" si="477"/>
        <v>18158870.694031749</v>
      </c>
      <c r="J213" s="43">
        <f t="shared" ca="1" si="477"/>
        <v>19212479.087047622</v>
      </c>
      <c r="K213" s="43">
        <f t="shared" ca="1" si="477"/>
        <v>20013604.024063494</v>
      </c>
      <c r="L213" s="43">
        <f t="shared" ca="1" si="477"/>
        <v>20306168.861079365</v>
      </c>
      <c r="M213" s="43">
        <f t="shared" ca="1" si="477"/>
        <v>20139841.389333338</v>
      </c>
      <c r="N213" s="43">
        <f t="shared" ca="1" si="477"/>
        <v>20210363.038349207</v>
      </c>
      <c r="O213" s="43">
        <f t="shared" ca="1" si="477"/>
        <v>20237820.695365079</v>
      </c>
      <c r="P213" s="43">
        <f t="shared" ca="1" si="477"/>
        <v>20705305.452380951</v>
      </c>
      <c r="Q213" s="43">
        <f t="shared" ca="1" si="477"/>
        <v>21109369.141396824</v>
      </c>
      <c r="R213" s="43">
        <f t="shared" ca="1" si="477"/>
        <v>21526182.830412697</v>
      </c>
      <c r="S213" s="43">
        <f t="shared" ca="1" si="477"/>
        <v>20037832.478666663</v>
      </c>
      <c r="T213" s="43">
        <f t="shared" ca="1" si="477"/>
        <v>20797898.403682537</v>
      </c>
      <c r="U213" s="43">
        <f t="shared" ca="1" si="477"/>
        <v>21758968.588698409</v>
      </c>
      <c r="V213" s="43">
        <f t="shared" ca="1" si="477"/>
        <v>22932130.841714285</v>
      </c>
      <c r="W213" s="43">
        <f t="shared" ca="1" si="477"/>
        <v>23834994.930730157</v>
      </c>
      <c r="X213" s="43">
        <f t="shared" ca="1" si="477"/>
        <v>24175308.619746029</v>
      </c>
      <c r="Y213" s="43">
        <f t="shared" ca="1" si="477"/>
        <v>24045555.228</v>
      </c>
      <c r="Z213" s="43">
        <f t="shared" ca="1" si="477"/>
        <v>24147164.845015876</v>
      </c>
      <c r="AA213" s="43">
        <f t="shared" ca="1" si="477"/>
        <v>24195788.114031747</v>
      </c>
      <c r="AB213" s="43">
        <f t="shared" ca="1" si="477"/>
        <v>24725117.919047616</v>
      </c>
      <c r="AC213" s="43">
        <f t="shared" ca="1" si="477"/>
        <v>25182030.460063495</v>
      </c>
      <c r="AD213" s="43">
        <f t="shared" ca="1" si="477"/>
        <v>25651693.001079366</v>
      </c>
      <c r="AE213" s="43">
        <f t="shared" ca="1" si="477"/>
        <v>24171659.609333336</v>
      </c>
      <c r="AF213" s="43">
        <f t="shared" ca="1" si="477"/>
        <v>25015649.978349209</v>
      </c>
      <c r="AG213" s="43">
        <f t="shared" ca="1" si="477"/>
        <v>26084549.327365078</v>
      </c>
      <c r="AH213" s="43">
        <f t="shared" ca="1" si="477"/>
        <v>27377265.440380953</v>
      </c>
      <c r="AI213" s="43">
        <f t="shared" ca="1" si="477"/>
        <v>28381868.681396827</v>
      </c>
      <c r="AJ213" s="43">
        <f t="shared" ca="1" si="477"/>
        <v>28769931.222412698</v>
      </c>
      <c r="AK213" s="43">
        <f t="shared" ca="1" si="477"/>
        <v>28676751.910666663</v>
      </c>
      <c r="AL213" s="43">
        <f t="shared" ca="1" si="477"/>
        <v>28809449.495682538</v>
      </c>
      <c r="AM213" s="43">
        <f t="shared" ca="1" si="477"/>
        <v>28879238.376698408</v>
      </c>
      <c r="AN213" s="43">
        <f t="shared" ca="1" si="477"/>
        <v>29470413.229714286</v>
      </c>
    </row>
    <row r="214" spans="1:40" s="14" customFormat="1" x14ac:dyDescent="0.25">
      <c r="A214" s="14" t="s">
        <v>169</v>
      </c>
      <c r="B214" s="123"/>
      <c r="C214" s="70"/>
      <c r="G214" s="14">
        <f>G215</f>
        <v>16032000</v>
      </c>
      <c r="H214" s="14">
        <f t="shared" ref="H214" si="478">H215</f>
        <v>15737253.968253968</v>
      </c>
      <c r="I214" s="14">
        <f t="shared" ref="I214" si="479">I215</f>
        <v>15542507.936507937</v>
      </c>
      <c r="J214" s="14">
        <f t="shared" ref="J214" si="480">J215</f>
        <v>15347761.904761903</v>
      </c>
      <c r="K214" s="14">
        <f t="shared" ref="K214" si="481">K215</f>
        <v>15153015.873015873</v>
      </c>
      <c r="L214" s="14">
        <f t="shared" ref="L214" si="482">L215</f>
        <v>14958269.84126984</v>
      </c>
      <c r="M214" s="14">
        <f t="shared" ref="M214" si="483">M215</f>
        <v>14763523.80952381</v>
      </c>
      <c r="N214" s="14">
        <f t="shared" ref="N214" si="484">N215</f>
        <v>14568777.777777776</v>
      </c>
      <c r="O214" s="14">
        <f t="shared" ref="O214" si="485">O215</f>
        <v>14374031.746031744</v>
      </c>
      <c r="P214" s="14">
        <f t="shared" ref="P214" si="486">P215</f>
        <v>14179285.714285713</v>
      </c>
      <c r="Q214" s="14">
        <f t="shared" ref="Q214" si="487">Q215</f>
        <v>13984539.682539681</v>
      </c>
      <c r="R214" s="14">
        <f t="shared" ref="R214" si="488">R215</f>
        <v>13789793.650793649</v>
      </c>
      <c r="S214" s="14">
        <f t="shared" ref="S214" si="489">S215</f>
        <v>13595047.619047616</v>
      </c>
      <c r="T214" s="14">
        <f t="shared" ref="T214" si="490">T215</f>
        <v>13400301.587301586</v>
      </c>
      <c r="U214" s="14">
        <f t="shared" ref="U214" si="491">U215</f>
        <v>13205555.555555552</v>
      </c>
      <c r="V214" s="14">
        <f t="shared" ref="V214" si="492">V215</f>
        <v>13010809.523809522</v>
      </c>
      <c r="W214" s="14">
        <f t="shared" ref="W214" si="493">W215</f>
        <v>12816063.492063491</v>
      </c>
      <c r="X214" s="14">
        <f t="shared" ref="X214" si="494">X215</f>
        <v>12621317.460317457</v>
      </c>
      <c r="Y214" s="14">
        <f t="shared" ref="Y214" si="495">Y215</f>
        <v>12426571.428571425</v>
      </c>
      <c r="Z214" s="14">
        <f t="shared" ref="Z214" si="496">Z215</f>
        <v>12231825.396825394</v>
      </c>
      <c r="AA214" s="14">
        <f t="shared" ref="AA214" si="497">AA215</f>
        <v>12037079.365079362</v>
      </c>
      <c r="AB214" s="14">
        <f t="shared" ref="AB214" si="498">AB215</f>
        <v>11842333.333333328</v>
      </c>
      <c r="AC214" s="14">
        <f t="shared" ref="AC214" si="499">AC215</f>
        <v>11647587.301587299</v>
      </c>
      <c r="AD214" s="14">
        <f t="shared" ref="AD214" si="500">AD215</f>
        <v>11452841.269841265</v>
      </c>
      <c r="AE214" s="14">
        <f t="shared" ref="AE214" si="501">AE215</f>
        <v>11258095.238095235</v>
      </c>
      <c r="AF214" s="14">
        <f t="shared" ref="AF214" si="502">AF215</f>
        <v>11063349.206349203</v>
      </c>
      <c r="AG214" s="14">
        <f t="shared" ref="AG214" si="503">AG215</f>
        <v>10868603.17460317</v>
      </c>
      <c r="AH214" s="14">
        <f t="shared" ref="AH214" si="504">AH215</f>
        <v>10673857.142857138</v>
      </c>
      <c r="AI214" s="14">
        <f t="shared" ref="AI214" si="505">AI215</f>
        <v>10479111.111111106</v>
      </c>
      <c r="AJ214" s="14">
        <f t="shared" ref="AJ214" si="506">AJ215</f>
        <v>10284365.079365075</v>
      </c>
      <c r="AK214" s="14">
        <f t="shared" ref="AK214" si="507">AK215</f>
        <v>10089619.047619041</v>
      </c>
      <c r="AL214" s="14">
        <f t="shared" ref="AL214" si="508">AL215</f>
        <v>9894873.0158730112</v>
      </c>
      <c r="AM214" s="14">
        <f t="shared" ref="AM214" si="509">AM215</f>
        <v>9700126.9841269776</v>
      </c>
      <c r="AN214" s="14">
        <f t="shared" ref="AN214" si="510">AN215</f>
        <v>9505380.9523809478</v>
      </c>
    </row>
    <row r="215" spans="1:40" x14ac:dyDescent="0.25">
      <c r="A215" s="11" t="s">
        <v>174</v>
      </c>
      <c r="B215" s="69"/>
      <c r="C215" s="70"/>
      <c r="D215" s="14"/>
      <c r="E215" s="14"/>
      <c r="F215" s="14"/>
      <c r="G215" s="11">
        <f>G159+G162+G165+G168+G171+G176+G179+G184+G189+G194</f>
        <v>16032000</v>
      </c>
      <c r="H215" s="11">
        <f>H161+H164+H167+H170+H175+H183+H188+H193+H198</f>
        <v>15737253.968253968</v>
      </c>
      <c r="I215" s="11">
        <f t="shared" ref="I215:AN215" si="511">I161+I164+I167+I170+I175+I183+I188+I193+I198</f>
        <v>15542507.936507937</v>
      </c>
      <c r="J215" s="11">
        <f t="shared" si="511"/>
        <v>15347761.904761903</v>
      </c>
      <c r="K215" s="11">
        <f t="shared" si="511"/>
        <v>15153015.873015873</v>
      </c>
      <c r="L215" s="11">
        <f t="shared" si="511"/>
        <v>14958269.84126984</v>
      </c>
      <c r="M215" s="11">
        <f t="shared" si="511"/>
        <v>14763523.80952381</v>
      </c>
      <c r="N215" s="11">
        <f t="shared" si="511"/>
        <v>14568777.777777776</v>
      </c>
      <c r="O215" s="11">
        <f t="shared" si="511"/>
        <v>14374031.746031744</v>
      </c>
      <c r="P215" s="11">
        <f t="shared" si="511"/>
        <v>14179285.714285713</v>
      </c>
      <c r="Q215" s="11">
        <f t="shared" si="511"/>
        <v>13984539.682539681</v>
      </c>
      <c r="R215" s="11">
        <f t="shared" si="511"/>
        <v>13789793.650793649</v>
      </c>
      <c r="S215" s="11">
        <f t="shared" si="511"/>
        <v>13595047.619047616</v>
      </c>
      <c r="T215" s="11">
        <f t="shared" si="511"/>
        <v>13400301.587301586</v>
      </c>
      <c r="U215" s="11">
        <f t="shared" si="511"/>
        <v>13205555.555555552</v>
      </c>
      <c r="V215" s="11">
        <f t="shared" si="511"/>
        <v>13010809.523809522</v>
      </c>
      <c r="W215" s="11">
        <f t="shared" si="511"/>
        <v>12816063.492063491</v>
      </c>
      <c r="X215" s="11">
        <f t="shared" si="511"/>
        <v>12621317.460317457</v>
      </c>
      <c r="Y215" s="11">
        <f t="shared" si="511"/>
        <v>12426571.428571425</v>
      </c>
      <c r="Z215" s="11">
        <f t="shared" si="511"/>
        <v>12231825.396825394</v>
      </c>
      <c r="AA215" s="11">
        <f t="shared" si="511"/>
        <v>12037079.365079362</v>
      </c>
      <c r="AB215" s="11">
        <f t="shared" si="511"/>
        <v>11842333.333333328</v>
      </c>
      <c r="AC215" s="11">
        <f t="shared" si="511"/>
        <v>11647587.301587299</v>
      </c>
      <c r="AD215" s="11">
        <f t="shared" si="511"/>
        <v>11452841.269841265</v>
      </c>
      <c r="AE215" s="11">
        <f t="shared" si="511"/>
        <v>11258095.238095235</v>
      </c>
      <c r="AF215" s="11">
        <f t="shared" si="511"/>
        <v>11063349.206349203</v>
      </c>
      <c r="AG215" s="11">
        <f t="shared" si="511"/>
        <v>10868603.17460317</v>
      </c>
      <c r="AH215" s="11">
        <f t="shared" si="511"/>
        <v>10673857.142857138</v>
      </c>
      <c r="AI215" s="11">
        <f t="shared" si="511"/>
        <v>10479111.111111106</v>
      </c>
      <c r="AJ215" s="11">
        <f t="shared" si="511"/>
        <v>10284365.079365075</v>
      </c>
      <c r="AK215" s="11">
        <f t="shared" si="511"/>
        <v>10089619.047619041</v>
      </c>
      <c r="AL215" s="11">
        <f t="shared" si="511"/>
        <v>9894873.0158730112</v>
      </c>
      <c r="AM215" s="11">
        <f t="shared" si="511"/>
        <v>9700126.9841269776</v>
      </c>
      <c r="AN215" s="11">
        <f t="shared" si="511"/>
        <v>9505380.9523809478</v>
      </c>
    </row>
    <row r="216" spans="1:40" s="14" customFormat="1" x14ac:dyDescent="0.25">
      <c r="A216" s="8" t="s">
        <v>170</v>
      </c>
      <c r="B216" s="33"/>
      <c r="C216" s="32"/>
      <c r="D216" s="8"/>
      <c r="E216" s="8"/>
      <c r="F216" s="8"/>
      <c r="G216" s="8">
        <f ca="1">G217</f>
        <v>502200.00000000186</v>
      </c>
      <c r="H216" s="8">
        <f t="shared" ref="H216:AN216" ca="1" si="512">H217</f>
        <v>1492112.4800000018</v>
      </c>
      <c r="I216" s="8">
        <f t="shared" ca="1" si="512"/>
        <v>2616362.7575238119</v>
      </c>
      <c r="J216" s="8">
        <f t="shared" ca="1" si="512"/>
        <v>3864717.1822857172</v>
      </c>
      <c r="K216" s="8">
        <f t="shared" ca="1" si="512"/>
        <v>4860588.1510476219</v>
      </c>
      <c r="L216" s="8">
        <f t="shared" ca="1" si="512"/>
        <v>5347899.0198095264</v>
      </c>
      <c r="M216" s="8">
        <f t="shared" ca="1" si="512"/>
        <v>5376317.579809526</v>
      </c>
      <c r="N216" s="8">
        <f t="shared" ca="1" si="512"/>
        <v>5641585.2605714304</v>
      </c>
      <c r="O216" s="8">
        <f t="shared" ca="1" si="512"/>
        <v>5863788.9493333353</v>
      </c>
      <c r="P216" s="8">
        <f t="shared" ca="1" si="512"/>
        <v>6526019.7380952397</v>
      </c>
      <c r="Q216" s="8">
        <f t="shared" ca="1" si="512"/>
        <v>7124829.4588571442</v>
      </c>
      <c r="R216" s="8">
        <f t="shared" ca="1" si="512"/>
        <v>7736389.1796190487</v>
      </c>
      <c r="S216" s="8">
        <f t="shared" ca="1" si="512"/>
        <v>6442784.8596190484</v>
      </c>
      <c r="T216" s="8">
        <f t="shared" ca="1" si="512"/>
        <v>7397596.8163809534</v>
      </c>
      <c r="U216" s="8">
        <f t="shared" ca="1" si="512"/>
        <v>8553413.0331428591</v>
      </c>
      <c r="V216" s="8">
        <f t="shared" ca="1" si="512"/>
        <v>9921321.3179047648</v>
      </c>
      <c r="W216" s="8">
        <f t="shared" ca="1" si="512"/>
        <v>11018931.438666668</v>
      </c>
      <c r="X216" s="8">
        <f t="shared" ca="1" si="512"/>
        <v>11553991.159428574</v>
      </c>
      <c r="Y216" s="8">
        <f t="shared" ca="1" si="512"/>
        <v>11618983.799428575</v>
      </c>
      <c r="Z216" s="8">
        <f t="shared" ca="1" si="512"/>
        <v>11915339.44819048</v>
      </c>
      <c r="AA216" s="8">
        <f t="shared" ca="1" si="512"/>
        <v>12158708.748952385</v>
      </c>
      <c r="AB216" s="8">
        <f t="shared" ca="1" si="512"/>
        <v>12882784.58571429</v>
      </c>
      <c r="AC216" s="8">
        <f t="shared" ca="1" si="512"/>
        <v>13534443.158476194</v>
      </c>
      <c r="AD216" s="8">
        <f t="shared" ca="1" si="512"/>
        <v>14198851.731238099</v>
      </c>
      <c r="AE216" s="8">
        <f t="shared" ca="1" si="512"/>
        <v>12913564.371238099</v>
      </c>
      <c r="AF216" s="8">
        <f t="shared" ca="1" si="512"/>
        <v>13952300.772000004</v>
      </c>
      <c r="AG216" s="8">
        <f t="shared" ca="1" si="512"/>
        <v>15215946.152761908</v>
      </c>
      <c r="AH216" s="8">
        <f t="shared" ca="1" si="512"/>
        <v>16703408.297523813</v>
      </c>
      <c r="AI216" s="8">
        <f t="shared" ca="1" si="512"/>
        <v>17902757.570285719</v>
      </c>
      <c r="AJ216" s="8">
        <f t="shared" ca="1" si="512"/>
        <v>18485566.143047623</v>
      </c>
      <c r="AK216" s="8">
        <f t="shared" ca="1" si="512"/>
        <v>18587132.863047622</v>
      </c>
      <c r="AL216" s="8">
        <f t="shared" ca="1" si="512"/>
        <v>18914576.479809526</v>
      </c>
      <c r="AM216" s="8">
        <f t="shared" ca="1" si="512"/>
        <v>19179111.392571431</v>
      </c>
      <c r="AN216" s="8">
        <f t="shared" ca="1" si="512"/>
        <v>19965032.277333338</v>
      </c>
    </row>
    <row r="217" spans="1:40" x14ac:dyDescent="0.25">
      <c r="A217" s="11" t="s">
        <v>175</v>
      </c>
      <c r="B217" s="69"/>
      <c r="C217" s="70"/>
      <c r="D217" s="11"/>
      <c r="E217" s="11"/>
      <c r="F217" s="11"/>
      <c r="G217" s="11">
        <f ca="1">G218-G214</f>
        <v>502200.00000000186</v>
      </c>
      <c r="H217" s="11">
        <f ca="1">G217+H43+H44+H53+H58+H59</f>
        <v>1492112.4800000018</v>
      </c>
      <c r="I217" s="11">
        <f ca="1">H217+I43+I44+I53+I58+I59</f>
        <v>2616362.7575238119</v>
      </c>
      <c r="J217" s="11">
        <f t="shared" ref="J217:AN217" ca="1" si="513">I217+J43+J44+J53+J58+J59</f>
        <v>3864717.1822857172</v>
      </c>
      <c r="K217" s="11">
        <f t="shared" ca="1" si="513"/>
        <v>4860588.1510476219</v>
      </c>
      <c r="L217" s="11">
        <f t="shared" ca="1" si="513"/>
        <v>5347899.0198095264</v>
      </c>
      <c r="M217" s="11">
        <f t="shared" ca="1" si="513"/>
        <v>5376317.579809526</v>
      </c>
      <c r="N217" s="11">
        <f t="shared" ca="1" si="513"/>
        <v>5641585.2605714304</v>
      </c>
      <c r="O217" s="11">
        <f t="shared" ca="1" si="513"/>
        <v>5863788.9493333353</v>
      </c>
      <c r="P217" s="11">
        <f t="shared" ca="1" si="513"/>
        <v>6526019.7380952397</v>
      </c>
      <c r="Q217" s="11">
        <f t="shared" ca="1" si="513"/>
        <v>7124829.4588571442</v>
      </c>
      <c r="R217" s="11">
        <f t="shared" ca="1" si="513"/>
        <v>7736389.1796190487</v>
      </c>
      <c r="S217" s="11">
        <f t="shared" ca="1" si="513"/>
        <v>6442784.8596190484</v>
      </c>
      <c r="T217" s="11">
        <f t="shared" ca="1" si="513"/>
        <v>7397596.8163809534</v>
      </c>
      <c r="U217" s="11">
        <f t="shared" ca="1" si="513"/>
        <v>8553413.0331428591</v>
      </c>
      <c r="V217" s="11">
        <f t="shared" ca="1" si="513"/>
        <v>9921321.3179047648</v>
      </c>
      <c r="W217" s="11">
        <f t="shared" ca="1" si="513"/>
        <v>11018931.438666668</v>
      </c>
      <c r="X217" s="11">
        <f t="shared" ca="1" si="513"/>
        <v>11553991.159428574</v>
      </c>
      <c r="Y217" s="11">
        <f t="shared" ca="1" si="513"/>
        <v>11618983.799428575</v>
      </c>
      <c r="Z217" s="11">
        <f t="shared" ca="1" si="513"/>
        <v>11915339.44819048</v>
      </c>
      <c r="AA217" s="11">
        <f t="shared" ca="1" si="513"/>
        <v>12158708.748952385</v>
      </c>
      <c r="AB217" s="11">
        <f t="shared" ca="1" si="513"/>
        <v>12882784.58571429</v>
      </c>
      <c r="AC217" s="11">
        <f t="shared" ca="1" si="513"/>
        <v>13534443.158476194</v>
      </c>
      <c r="AD217" s="11">
        <f t="shared" ca="1" si="513"/>
        <v>14198851.731238099</v>
      </c>
      <c r="AE217" s="11">
        <f t="shared" ca="1" si="513"/>
        <v>12913564.371238099</v>
      </c>
      <c r="AF217" s="11">
        <f t="shared" ca="1" si="513"/>
        <v>13952300.772000004</v>
      </c>
      <c r="AG217" s="11">
        <f t="shared" ca="1" si="513"/>
        <v>15215946.152761908</v>
      </c>
      <c r="AH217" s="11">
        <f t="shared" ca="1" si="513"/>
        <v>16703408.297523813</v>
      </c>
      <c r="AI217" s="11">
        <f t="shared" ca="1" si="513"/>
        <v>17902757.570285719</v>
      </c>
      <c r="AJ217" s="11">
        <f t="shared" ca="1" si="513"/>
        <v>18485566.143047623</v>
      </c>
      <c r="AK217" s="11">
        <f t="shared" ca="1" si="513"/>
        <v>18587132.863047622</v>
      </c>
      <c r="AL217" s="11">
        <f t="shared" ca="1" si="513"/>
        <v>18914576.479809526</v>
      </c>
      <c r="AM217" s="11">
        <f t="shared" ca="1" si="513"/>
        <v>19179111.392571431</v>
      </c>
      <c r="AN217" s="11">
        <f t="shared" ca="1" si="513"/>
        <v>19965032.277333338</v>
      </c>
    </row>
    <row r="218" spans="1:40" s="44" customFormat="1" collapsed="1" x14ac:dyDescent="0.25">
      <c r="A218" s="43" t="s">
        <v>173</v>
      </c>
      <c r="B218" s="84"/>
      <c r="G218" s="43">
        <f t="shared" ref="G218:AN218" ca="1" si="514">G219</f>
        <v>16534200.000000002</v>
      </c>
      <c r="H218" s="43">
        <f t="shared" ca="1" si="514"/>
        <v>17327699.781587303</v>
      </c>
      <c r="I218" s="43">
        <f t="shared" ca="1" si="514"/>
        <v>18255537.360698413</v>
      </c>
      <c r="J218" s="43">
        <f t="shared" ca="1" si="514"/>
        <v>19307479.087047622</v>
      </c>
      <c r="K218" s="43">
        <f t="shared" ca="1" si="514"/>
        <v>20106937.357396826</v>
      </c>
      <c r="L218" s="43">
        <f t="shared" ca="1" si="514"/>
        <v>20397835.527746033</v>
      </c>
      <c r="M218" s="43">
        <f t="shared" ca="1" si="514"/>
        <v>20229841.389333338</v>
      </c>
      <c r="N218" s="43">
        <f t="shared" ca="1" si="514"/>
        <v>20298696.371682543</v>
      </c>
      <c r="O218" s="43">
        <f t="shared" ca="1" si="514"/>
        <v>20324487.36203175</v>
      </c>
      <c r="P218" s="43">
        <f t="shared" ca="1" si="514"/>
        <v>20825705.452380955</v>
      </c>
      <c r="Q218" s="43">
        <f t="shared" ca="1" si="514"/>
        <v>21228102.47473016</v>
      </c>
      <c r="R218" s="43">
        <f t="shared" ca="1" si="514"/>
        <v>21643249.497079369</v>
      </c>
      <c r="S218" s="43">
        <f t="shared" ca="1" si="514"/>
        <v>20153232.478666671</v>
      </c>
      <c r="T218" s="43">
        <f t="shared" ca="1" si="514"/>
        <v>20911631.737015877</v>
      </c>
      <c r="U218" s="43">
        <f t="shared" ca="1" si="514"/>
        <v>21871035.255365081</v>
      </c>
      <c r="V218" s="43">
        <f t="shared" ca="1" si="514"/>
        <v>23042530.841714289</v>
      </c>
      <c r="W218" s="43">
        <f t="shared" ca="1" si="514"/>
        <v>23943728.264063496</v>
      </c>
      <c r="X218" s="43">
        <f t="shared" ca="1" si="514"/>
        <v>24282375.286412701</v>
      </c>
      <c r="Y218" s="43">
        <f t="shared" ca="1" si="514"/>
        <v>24150955.228000004</v>
      </c>
      <c r="Z218" s="43">
        <f t="shared" ca="1" si="514"/>
        <v>24250898.178349212</v>
      </c>
      <c r="AA218" s="43">
        <f t="shared" ca="1" si="514"/>
        <v>24297854.780698419</v>
      </c>
      <c r="AB218" s="43">
        <f t="shared" ca="1" si="514"/>
        <v>24860917.919047624</v>
      </c>
      <c r="AC218" s="43">
        <f t="shared" ca="1" si="514"/>
        <v>25316163.793396831</v>
      </c>
      <c r="AD218" s="43">
        <f t="shared" ca="1" si="514"/>
        <v>25784159.667746037</v>
      </c>
      <c r="AE218" s="43">
        <f t="shared" ca="1" si="514"/>
        <v>24302459.609333336</v>
      </c>
      <c r="AF218" s="43">
        <f t="shared" ca="1" si="514"/>
        <v>25144783.311682545</v>
      </c>
      <c r="AG218" s="43">
        <f t="shared" ca="1" si="514"/>
        <v>26212015.99403175</v>
      </c>
      <c r="AH218" s="43">
        <f t="shared" ca="1" si="514"/>
        <v>27503065.440380961</v>
      </c>
      <c r="AI218" s="43">
        <f t="shared" ca="1" si="514"/>
        <v>28506002.014730163</v>
      </c>
      <c r="AJ218" s="43">
        <f t="shared" ca="1" si="514"/>
        <v>28892397.88907937</v>
      </c>
      <c r="AK218" s="43">
        <f t="shared" ca="1" si="514"/>
        <v>28797551.910666674</v>
      </c>
      <c r="AL218" s="43">
        <f t="shared" ca="1" si="514"/>
        <v>28928582.829015881</v>
      </c>
      <c r="AM218" s="43">
        <f t="shared" ca="1" si="514"/>
        <v>28996705.043365084</v>
      </c>
      <c r="AN218" s="43">
        <f t="shared" ca="1" si="514"/>
        <v>29621613.229714293</v>
      </c>
    </row>
    <row r="219" spans="1:40" s="14" customFormat="1" x14ac:dyDescent="0.25">
      <c r="A219" s="8" t="s">
        <v>171</v>
      </c>
      <c r="B219" s="33"/>
      <c r="C219" s="32"/>
      <c r="D219" s="8"/>
      <c r="E219" s="8"/>
      <c r="F219" s="8"/>
      <c r="G219" s="8">
        <f ca="1">SUM(G220:G221)</f>
        <v>16534200.000000002</v>
      </c>
      <c r="H219" s="8">
        <f ca="1">SUM(H220:H221)</f>
        <v>17327699.781587303</v>
      </c>
      <c r="I219" s="8">
        <f ca="1">SUM(I220:I221)</f>
        <v>18255537.360698413</v>
      </c>
      <c r="J219" s="8">
        <f ca="1">SUM(J220:J221)</f>
        <v>19307479.087047622</v>
      </c>
      <c r="K219" s="8">
        <f ca="1">SUM(K220:K221)</f>
        <v>20106937.357396826</v>
      </c>
      <c r="L219" s="8">
        <f ca="1">SUM(L220:L221)</f>
        <v>20397835.527746033</v>
      </c>
      <c r="M219" s="8">
        <f ca="1">SUM(M220:M221)</f>
        <v>20229841.389333338</v>
      </c>
      <c r="N219" s="8">
        <f ca="1">SUM(N220:N221)</f>
        <v>20298696.371682543</v>
      </c>
      <c r="O219" s="8">
        <f ca="1">SUM(O220:O221)</f>
        <v>20324487.36203175</v>
      </c>
      <c r="P219" s="8">
        <f ca="1">SUM(P220:P221)</f>
        <v>20825705.452380955</v>
      </c>
      <c r="Q219" s="8">
        <f ca="1">SUM(Q220:Q221)</f>
        <v>21228102.47473016</v>
      </c>
      <c r="R219" s="8">
        <f ca="1">SUM(R220:R221)</f>
        <v>21643249.497079369</v>
      </c>
      <c r="S219" s="8">
        <f ca="1">SUM(S220:S221)</f>
        <v>20153232.478666671</v>
      </c>
      <c r="T219" s="8">
        <f ca="1">SUM(T220:T221)</f>
        <v>20911631.737015877</v>
      </c>
      <c r="U219" s="8">
        <f ca="1">SUM(U220:U221)</f>
        <v>21871035.255365081</v>
      </c>
      <c r="V219" s="8">
        <f ca="1">SUM(V220:V221)</f>
        <v>23042530.841714289</v>
      </c>
      <c r="W219" s="8">
        <f ca="1">SUM(W220:W221)</f>
        <v>23943728.264063496</v>
      </c>
      <c r="X219" s="8">
        <f ca="1">SUM(X220:X221)</f>
        <v>24282375.286412701</v>
      </c>
      <c r="Y219" s="8">
        <f ca="1">SUM(Y220:Y221)</f>
        <v>24150955.228000004</v>
      </c>
      <c r="Z219" s="8">
        <f ca="1">SUM(Z220:Z221)</f>
        <v>24250898.178349212</v>
      </c>
      <c r="AA219" s="8">
        <f ca="1">SUM(AA220:AA221)</f>
        <v>24297854.780698419</v>
      </c>
      <c r="AB219" s="8">
        <f ca="1">SUM(AB220:AB221)</f>
        <v>24860917.919047624</v>
      </c>
      <c r="AC219" s="8">
        <f ca="1">SUM(AC220:AC221)</f>
        <v>25316163.793396831</v>
      </c>
      <c r="AD219" s="8">
        <f ca="1">SUM(AD220:AD221)</f>
        <v>25784159.667746037</v>
      </c>
      <c r="AE219" s="8">
        <f ca="1">SUM(AE220:AE221)</f>
        <v>24302459.609333336</v>
      </c>
      <c r="AF219" s="8">
        <f ca="1">SUM(AF220:AF221)</f>
        <v>25144783.311682545</v>
      </c>
      <c r="AG219" s="8">
        <f ca="1">SUM(AG220:AG221)</f>
        <v>26212015.99403175</v>
      </c>
      <c r="AH219" s="8">
        <f ca="1">SUM(AH220:AH221)</f>
        <v>27503065.440380961</v>
      </c>
      <c r="AI219" s="8">
        <f ca="1">SUM(AI220:AI221)</f>
        <v>28506002.014730163</v>
      </c>
      <c r="AJ219" s="8">
        <f ca="1">SUM(AJ220:AJ221)</f>
        <v>28892397.88907937</v>
      </c>
      <c r="AK219" s="8">
        <f ca="1">SUM(AK220:AK221)</f>
        <v>28797551.910666674</v>
      </c>
      <c r="AL219" s="8">
        <f ca="1">SUM(AL220:AL221)</f>
        <v>28928582.829015881</v>
      </c>
      <c r="AM219" s="8">
        <f ca="1">SUM(AM220:AM221)</f>
        <v>28996705.043365084</v>
      </c>
      <c r="AN219" s="8">
        <f ca="1">SUM(AN220:AN221)</f>
        <v>29621613.229714293</v>
      </c>
    </row>
    <row r="220" spans="1:40" x14ac:dyDescent="0.25">
      <c r="A220" s="11" t="s">
        <v>196</v>
      </c>
      <c r="B220" s="69"/>
      <c r="C220" s="70"/>
      <c r="D220" s="11"/>
      <c r="E220" s="11"/>
      <c r="F220" s="11"/>
      <c r="G220" s="11">
        <f ca="1">$G$64+$G$158</f>
        <v>17836121.280000001</v>
      </c>
      <c r="H220" s="11">
        <f t="shared" ref="H220:AN220" ca="1" si="515">$G$64+$G$158</f>
        <v>17836121.280000001</v>
      </c>
      <c r="I220" s="11">
        <f t="shared" ca="1" si="515"/>
        <v>17836121.280000001</v>
      </c>
      <c r="J220" s="11">
        <f t="shared" ca="1" si="515"/>
        <v>17836121.280000001</v>
      </c>
      <c r="K220" s="11">
        <f t="shared" ca="1" si="515"/>
        <v>17836121.280000001</v>
      </c>
      <c r="L220" s="11">
        <f t="shared" ca="1" si="515"/>
        <v>17836121.280000001</v>
      </c>
      <c r="M220" s="11">
        <f t="shared" ca="1" si="515"/>
        <v>17836121.280000001</v>
      </c>
      <c r="N220" s="11">
        <f t="shared" ca="1" si="515"/>
        <v>17836121.280000001</v>
      </c>
      <c r="O220" s="11">
        <f t="shared" ca="1" si="515"/>
        <v>17836121.280000001</v>
      </c>
      <c r="P220" s="11">
        <f t="shared" ca="1" si="515"/>
        <v>17836121.280000001</v>
      </c>
      <c r="Q220" s="11">
        <f t="shared" ca="1" si="515"/>
        <v>17836121.280000001</v>
      </c>
      <c r="R220" s="11">
        <f t="shared" ca="1" si="515"/>
        <v>17836121.280000001</v>
      </c>
      <c r="S220" s="11">
        <f t="shared" ca="1" si="515"/>
        <v>17836121.280000001</v>
      </c>
      <c r="T220" s="11">
        <f t="shared" ca="1" si="515"/>
        <v>17836121.280000001</v>
      </c>
      <c r="U220" s="11">
        <f t="shared" ca="1" si="515"/>
        <v>17836121.280000001</v>
      </c>
      <c r="V220" s="11">
        <f t="shared" ca="1" si="515"/>
        <v>17836121.280000001</v>
      </c>
      <c r="W220" s="11">
        <f t="shared" ca="1" si="515"/>
        <v>17836121.280000001</v>
      </c>
      <c r="X220" s="11">
        <f t="shared" ca="1" si="515"/>
        <v>17836121.280000001</v>
      </c>
      <c r="Y220" s="11">
        <f t="shared" ca="1" si="515"/>
        <v>17836121.280000001</v>
      </c>
      <c r="Z220" s="11">
        <f t="shared" ca="1" si="515"/>
        <v>17836121.280000001</v>
      </c>
      <c r="AA220" s="11">
        <f t="shared" ca="1" si="515"/>
        <v>17836121.280000001</v>
      </c>
      <c r="AB220" s="11">
        <f t="shared" ca="1" si="515"/>
        <v>17836121.280000001</v>
      </c>
      <c r="AC220" s="11">
        <f t="shared" ca="1" si="515"/>
        <v>17836121.280000001</v>
      </c>
      <c r="AD220" s="11">
        <f t="shared" ca="1" si="515"/>
        <v>17836121.280000001</v>
      </c>
      <c r="AE220" s="11">
        <f t="shared" ca="1" si="515"/>
        <v>17836121.280000001</v>
      </c>
      <c r="AF220" s="11">
        <f t="shared" ca="1" si="515"/>
        <v>17836121.280000001</v>
      </c>
      <c r="AG220" s="11">
        <f t="shared" ca="1" si="515"/>
        <v>17836121.280000001</v>
      </c>
      <c r="AH220" s="11">
        <f t="shared" ca="1" si="515"/>
        <v>17836121.280000001</v>
      </c>
      <c r="AI220" s="11">
        <f t="shared" ca="1" si="515"/>
        <v>17836121.280000001</v>
      </c>
      <c r="AJ220" s="11">
        <f t="shared" ca="1" si="515"/>
        <v>17836121.280000001</v>
      </c>
      <c r="AK220" s="11">
        <f t="shared" ca="1" si="515"/>
        <v>17836121.280000001</v>
      </c>
      <c r="AL220" s="11">
        <f t="shared" ca="1" si="515"/>
        <v>17836121.280000001</v>
      </c>
      <c r="AM220" s="11">
        <f t="shared" ca="1" si="515"/>
        <v>17836121.280000001</v>
      </c>
      <c r="AN220" s="11">
        <f t="shared" ca="1" si="515"/>
        <v>17836121.280000001</v>
      </c>
    </row>
    <row r="221" spans="1:40" x14ac:dyDescent="0.25">
      <c r="A221" s="11" t="s">
        <v>172</v>
      </c>
      <c r="B221" s="69"/>
      <c r="C221" s="70"/>
      <c r="D221" s="11"/>
      <c r="E221" s="11"/>
      <c r="F221" s="11"/>
      <c r="G221" s="11">
        <f ca="1">G60</f>
        <v>-1301921.28</v>
      </c>
      <c r="H221" s="11">
        <f ca="1">G221+H60</f>
        <v>-508421.49841269851</v>
      </c>
      <c r="I221" s="11">
        <f ca="1">H221+I60</f>
        <v>419416.08069841284</v>
      </c>
      <c r="J221" s="11">
        <f ca="1">I221+J60</f>
        <v>1471357.8070476195</v>
      </c>
      <c r="K221" s="11">
        <f ca="1">J221+K60</f>
        <v>2270816.0773968264</v>
      </c>
      <c r="L221" s="11">
        <f ca="1">K221+L60</f>
        <v>2561714.2477460327</v>
      </c>
      <c r="M221" s="11">
        <f ca="1">L221+M60</f>
        <v>2393720.1093333345</v>
      </c>
      <c r="N221" s="11">
        <f ca="1">M221+N60</f>
        <v>2462575.0916825412</v>
      </c>
      <c r="O221" s="11">
        <f ca="1">N221+O60</f>
        <v>2488366.0820317478</v>
      </c>
      <c r="P221" s="11">
        <f ca="1">O221+P60</f>
        <v>2989584.172380954</v>
      </c>
      <c r="Q221" s="11">
        <f ca="1">P221+Q60</f>
        <v>3391981.1947301603</v>
      </c>
      <c r="R221" s="11">
        <f ca="1">Q221+R60</f>
        <v>3807128.2170793666</v>
      </c>
      <c r="S221" s="11">
        <f ca="1">R221+S60</f>
        <v>2317111.198666668</v>
      </c>
      <c r="T221" s="11">
        <f ca="1">S221+T60</f>
        <v>3075510.4570158743</v>
      </c>
      <c r="U221" s="11">
        <f ca="1">T221+U60</f>
        <v>4034913.9753650809</v>
      </c>
      <c r="V221" s="11">
        <f ca="1">U221+V60</f>
        <v>5206409.5617142878</v>
      </c>
      <c r="W221" s="11">
        <f ca="1">V221+W60</f>
        <v>6107606.984063495</v>
      </c>
      <c r="X221" s="11">
        <f ca="1">W221+X60</f>
        <v>6446254.0064127017</v>
      </c>
      <c r="Y221" s="11">
        <f ca="1">X221+Y60</f>
        <v>6314833.9480000036</v>
      </c>
      <c r="Z221" s="11">
        <f ca="1">Y221+Z60</f>
        <v>6414776.8983492097</v>
      </c>
      <c r="AA221" s="11">
        <f ca="1">Z221+AA60</f>
        <v>6461733.5006984165</v>
      </c>
      <c r="AB221" s="11">
        <f ca="1">AA221+AB60</f>
        <v>7024796.6390476227</v>
      </c>
      <c r="AC221" s="11">
        <f ca="1">AB221+AC60</f>
        <v>7480042.5133968294</v>
      </c>
      <c r="AD221" s="11">
        <f ca="1">AC221+AD60</f>
        <v>7948038.3877460361</v>
      </c>
      <c r="AE221" s="11">
        <f ca="1">AD221+AE60</f>
        <v>6466338.329333337</v>
      </c>
      <c r="AF221" s="11">
        <f ca="1">AE221+AF60</f>
        <v>7308662.0316825435</v>
      </c>
      <c r="AG221" s="11">
        <f ca="1">AF221+AG60</f>
        <v>8375894.7140317503</v>
      </c>
      <c r="AH221" s="11">
        <f ca="1">AG221+AH60</f>
        <v>9666944.1603809576</v>
      </c>
      <c r="AI221" s="11">
        <f ca="1">AH221+AI60</f>
        <v>10669880.734730164</v>
      </c>
      <c r="AJ221" s="11">
        <f ca="1">AI221+AJ60</f>
        <v>11056276.60907937</v>
      </c>
      <c r="AK221" s="11">
        <f ca="1">AJ221+AK60</f>
        <v>10961430.630666671</v>
      </c>
      <c r="AL221" s="11">
        <f ca="1">AK221+AL60</f>
        <v>11092461.549015878</v>
      </c>
      <c r="AM221" s="11">
        <f ca="1">AL221+AM60</f>
        <v>11160583.763365084</v>
      </c>
      <c r="AN221" s="11">
        <f ca="1">AM221+AN60</f>
        <v>11785491.949714292</v>
      </c>
    </row>
    <row r="223" spans="1:40" x14ac:dyDescent="0.25">
      <c r="A223" s="5" t="s">
        <v>197</v>
      </c>
      <c r="D223" s="5">
        <f>D213-D218</f>
        <v>0</v>
      </c>
      <c r="G223" s="5">
        <f ca="1">G213-G218</f>
        <v>0</v>
      </c>
      <c r="H223" s="5">
        <f ca="1">H213-H218</f>
        <v>-98333.333333332092</v>
      </c>
      <c r="I223" s="5">
        <f ca="1">I213-I218</f>
        <v>-96666.666666664183</v>
      </c>
      <c r="J223" s="5">
        <f ca="1">J213-J218</f>
        <v>-95000</v>
      </c>
      <c r="K223" s="5">
        <f ca="1">K213-K218</f>
        <v>-93333.333333332092</v>
      </c>
      <c r="L223" s="5">
        <f ca="1">L213-L218</f>
        <v>-91666.666666667908</v>
      </c>
      <c r="M223" s="5">
        <f ca="1">M213-M218</f>
        <v>-90000</v>
      </c>
      <c r="N223" s="5">
        <f ca="1">N213-N218</f>
        <v>-88333.333333335817</v>
      </c>
      <c r="O223" s="5">
        <f ca="1">O213-O218</f>
        <v>-86666.666666671634</v>
      </c>
      <c r="P223" s="5">
        <f ca="1">P213-P218</f>
        <v>-120400.00000000373</v>
      </c>
      <c r="Q223" s="5">
        <f ca="1">Q213-Q218</f>
        <v>-118733.33333333582</v>
      </c>
      <c r="R223" s="5">
        <f ca="1">R213-R218</f>
        <v>-117066.66666667163</v>
      </c>
      <c r="S223" s="5">
        <f ca="1">S213-S218</f>
        <v>-115400.00000000745</v>
      </c>
      <c r="T223" s="5">
        <f ca="1">T213-T218</f>
        <v>-113733.33333333954</v>
      </c>
      <c r="U223" s="5">
        <f ca="1">U213-U218</f>
        <v>-112066.66666667163</v>
      </c>
      <c r="V223" s="5">
        <f ca="1">V213-V218</f>
        <v>-110400.00000000373</v>
      </c>
      <c r="W223" s="5">
        <f ca="1">W213-W218</f>
        <v>-108733.33333333954</v>
      </c>
      <c r="X223" s="5">
        <f ca="1">X213-X218</f>
        <v>-107066.66666667163</v>
      </c>
      <c r="Y223" s="5">
        <f ca="1">Y213-Y218</f>
        <v>-105400.00000000373</v>
      </c>
      <c r="Z223" s="5">
        <f ca="1">Z213-Z218</f>
        <v>-103733.33333333582</v>
      </c>
      <c r="AA223" s="5">
        <f ca="1">AA213-AA218</f>
        <v>-102066.66666667163</v>
      </c>
      <c r="AB223" s="5">
        <f ca="1">AB213-AB218</f>
        <v>-135800.00000000745</v>
      </c>
      <c r="AC223" s="5">
        <f ca="1">AC213-AC218</f>
        <v>-134133.33333333582</v>
      </c>
      <c r="AD223" s="5">
        <f ca="1">AD213-AD218</f>
        <v>-132466.66666667163</v>
      </c>
      <c r="AE223" s="5">
        <f ca="1">AE213-AE218</f>
        <v>-130800</v>
      </c>
      <c r="AF223" s="5">
        <f ca="1">AF213-AF218</f>
        <v>-129133.33333333582</v>
      </c>
      <c r="AG223" s="5">
        <f ca="1">AG213-AG218</f>
        <v>-127466.66666667163</v>
      </c>
      <c r="AH223" s="5">
        <f ca="1">AH213-AH218</f>
        <v>-125800.00000000745</v>
      </c>
      <c r="AI223" s="5">
        <f ca="1">AI213-AI218</f>
        <v>-124133.33333333582</v>
      </c>
      <c r="AJ223" s="5">
        <f ca="1">AJ213-AJ218</f>
        <v>-122466.66666667163</v>
      </c>
      <c r="AK223" s="5">
        <f ca="1">AK213-AK218</f>
        <v>-120800.00000001118</v>
      </c>
      <c r="AL223" s="5">
        <f ca="1">AL213-AL218</f>
        <v>-119133.33333334327</v>
      </c>
      <c r="AM223" s="5">
        <f ca="1">AM213-AM218</f>
        <v>-117466.66666667536</v>
      </c>
      <c r="AN223" s="5">
        <f ca="1">AN213-AN218</f>
        <v>-151200.00000000745</v>
      </c>
    </row>
    <row r="226" spans="1:40" collapsed="1" x14ac:dyDescent="0.25">
      <c r="A226" s="28" t="s">
        <v>178</v>
      </c>
      <c r="B226" s="82"/>
      <c r="C226" s="29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</row>
    <row r="227" spans="1:40" x14ac:dyDescent="0.25">
      <c r="A227" s="8" t="s">
        <v>179</v>
      </c>
    </row>
    <row r="228" spans="1:40" x14ac:dyDescent="0.25">
      <c r="A228" s="5" t="s">
        <v>180</v>
      </c>
      <c r="G228" s="5">
        <f t="shared" ref="G228:AN228" ca="1" si="516">G3</f>
        <v>502200.00000000012</v>
      </c>
      <c r="H228" s="5">
        <f t="shared" ca="1" si="516"/>
        <v>1701900</v>
      </c>
      <c r="I228" s="5">
        <f t="shared" ca="1" si="516"/>
        <v>2022750.0000000005</v>
      </c>
      <c r="J228" s="5">
        <f t="shared" ca="1" si="516"/>
        <v>2204100.0000000005</v>
      </c>
      <c r="K228" s="5">
        <f t="shared" ca="1" si="516"/>
        <v>1953000.0000000005</v>
      </c>
      <c r="L228" s="5">
        <f t="shared" ca="1" si="516"/>
        <v>1129950</v>
      </c>
      <c r="M228" s="5">
        <f t="shared" ca="1" si="516"/>
        <v>809100.00000000012</v>
      </c>
      <c r="N228" s="5">
        <f t="shared" ca="1" si="516"/>
        <v>809100.00000000012</v>
      </c>
      <c r="O228" s="5">
        <f t="shared" ca="1" si="516"/>
        <v>697500.00000000012</v>
      </c>
      <c r="P228" s="5">
        <f t="shared" ca="1" si="516"/>
        <v>1459170</v>
      </c>
      <c r="Q228" s="5">
        <f t="shared" ca="1" si="516"/>
        <v>1244340</v>
      </c>
      <c r="R228" s="5">
        <f t="shared" ca="1" si="516"/>
        <v>1244340</v>
      </c>
      <c r="S228" s="5">
        <f t="shared" ca="1" si="516"/>
        <v>552420.00000000012</v>
      </c>
      <c r="T228" s="5">
        <f t="shared" ca="1" si="516"/>
        <v>1872090</v>
      </c>
      <c r="U228" s="5">
        <f t="shared" ca="1" si="516"/>
        <v>2226420.0000000005</v>
      </c>
      <c r="V228" s="5">
        <f t="shared" ca="1" si="516"/>
        <v>2424510.0000000005</v>
      </c>
      <c r="W228" s="5">
        <f t="shared" ca="1" si="516"/>
        <v>2148300.0000000005</v>
      </c>
      <c r="X228" s="5">
        <f t="shared" ca="1" si="516"/>
        <v>1244340</v>
      </c>
      <c r="Y228" s="5">
        <f t="shared" ca="1" si="516"/>
        <v>892800.00000000012</v>
      </c>
      <c r="Z228" s="5">
        <f t="shared" ca="1" si="516"/>
        <v>892800.00000000012</v>
      </c>
      <c r="AA228" s="5">
        <f t="shared" ca="1" si="516"/>
        <v>767250.00000000012</v>
      </c>
      <c r="AB228" s="5">
        <f t="shared" ca="1" si="516"/>
        <v>1593090.0000000002</v>
      </c>
      <c r="AC228" s="5">
        <f t="shared" ca="1" si="516"/>
        <v>1358730</v>
      </c>
      <c r="AD228" s="5">
        <f t="shared" ca="1" si="516"/>
        <v>1358730</v>
      </c>
      <c r="AE228" s="5">
        <f t="shared" ca="1" si="516"/>
        <v>602640.00000000012</v>
      </c>
      <c r="AF228" s="5">
        <f t="shared" ca="1" si="516"/>
        <v>2042280</v>
      </c>
      <c r="AG228" s="5">
        <f t="shared" ca="1" si="516"/>
        <v>2430090.0000000005</v>
      </c>
      <c r="AH228" s="5">
        <f t="shared" ca="1" si="516"/>
        <v>2644920.0000000005</v>
      </c>
      <c r="AI228" s="5">
        <f t="shared" ca="1" si="516"/>
        <v>2343600.0000000005</v>
      </c>
      <c r="AJ228" s="5">
        <f t="shared" ca="1" si="516"/>
        <v>1358730</v>
      </c>
      <c r="AK228" s="5">
        <f t="shared" ca="1" si="516"/>
        <v>976500.00000000023</v>
      </c>
      <c r="AL228" s="5">
        <f t="shared" ca="1" si="516"/>
        <v>976500.00000000023</v>
      </c>
      <c r="AM228" s="5">
        <f t="shared" ca="1" si="516"/>
        <v>837000.00000000012</v>
      </c>
      <c r="AN228" s="5">
        <f t="shared" ca="1" si="516"/>
        <v>1727010.0000000002</v>
      </c>
    </row>
    <row r="229" spans="1:40" x14ac:dyDescent="0.25">
      <c r="A229" s="5" t="s">
        <v>181</v>
      </c>
      <c r="G229" s="5">
        <f t="shared" ref="G229:AN229" ca="1" si="517">G53</f>
        <v>-82121.279999999999</v>
      </c>
      <c r="H229" s="5">
        <f t="shared" ca="1" si="517"/>
        <v>-218987.52000000002</v>
      </c>
      <c r="I229" s="5">
        <f t="shared" ca="1" si="517"/>
        <v>-256485.12000000002</v>
      </c>
      <c r="J229" s="5">
        <f t="shared" ca="1" si="517"/>
        <v>-277108.80000000005</v>
      </c>
      <c r="K229" s="5">
        <f t="shared" ca="1" si="517"/>
        <v>-248048.16</v>
      </c>
      <c r="L229" s="5">
        <f t="shared" ca="1" si="517"/>
        <v>-154304.16</v>
      </c>
      <c r="M229" s="5">
        <f t="shared" ca="1" si="517"/>
        <v>-118681.44</v>
      </c>
      <c r="N229" s="5">
        <f t="shared" ca="1" si="517"/>
        <v>-118681.44</v>
      </c>
      <c r="O229" s="5">
        <f t="shared" ca="1" si="517"/>
        <v>-102744.96000000001</v>
      </c>
      <c r="P229" s="5">
        <f t="shared" ca="1" si="517"/>
        <v>-196488.96000000002</v>
      </c>
      <c r="Q229" s="5">
        <f t="shared" ca="1" si="517"/>
        <v>-172919.04000000004</v>
      </c>
      <c r="R229" s="5">
        <f t="shared" ca="1" si="517"/>
        <v>-172919.04000000004</v>
      </c>
      <c r="S229" s="5">
        <f t="shared" ca="1" si="517"/>
        <v>-90424.320000000007</v>
      </c>
      <c r="T229" s="5">
        <f t="shared" ca="1" si="517"/>
        <v>-246842.88</v>
      </c>
      <c r="U229" s="5">
        <f t="shared" ca="1" si="517"/>
        <v>-289697.28000000003</v>
      </c>
      <c r="V229" s="5">
        <f t="shared" ca="1" si="517"/>
        <v>-313267.20000000007</v>
      </c>
      <c r="W229" s="5">
        <f t="shared" ca="1" si="517"/>
        <v>-280055.04000000004</v>
      </c>
      <c r="X229" s="5">
        <f t="shared" ca="1" si="517"/>
        <v>-172919.04000000004</v>
      </c>
      <c r="Y229" s="5">
        <f t="shared" ca="1" si="517"/>
        <v>-132207.36000000002</v>
      </c>
      <c r="Z229" s="5">
        <f t="shared" ca="1" si="517"/>
        <v>-132207.36000000002</v>
      </c>
      <c r="AA229" s="5">
        <f t="shared" ca="1" si="517"/>
        <v>-113994.24000000002</v>
      </c>
      <c r="AB229" s="5">
        <f t="shared" ca="1" si="517"/>
        <v>-218050.08000000002</v>
      </c>
      <c r="AC229" s="5">
        <f t="shared" ca="1" si="517"/>
        <v>-191533.92000000004</v>
      </c>
      <c r="AD229" s="5">
        <f t="shared" ca="1" si="517"/>
        <v>-191533.92000000004</v>
      </c>
      <c r="AE229" s="5">
        <f t="shared" ca="1" si="517"/>
        <v>-98727.360000000015</v>
      </c>
      <c r="AF229" s="5">
        <f t="shared" ca="1" si="517"/>
        <v>-274698.24000000005</v>
      </c>
      <c r="AG229" s="5">
        <f t="shared" ca="1" si="517"/>
        <v>-322909.44000000006</v>
      </c>
      <c r="AH229" s="5">
        <f t="shared" ca="1" si="517"/>
        <v>-349425.60000000003</v>
      </c>
      <c r="AI229" s="5">
        <f t="shared" ca="1" si="517"/>
        <v>-312061.92000000004</v>
      </c>
      <c r="AJ229" s="5">
        <f t="shared" ca="1" si="517"/>
        <v>-191533.92000000004</v>
      </c>
      <c r="AK229" s="5">
        <f t="shared" ca="1" si="517"/>
        <v>-145733.28</v>
      </c>
      <c r="AL229" s="5">
        <f t="shared" ca="1" si="517"/>
        <v>-145733.28</v>
      </c>
      <c r="AM229" s="5">
        <f t="shared" ca="1" si="517"/>
        <v>-125243.52000000002</v>
      </c>
      <c r="AN229" s="5">
        <f t="shared" ca="1" si="517"/>
        <v>-239611.20000000004</v>
      </c>
    </row>
    <row r="230" spans="1:40" x14ac:dyDescent="0.25">
      <c r="A230" s="5" t="s">
        <v>182</v>
      </c>
      <c r="G230" s="5">
        <f t="shared" ref="G230:AN230" ca="1" si="518">G44</f>
        <v>-1722000</v>
      </c>
      <c r="H230" s="5">
        <f t="shared" ca="1" si="518"/>
        <v>-493000</v>
      </c>
      <c r="I230" s="5">
        <f t="shared" ca="1" si="518"/>
        <v>-568000</v>
      </c>
      <c r="J230" s="5">
        <f t="shared" ca="1" si="518"/>
        <v>-493000</v>
      </c>
      <c r="K230" s="5">
        <f t="shared" ca="1" si="518"/>
        <v>-568000</v>
      </c>
      <c r="L230" s="5">
        <f t="shared" ca="1" si="518"/>
        <v>-437000</v>
      </c>
      <c r="M230" s="5">
        <f t="shared" ca="1" si="518"/>
        <v>-662000</v>
      </c>
      <c r="N230" s="5">
        <f t="shared" ca="1" si="518"/>
        <v>-413000</v>
      </c>
      <c r="O230" s="5">
        <f t="shared" ca="1" si="518"/>
        <v>-368000</v>
      </c>
      <c r="P230" s="5">
        <f t="shared" ca="1" si="518"/>
        <v>-476600</v>
      </c>
      <c r="Q230" s="5">
        <f t="shared" ca="1" si="518"/>
        <v>-401600</v>
      </c>
      <c r="R230" s="5">
        <f t="shared" ca="1" si="518"/>
        <v>-386600</v>
      </c>
      <c r="S230" s="5">
        <f t="shared" ca="1" si="518"/>
        <v>-1755600</v>
      </c>
      <c r="T230" s="5">
        <f t="shared" ca="1" si="518"/>
        <v>-536600</v>
      </c>
      <c r="U230" s="5">
        <f t="shared" ca="1" si="518"/>
        <v>-611600</v>
      </c>
      <c r="V230" s="5">
        <f t="shared" ca="1" si="518"/>
        <v>-536600</v>
      </c>
      <c r="W230" s="5">
        <f t="shared" ca="1" si="518"/>
        <v>-611600</v>
      </c>
      <c r="X230" s="5">
        <f t="shared" ca="1" si="518"/>
        <v>-476600</v>
      </c>
      <c r="Y230" s="5">
        <f t="shared" ca="1" si="518"/>
        <v>-695600</v>
      </c>
      <c r="Z230" s="5">
        <f t="shared" ca="1" si="518"/>
        <v>-446600</v>
      </c>
      <c r="AA230" s="5">
        <f t="shared" ca="1" si="518"/>
        <v>-401600</v>
      </c>
      <c r="AB230" s="5">
        <f t="shared" ca="1" si="518"/>
        <v>-516200</v>
      </c>
      <c r="AC230" s="5">
        <f t="shared" ca="1" si="518"/>
        <v>-435200</v>
      </c>
      <c r="AD230" s="5">
        <f t="shared" ca="1" si="518"/>
        <v>-420200</v>
      </c>
      <c r="AE230" s="5">
        <f t="shared" ca="1" si="518"/>
        <v>-1789200</v>
      </c>
      <c r="AF230" s="5">
        <f t="shared" ca="1" si="518"/>
        <v>-580200</v>
      </c>
      <c r="AG230" s="5">
        <f t="shared" ca="1" si="518"/>
        <v>-655200</v>
      </c>
      <c r="AH230" s="5">
        <f t="shared" ca="1" si="518"/>
        <v>-580200</v>
      </c>
      <c r="AI230" s="5">
        <f t="shared" ca="1" si="518"/>
        <v>-655200</v>
      </c>
      <c r="AJ230" s="5">
        <f t="shared" ca="1" si="518"/>
        <v>-516200</v>
      </c>
      <c r="AK230" s="5">
        <f t="shared" ca="1" si="518"/>
        <v>-729200</v>
      </c>
      <c r="AL230" s="5">
        <f t="shared" ca="1" si="518"/>
        <v>-480200</v>
      </c>
      <c r="AM230" s="5">
        <f t="shared" ca="1" si="518"/>
        <v>-435200</v>
      </c>
      <c r="AN230" s="5">
        <f t="shared" ca="1" si="518"/>
        <v>-555800</v>
      </c>
    </row>
    <row r="231" spans="1:40" x14ac:dyDescent="0.25">
      <c r="A231" s="5" t="s">
        <v>183</v>
      </c>
      <c r="G231" s="5">
        <f t="shared" ref="G231:AN231" si="519">G58</f>
        <v>0</v>
      </c>
      <c r="H231" s="5">
        <f t="shared" si="519"/>
        <v>0</v>
      </c>
      <c r="I231" s="5">
        <f t="shared" si="519"/>
        <v>0</v>
      </c>
      <c r="J231" s="5">
        <f t="shared" si="519"/>
        <v>0</v>
      </c>
      <c r="K231" s="5">
        <f t="shared" si="519"/>
        <v>0</v>
      </c>
      <c r="L231" s="5">
        <f t="shared" si="519"/>
        <v>0</v>
      </c>
      <c r="M231" s="5">
        <f t="shared" si="519"/>
        <v>0</v>
      </c>
      <c r="N231" s="5">
        <f t="shared" si="519"/>
        <v>0</v>
      </c>
      <c r="O231" s="5">
        <f t="shared" si="519"/>
        <v>0</v>
      </c>
      <c r="P231" s="5">
        <f t="shared" si="519"/>
        <v>-35400</v>
      </c>
      <c r="Q231" s="5">
        <f t="shared" si="519"/>
        <v>0</v>
      </c>
      <c r="R231" s="5">
        <f t="shared" si="519"/>
        <v>0</v>
      </c>
      <c r="S231" s="5">
        <f t="shared" si="519"/>
        <v>0</v>
      </c>
      <c r="T231" s="5">
        <f t="shared" si="519"/>
        <v>0</v>
      </c>
      <c r="U231" s="5">
        <f t="shared" si="519"/>
        <v>0</v>
      </c>
      <c r="V231" s="5">
        <f t="shared" si="519"/>
        <v>0</v>
      </c>
      <c r="W231" s="5">
        <f t="shared" si="519"/>
        <v>0</v>
      </c>
      <c r="X231" s="5">
        <f t="shared" si="519"/>
        <v>0</v>
      </c>
      <c r="Y231" s="5">
        <f t="shared" si="519"/>
        <v>0</v>
      </c>
      <c r="Z231" s="5">
        <f t="shared" si="519"/>
        <v>0</v>
      </c>
      <c r="AA231" s="5">
        <f t="shared" si="519"/>
        <v>0</v>
      </c>
      <c r="AB231" s="5">
        <f t="shared" si="519"/>
        <v>-35400</v>
      </c>
      <c r="AC231" s="5">
        <f t="shared" si="519"/>
        <v>0</v>
      </c>
      <c r="AD231" s="5">
        <f t="shared" si="519"/>
        <v>0</v>
      </c>
      <c r="AE231" s="5">
        <f t="shared" si="519"/>
        <v>0</v>
      </c>
      <c r="AF231" s="5">
        <f t="shared" si="519"/>
        <v>0</v>
      </c>
      <c r="AG231" s="5">
        <f t="shared" si="519"/>
        <v>0</v>
      </c>
      <c r="AH231" s="5">
        <f t="shared" si="519"/>
        <v>0</v>
      </c>
      <c r="AI231" s="5">
        <f t="shared" si="519"/>
        <v>0</v>
      </c>
      <c r="AJ231" s="5">
        <f t="shared" si="519"/>
        <v>0</v>
      </c>
      <c r="AK231" s="5">
        <f t="shared" si="519"/>
        <v>0</v>
      </c>
      <c r="AL231" s="5">
        <f t="shared" si="519"/>
        <v>0</v>
      </c>
      <c r="AM231" s="5">
        <f t="shared" si="519"/>
        <v>0</v>
      </c>
      <c r="AN231" s="5">
        <f t="shared" si="519"/>
        <v>-35400</v>
      </c>
    </row>
    <row r="232" spans="1:40" x14ac:dyDescent="0.25">
      <c r="A232" s="5" t="s">
        <v>184</v>
      </c>
      <c r="G232" s="5">
        <f t="shared" ref="G232:AN232" si="520">G59</f>
        <v>0</v>
      </c>
      <c r="H232" s="5">
        <f t="shared" ca="1" si="520"/>
        <v>0</v>
      </c>
      <c r="I232" s="5">
        <f t="shared" ca="1" si="520"/>
        <v>-74014.602476190499</v>
      </c>
      <c r="J232" s="5">
        <f t="shared" ca="1" si="520"/>
        <v>-185636.77523809529</v>
      </c>
      <c r="K232" s="5">
        <f t="shared" ca="1" si="520"/>
        <v>-141080.87123809531</v>
      </c>
      <c r="L232" s="5">
        <f t="shared" ca="1" si="520"/>
        <v>-51334.971238095233</v>
      </c>
      <c r="M232" s="5">
        <f t="shared" ca="1" si="520"/>
        <v>0</v>
      </c>
      <c r="N232" s="5">
        <f t="shared" ca="1" si="520"/>
        <v>-12150.879238095256</v>
      </c>
      <c r="O232" s="5">
        <f t="shared" ca="1" si="520"/>
        <v>-4551.3512380952534</v>
      </c>
      <c r="P232" s="5">
        <f t="shared" ca="1" si="520"/>
        <v>-88450.251238095239</v>
      </c>
      <c r="Q232" s="5">
        <f t="shared" ca="1" si="520"/>
        <v>-71011.239238095237</v>
      </c>
      <c r="R232" s="5">
        <f t="shared" ca="1" si="520"/>
        <v>-73261.239238095237</v>
      </c>
      <c r="S232" s="5">
        <f t="shared" ca="1" si="520"/>
        <v>0</v>
      </c>
      <c r="T232" s="5">
        <f t="shared" ca="1" si="520"/>
        <v>-133835.16323809524</v>
      </c>
      <c r="U232" s="5">
        <f t="shared" ca="1" si="520"/>
        <v>-169306.50323809529</v>
      </c>
      <c r="V232" s="5">
        <f t="shared" ca="1" si="520"/>
        <v>-206734.51523809528</v>
      </c>
      <c r="W232" s="5">
        <f t="shared" ca="1" si="520"/>
        <v>-159034.8392380953</v>
      </c>
      <c r="X232" s="5">
        <f t="shared" ca="1" si="520"/>
        <v>-59761.23923809523</v>
      </c>
      <c r="Y232" s="5">
        <f t="shared" ca="1" si="520"/>
        <v>0</v>
      </c>
      <c r="Z232" s="5">
        <f t="shared" ca="1" si="520"/>
        <v>-17636.991238095259</v>
      </c>
      <c r="AA232" s="5">
        <f t="shared" ca="1" si="520"/>
        <v>-8286.4592380952545</v>
      </c>
      <c r="AB232" s="5">
        <f t="shared" ca="1" si="520"/>
        <v>-99364.083238095249</v>
      </c>
      <c r="AC232" s="5">
        <f t="shared" ca="1" si="520"/>
        <v>-80337.507238095233</v>
      </c>
      <c r="AD232" s="5">
        <f t="shared" ca="1" si="520"/>
        <v>-82587.507238095233</v>
      </c>
      <c r="AE232" s="5">
        <f t="shared" ca="1" si="520"/>
        <v>0</v>
      </c>
      <c r="AF232" s="5">
        <f t="shared" ca="1" si="520"/>
        <v>-148645.35923809523</v>
      </c>
      <c r="AG232" s="5">
        <f t="shared" ca="1" si="520"/>
        <v>-188335.1792380953</v>
      </c>
      <c r="AH232" s="5">
        <f t="shared" ca="1" si="520"/>
        <v>-227832.25523809527</v>
      </c>
      <c r="AI232" s="5">
        <f t="shared" ca="1" si="520"/>
        <v>-176988.80723809529</v>
      </c>
      <c r="AJ232" s="5">
        <f t="shared" ca="1" si="520"/>
        <v>-68187.507238095233</v>
      </c>
      <c r="AK232" s="5">
        <f t="shared" ca="1" si="520"/>
        <v>0</v>
      </c>
      <c r="AL232" s="5">
        <f t="shared" ca="1" si="520"/>
        <v>-23123.103238095271</v>
      </c>
      <c r="AM232" s="5">
        <f t="shared" ca="1" si="520"/>
        <v>-12021.567238095255</v>
      </c>
      <c r="AN232" s="5">
        <f t="shared" ca="1" si="520"/>
        <v>-110277.91523809527</v>
      </c>
    </row>
    <row r="233" spans="1:40" x14ac:dyDescent="0.25">
      <c r="A233" s="8" t="s">
        <v>185</v>
      </c>
      <c r="G233" s="8">
        <f ca="1">SUM(G228:G232)</f>
        <v>-1301921.2799999998</v>
      </c>
      <c r="H233" s="8">
        <f t="shared" ref="H233:AN233" ca="1" si="521">SUM(H228:H232)</f>
        <v>989912.48</v>
      </c>
      <c r="I233" s="8">
        <f t="shared" ca="1" si="521"/>
        <v>1124250.2775238098</v>
      </c>
      <c r="J233" s="8">
        <f t="shared" ca="1" si="521"/>
        <v>1248354.4247619051</v>
      </c>
      <c r="K233" s="8">
        <f t="shared" ca="1" si="521"/>
        <v>995870.96876190521</v>
      </c>
      <c r="L233" s="8">
        <f t="shared" ca="1" si="521"/>
        <v>487310.86876190471</v>
      </c>
      <c r="M233" s="8">
        <f t="shared" ca="1" si="521"/>
        <v>28418.560000000056</v>
      </c>
      <c r="N233" s="8">
        <f t="shared" ca="1" si="521"/>
        <v>265267.6807619048</v>
      </c>
      <c r="O233" s="8">
        <f t="shared" ca="1" si="521"/>
        <v>222203.68876190489</v>
      </c>
      <c r="P233" s="8">
        <f t="shared" ca="1" si="521"/>
        <v>662230.78876190481</v>
      </c>
      <c r="Q233" s="8">
        <f t="shared" ca="1" si="521"/>
        <v>598809.72076190473</v>
      </c>
      <c r="R233" s="8">
        <f t="shared" ca="1" si="521"/>
        <v>611559.72076190473</v>
      </c>
      <c r="S233" s="8">
        <f t="shared" ca="1" si="521"/>
        <v>-1293604.3199999998</v>
      </c>
      <c r="T233" s="8">
        <f t="shared" ca="1" si="521"/>
        <v>954811.95676190488</v>
      </c>
      <c r="U233" s="8">
        <f t="shared" ca="1" si="521"/>
        <v>1155816.2167619052</v>
      </c>
      <c r="V233" s="8">
        <f t="shared" ca="1" si="521"/>
        <v>1367908.284761905</v>
      </c>
      <c r="W233" s="8">
        <f t="shared" ca="1" si="521"/>
        <v>1097610.1207619051</v>
      </c>
      <c r="X233" s="8">
        <f t="shared" ca="1" si="521"/>
        <v>535059.72076190473</v>
      </c>
      <c r="Y233" s="8">
        <f t="shared" ca="1" si="521"/>
        <v>64992.64000000013</v>
      </c>
      <c r="Z233" s="8">
        <f t="shared" ca="1" si="521"/>
        <v>296355.64876190486</v>
      </c>
      <c r="AA233" s="8">
        <f t="shared" ca="1" si="521"/>
        <v>243369.30076190486</v>
      </c>
      <c r="AB233" s="8">
        <f t="shared" ca="1" si="521"/>
        <v>724075.83676190488</v>
      </c>
      <c r="AC233" s="8">
        <f t="shared" ca="1" si="521"/>
        <v>651658.5727619048</v>
      </c>
      <c r="AD233" s="8">
        <f t="shared" ca="1" si="521"/>
        <v>664408.5727619048</v>
      </c>
      <c r="AE233" s="8">
        <f t="shared" ca="1" si="521"/>
        <v>-1285287.3599999999</v>
      </c>
      <c r="AF233" s="8">
        <f t="shared" ca="1" si="521"/>
        <v>1038736.4007619048</v>
      </c>
      <c r="AG233" s="8">
        <f t="shared" ca="1" si="521"/>
        <v>1263645.3807619051</v>
      </c>
      <c r="AH233" s="8">
        <f t="shared" ca="1" si="521"/>
        <v>1487462.1447619051</v>
      </c>
      <c r="AI233" s="8">
        <f t="shared" ca="1" si="521"/>
        <v>1199349.2727619053</v>
      </c>
      <c r="AJ233" s="8">
        <f t="shared" ca="1" si="521"/>
        <v>582808.5727619048</v>
      </c>
      <c r="AK233" s="8">
        <f t="shared" ca="1" si="521"/>
        <v>101566.7200000002</v>
      </c>
      <c r="AL233" s="8">
        <f t="shared" ca="1" si="521"/>
        <v>327443.61676190491</v>
      </c>
      <c r="AM233" s="8">
        <f t="shared" ca="1" si="521"/>
        <v>264534.91276190482</v>
      </c>
      <c r="AN233" s="8">
        <f t="shared" ca="1" si="521"/>
        <v>785920.88476190506</v>
      </c>
    </row>
    <row r="235" spans="1:40" x14ac:dyDescent="0.25">
      <c r="A235" s="8" t="s">
        <v>186</v>
      </c>
    </row>
    <row r="236" spans="1:40" x14ac:dyDescent="0.25">
      <c r="A236" s="5" t="s">
        <v>187</v>
      </c>
      <c r="G236" s="5">
        <f t="shared" ref="G236:AN236" si="522">-G158</f>
        <v>-16032000</v>
      </c>
      <c r="H236" s="5">
        <f t="shared" si="522"/>
        <v>0</v>
      </c>
      <c r="I236" s="5">
        <f t="shared" si="522"/>
        <v>0</v>
      </c>
      <c r="J236" s="5">
        <f t="shared" si="522"/>
        <v>0</v>
      </c>
      <c r="K236" s="5">
        <f t="shared" si="522"/>
        <v>0</v>
      </c>
      <c r="L236" s="5">
        <f t="shared" si="522"/>
        <v>0</v>
      </c>
      <c r="M236" s="5">
        <f t="shared" si="522"/>
        <v>0</v>
      </c>
      <c r="N236" s="5">
        <f t="shared" si="522"/>
        <v>0</v>
      </c>
      <c r="O236" s="5">
        <f t="shared" si="522"/>
        <v>0</v>
      </c>
      <c r="P236" s="5">
        <f t="shared" si="522"/>
        <v>0</v>
      </c>
      <c r="Q236" s="5">
        <f t="shared" si="522"/>
        <v>0</v>
      </c>
      <c r="R236" s="5">
        <f t="shared" si="522"/>
        <v>0</v>
      </c>
      <c r="S236" s="5">
        <f t="shared" si="522"/>
        <v>0</v>
      </c>
      <c r="T236" s="5">
        <f t="shared" si="522"/>
        <v>0</v>
      </c>
      <c r="U236" s="5">
        <f t="shared" si="522"/>
        <v>0</v>
      </c>
      <c r="V236" s="5">
        <f t="shared" si="522"/>
        <v>0</v>
      </c>
      <c r="W236" s="5">
        <f t="shared" si="522"/>
        <v>0</v>
      </c>
      <c r="X236" s="5">
        <f t="shared" si="522"/>
        <v>0</v>
      </c>
      <c r="Y236" s="5">
        <f t="shared" si="522"/>
        <v>0</v>
      </c>
      <c r="Z236" s="5">
        <f t="shared" si="522"/>
        <v>0</v>
      </c>
      <c r="AA236" s="5">
        <f t="shared" si="522"/>
        <v>0</v>
      </c>
      <c r="AB236" s="5">
        <f t="shared" si="522"/>
        <v>0</v>
      </c>
      <c r="AC236" s="5">
        <f t="shared" si="522"/>
        <v>0</v>
      </c>
      <c r="AD236" s="5">
        <f t="shared" si="522"/>
        <v>0</v>
      </c>
      <c r="AE236" s="5">
        <f t="shared" si="522"/>
        <v>0</v>
      </c>
      <c r="AF236" s="5">
        <f t="shared" si="522"/>
        <v>0</v>
      </c>
      <c r="AG236" s="5">
        <f t="shared" si="522"/>
        <v>0</v>
      </c>
      <c r="AH236" s="5">
        <f t="shared" si="522"/>
        <v>0</v>
      </c>
      <c r="AI236" s="5">
        <f t="shared" si="522"/>
        <v>0</v>
      </c>
      <c r="AJ236" s="5">
        <f t="shared" si="522"/>
        <v>0</v>
      </c>
      <c r="AK236" s="5">
        <f t="shared" si="522"/>
        <v>0</v>
      </c>
      <c r="AL236" s="5">
        <f t="shared" si="522"/>
        <v>0</v>
      </c>
      <c r="AM236" s="5">
        <f t="shared" si="522"/>
        <v>0</v>
      </c>
      <c r="AN236" s="5">
        <f t="shared" si="522"/>
        <v>0</v>
      </c>
    </row>
    <row r="237" spans="1:40" x14ac:dyDescent="0.25">
      <c r="A237" s="8" t="s">
        <v>188</v>
      </c>
      <c r="G237" s="8">
        <f>G236</f>
        <v>-16032000</v>
      </c>
      <c r="H237" s="8">
        <f t="shared" ref="H237:AN237" si="523">H236</f>
        <v>0</v>
      </c>
      <c r="I237" s="8">
        <f t="shared" si="523"/>
        <v>0</v>
      </c>
      <c r="J237" s="8">
        <f t="shared" si="523"/>
        <v>0</v>
      </c>
      <c r="K237" s="8">
        <f t="shared" si="523"/>
        <v>0</v>
      </c>
      <c r="L237" s="8">
        <f t="shared" si="523"/>
        <v>0</v>
      </c>
      <c r="M237" s="8">
        <f t="shared" si="523"/>
        <v>0</v>
      </c>
      <c r="N237" s="8">
        <f t="shared" si="523"/>
        <v>0</v>
      </c>
      <c r="O237" s="8">
        <f t="shared" si="523"/>
        <v>0</v>
      </c>
      <c r="P237" s="8">
        <f t="shared" si="523"/>
        <v>0</v>
      </c>
      <c r="Q237" s="8">
        <f t="shared" si="523"/>
        <v>0</v>
      </c>
      <c r="R237" s="8">
        <f t="shared" si="523"/>
        <v>0</v>
      </c>
      <c r="S237" s="8">
        <f t="shared" si="523"/>
        <v>0</v>
      </c>
      <c r="T237" s="8">
        <f t="shared" si="523"/>
        <v>0</v>
      </c>
      <c r="U237" s="8">
        <f t="shared" si="523"/>
        <v>0</v>
      </c>
      <c r="V237" s="8">
        <f t="shared" si="523"/>
        <v>0</v>
      </c>
      <c r="W237" s="8">
        <f t="shared" si="523"/>
        <v>0</v>
      </c>
      <c r="X237" s="8">
        <f t="shared" si="523"/>
        <v>0</v>
      </c>
      <c r="Y237" s="8">
        <f t="shared" si="523"/>
        <v>0</v>
      </c>
      <c r="Z237" s="8">
        <f t="shared" si="523"/>
        <v>0</v>
      </c>
      <c r="AA237" s="8">
        <f t="shared" si="523"/>
        <v>0</v>
      </c>
      <c r="AB237" s="8">
        <f t="shared" si="523"/>
        <v>0</v>
      </c>
      <c r="AC237" s="8">
        <f t="shared" si="523"/>
        <v>0</v>
      </c>
      <c r="AD237" s="8">
        <f t="shared" si="523"/>
        <v>0</v>
      </c>
      <c r="AE237" s="8">
        <f t="shared" si="523"/>
        <v>0</v>
      </c>
      <c r="AF237" s="8">
        <f t="shared" si="523"/>
        <v>0</v>
      </c>
      <c r="AG237" s="8">
        <f t="shared" si="523"/>
        <v>0</v>
      </c>
      <c r="AH237" s="8">
        <f t="shared" si="523"/>
        <v>0</v>
      </c>
      <c r="AI237" s="8">
        <f t="shared" si="523"/>
        <v>0</v>
      </c>
      <c r="AJ237" s="8">
        <f t="shared" si="523"/>
        <v>0</v>
      </c>
      <c r="AK237" s="8">
        <f t="shared" si="523"/>
        <v>0</v>
      </c>
      <c r="AL237" s="8">
        <f t="shared" si="523"/>
        <v>0</v>
      </c>
      <c r="AM237" s="8">
        <f t="shared" si="523"/>
        <v>0</v>
      </c>
      <c r="AN237" s="8">
        <f t="shared" si="523"/>
        <v>0</v>
      </c>
    </row>
    <row r="239" spans="1:40" x14ac:dyDescent="0.25">
      <c r="A239" s="8" t="s">
        <v>189</v>
      </c>
    </row>
    <row r="240" spans="1:40" x14ac:dyDescent="0.25">
      <c r="A240" s="5" t="s">
        <v>194</v>
      </c>
      <c r="F240" s="5">
        <v>0</v>
      </c>
      <c r="G240" s="5">
        <f ca="1">G158+G64</f>
        <v>17836121.280000001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x14ac:dyDescent="0.25">
      <c r="A241" s="8" t="s">
        <v>190</v>
      </c>
      <c r="F241" s="8">
        <f>F240</f>
        <v>0</v>
      </c>
      <c r="G241" s="8">
        <f ca="1">G240</f>
        <v>17836121.280000001</v>
      </c>
      <c r="H241" s="8">
        <f t="shared" ref="H241:AN241" si="524">H240</f>
        <v>0</v>
      </c>
      <c r="I241" s="8">
        <f t="shared" si="524"/>
        <v>0</v>
      </c>
      <c r="J241" s="8">
        <f t="shared" si="524"/>
        <v>0</v>
      </c>
      <c r="K241" s="8">
        <f t="shared" si="524"/>
        <v>0</v>
      </c>
      <c r="L241" s="8">
        <f t="shared" si="524"/>
        <v>0</v>
      </c>
      <c r="M241" s="8">
        <f t="shared" si="524"/>
        <v>0</v>
      </c>
      <c r="N241" s="8">
        <f t="shared" si="524"/>
        <v>0</v>
      </c>
      <c r="O241" s="8">
        <f t="shared" si="524"/>
        <v>0</v>
      </c>
      <c r="P241" s="8">
        <f t="shared" si="524"/>
        <v>0</v>
      </c>
      <c r="Q241" s="8">
        <f t="shared" si="524"/>
        <v>0</v>
      </c>
      <c r="R241" s="8">
        <f t="shared" si="524"/>
        <v>0</v>
      </c>
      <c r="S241" s="8">
        <f t="shared" si="524"/>
        <v>0</v>
      </c>
      <c r="T241" s="8">
        <f t="shared" si="524"/>
        <v>0</v>
      </c>
      <c r="U241" s="8">
        <f t="shared" si="524"/>
        <v>0</v>
      </c>
      <c r="V241" s="8">
        <f t="shared" si="524"/>
        <v>0</v>
      </c>
      <c r="W241" s="8">
        <f t="shared" si="524"/>
        <v>0</v>
      </c>
      <c r="X241" s="8">
        <f t="shared" si="524"/>
        <v>0</v>
      </c>
      <c r="Y241" s="8">
        <f t="shared" si="524"/>
        <v>0</v>
      </c>
      <c r="Z241" s="8">
        <f t="shared" si="524"/>
        <v>0</v>
      </c>
      <c r="AA241" s="8">
        <f t="shared" si="524"/>
        <v>0</v>
      </c>
      <c r="AB241" s="8">
        <f t="shared" si="524"/>
        <v>0</v>
      </c>
      <c r="AC241" s="8">
        <f t="shared" si="524"/>
        <v>0</v>
      </c>
      <c r="AD241" s="8">
        <f t="shared" si="524"/>
        <v>0</v>
      </c>
      <c r="AE241" s="8">
        <f t="shared" si="524"/>
        <v>0</v>
      </c>
      <c r="AF241" s="8">
        <f t="shared" si="524"/>
        <v>0</v>
      </c>
      <c r="AG241" s="8">
        <f t="shared" si="524"/>
        <v>0</v>
      </c>
      <c r="AH241" s="8">
        <f t="shared" si="524"/>
        <v>0</v>
      </c>
      <c r="AI241" s="8">
        <f t="shared" si="524"/>
        <v>0</v>
      </c>
      <c r="AJ241" s="8">
        <f t="shared" si="524"/>
        <v>0</v>
      </c>
      <c r="AK241" s="8">
        <f t="shared" si="524"/>
        <v>0</v>
      </c>
      <c r="AL241" s="8">
        <f t="shared" si="524"/>
        <v>0</v>
      </c>
      <c r="AM241" s="8">
        <f t="shared" si="524"/>
        <v>0</v>
      </c>
      <c r="AN241" s="8">
        <f t="shared" si="524"/>
        <v>0</v>
      </c>
    </row>
    <row r="242" spans="1:40" x14ac:dyDescent="0.25"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</row>
    <row r="244" spans="1:40" s="14" customFormat="1" x14ac:dyDescent="0.25">
      <c r="A244" s="8" t="s">
        <v>191</v>
      </c>
      <c r="B244" s="33"/>
      <c r="C244" s="32"/>
      <c r="D244" s="8"/>
      <c r="E244" s="8"/>
      <c r="F244" s="8"/>
      <c r="G244" s="8">
        <v>0</v>
      </c>
      <c r="H244" s="8">
        <f ca="1">G246</f>
        <v>502200.0000000014</v>
      </c>
      <c r="I244" s="8">
        <f t="shared" ref="I244:AN244" ca="1" si="525">H246</f>
        <v>1492112.4800000014</v>
      </c>
      <c r="J244" s="8">
        <f t="shared" ca="1" si="525"/>
        <v>2616362.7575238114</v>
      </c>
      <c r="K244" s="8">
        <f t="shared" ca="1" si="525"/>
        <v>3864717.1822857168</v>
      </c>
      <c r="L244" s="8">
        <f t="shared" ca="1" si="525"/>
        <v>4860588.1510476219</v>
      </c>
      <c r="M244" s="8">
        <f t="shared" ca="1" si="525"/>
        <v>5347899.0198095264</v>
      </c>
      <c r="N244" s="8">
        <f t="shared" ca="1" si="525"/>
        <v>5376317.579809526</v>
      </c>
      <c r="O244" s="8">
        <f t="shared" ca="1" si="525"/>
        <v>5641585.2605714304</v>
      </c>
      <c r="P244" s="8">
        <f t="shared" ca="1" si="525"/>
        <v>5863788.9493333353</v>
      </c>
      <c r="Q244" s="8">
        <f t="shared" ca="1" si="525"/>
        <v>6526019.7380952397</v>
      </c>
      <c r="R244" s="8">
        <f t="shared" ca="1" si="525"/>
        <v>7124829.4588571442</v>
      </c>
      <c r="S244" s="8">
        <f t="shared" ca="1" si="525"/>
        <v>7736389.1796190487</v>
      </c>
      <c r="T244" s="8">
        <f t="shared" ca="1" si="525"/>
        <v>6442784.8596190494</v>
      </c>
      <c r="U244" s="8">
        <f t="shared" ca="1" si="525"/>
        <v>7397596.8163809543</v>
      </c>
      <c r="V244" s="8">
        <f t="shared" ca="1" si="525"/>
        <v>8553413.0331428591</v>
      </c>
      <c r="W244" s="8">
        <f t="shared" ca="1" si="525"/>
        <v>9921321.3179047648</v>
      </c>
      <c r="X244" s="8">
        <f t="shared" ca="1" si="525"/>
        <v>11018931.43866667</v>
      </c>
      <c r="Y244" s="8">
        <f t="shared" ca="1" si="525"/>
        <v>11553991.159428574</v>
      </c>
      <c r="Z244" s="8">
        <f t="shared" ca="1" si="525"/>
        <v>11618983.799428575</v>
      </c>
      <c r="AA244" s="8">
        <f t="shared" ca="1" si="525"/>
        <v>11915339.44819048</v>
      </c>
      <c r="AB244" s="8">
        <f t="shared" ca="1" si="525"/>
        <v>12158708.748952385</v>
      </c>
      <c r="AC244" s="8">
        <f t="shared" ca="1" si="525"/>
        <v>12882784.58571429</v>
      </c>
      <c r="AD244" s="8">
        <f t="shared" ca="1" si="525"/>
        <v>13534443.158476194</v>
      </c>
      <c r="AE244" s="8">
        <f t="shared" ca="1" si="525"/>
        <v>14198851.731238099</v>
      </c>
      <c r="AF244" s="8">
        <f t="shared" ca="1" si="525"/>
        <v>12913564.371238099</v>
      </c>
      <c r="AG244" s="8">
        <f t="shared" ca="1" si="525"/>
        <v>13952300.772000004</v>
      </c>
      <c r="AH244" s="8">
        <f t="shared" ca="1" si="525"/>
        <v>15215946.152761908</v>
      </c>
      <c r="AI244" s="8">
        <f t="shared" ca="1" si="525"/>
        <v>16703408.297523813</v>
      </c>
      <c r="AJ244" s="8">
        <f t="shared" ca="1" si="525"/>
        <v>17902757.570285719</v>
      </c>
      <c r="AK244" s="8">
        <f t="shared" ca="1" si="525"/>
        <v>18485566.143047623</v>
      </c>
      <c r="AL244" s="8">
        <f t="shared" ca="1" si="525"/>
        <v>18587132.863047622</v>
      </c>
      <c r="AM244" s="8">
        <f t="shared" ca="1" si="525"/>
        <v>18914576.479809526</v>
      </c>
      <c r="AN244" s="8">
        <f t="shared" ca="1" si="525"/>
        <v>19179111.392571431</v>
      </c>
    </row>
    <row r="245" spans="1:40" x14ac:dyDescent="0.25">
      <c r="A245" s="5" t="s">
        <v>193</v>
      </c>
      <c r="G245" s="5">
        <f ca="1">G241+G237+G233</f>
        <v>502200.0000000014</v>
      </c>
      <c r="H245" s="5">
        <f ca="1">H241+H237+H233</f>
        <v>989912.48</v>
      </c>
      <c r="I245" s="5">
        <f t="shared" ref="I245:AN245" ca="1" si="526">I241+I237+I233</f>
        <v>1124250.2775238098</v>
      </c>
      <c r="J245" s="5">
        <f t="shared" ca="1" si="526"/>
        <v>1248354.4247619051</v>
      </c>
      <c r="K245" s="5">
        <f t="shared" ca="1" si="526"/>
        <v>995870.96876190521</v>
      </c>
      <c r="L245" s="5">
        <f t="shared" ca="1" si="526"/>
        <v>487310.86876190471</v>
      </c>
      <c r="M245" s="5">
        <f t="shared" ca="1" si="526"/>
        <v>28418.560000000056</v>
      </c>
      <c r="N245" s="5">
        <f t="shared" ca="1" si="526"/>
        <v>265267.6807619048</v>
      </c>
      <c r="O245" s="5">
        <f t="shared" ca="1" si="526"/>
        <v>222203.68876190489</v>
      </c>
      <c r="P245" s="5">
        <f t="shared" ca="1" si="526"/>
        <v>662230.78876190481</v>
      </c>
      <c r="Q245" s="5">
        <f t="shared" ca="1" si="526"/>
        <v>598809.72076190473</v>
      </c>
      <c r="R245" s="5">
        <f t="shared" ca="1" si="526"/>
        <v>611559.72076190473</v>
      </c>
      <c r="S245" s="5">
        <f t="shared" ca="1" si="526"/>
        <v>-1293604.3199999998</v>
      </c>
      <c r="T245" s="5">
        <f t="shared" ca="1" si="526"/>
        <v>954811.95676190488</v>
      </c>
      <c r="U245" s="5">
        <f t="shared" ca="1" si="526"/>
        <v>1155816.2167619052</v>
      </c>
      <c r="V245" s="5">
        <f t="shared" ca="1" si="526"/>
        <v>1367908.284761905</v>
      </c>
      <c r="W245" s="5">
        <f t="shared" ca="1" si="526"/>
        <v>1097610.1207619051</v>
      </c>
      <c r="X245" s="5">
        <f t="shared" ca="1" si="526"/>
        <v>535059.72076190473</v>
      </c>
      <c r="Y245" s="5">
        <f t="shared" ca="1" si="526"/>
        <v>64992.64000000013</v>
      </c>
      <c r="Z245" s="5">
        <f t="shared" ca="1" si="526"/>
        <v>296355.64876190486</v>
      </c>
      <c r="AA245" s="5">
        <f t="shared" ca="1" si="526"/>
        <v>243369.30076190486</v>
      </c>
      <c r="AB245" s="5">
        <f t="shared" ca="1" si="526"/>
        <v>724075.83676190488</v>
      </c>
      <c r="AC245" s="5">
        <f t="shared" ca="1" si="526"/>
        <v>651658.5727619048</v>
      </c>
      <c r="AD245" s="5">
        <f t="shared" ca="1" si="526"/>
        <v>664408.5727619048</v>
      </c>
      <c r="AE245" s="5">
        <f t="shared" ca="1" si="526"/>
        <v>-1285287.3599999999</v>
      </c>
      <c r="AF245" s="5">
        <f t="shared" ca="1" si="526"/>
        <v>1038736.4007619048</v>
      </c>
      <c r="AG245" s="5">
        <f t="shared" ca="1" si="526"/>
        <v>1263645.3807619051</v>
      </c>
      <c r="AH245" s="5">
        <f t="shared" ca="1" si="526"/>
        <v>1487462.1447619051</v>
      </c>
      <c r="AI245" s="5">
        <f t="shared" ca="1" si="526"/>
        <v>1199349.2727619053</v>
      </c>
      <c r="AJ245" s="5">
        <f t="shared" ca="1" si="526"/>
        <v>582808.5727619048</v>
      </c>
      <c r="AK245" s="5">
        <f t="shared" ca="1" si="526"/>
        <v>101566.7200000002</v>
      </c>
      <c r="AL245" s="5">
        <f t="shared" ca="1" si="526"/>
        <v>327443.61676190491</v>
      </c>
      <c r="AM245" s="5">
        <f t="shared" ca="1" si="526"/>
        <v>264534.91276190482</v>
      </c>
      <c r="AN245" s="5">
        <f t="shared" ca="1" si="526"/>
        <v>785920.88476190506</v>
      </c>
    </row>
    <row r="246" spans="1:40" s="14" customFormat="1" x14ac:dyDescent="0.25">
      <c r="A246" s="8" t="s">
        <v>192</v>
      </c>
      <c r="B246" s="33"/>
      <c r="C246" s="32"/>
      <c r="D246" s="8"/>
      <c r="E246" s="8"/>
      <c r="F246" s="8"/>
      <c r="G246" s="14">
        <f ca="1">G244+G245</f>
        <v>502200.0000000014</v>
      </c>
      <c r="H246" s="14">
        <f ca="1">H244+H245</f>
        <v>1492112.4800000014</v>
      </c>
      <c r="I246" s="14">
        <f t="shared" ref="I246:AN246" ca="1" si="527">I244+I245</f>
        <v>2616362.7575238114</v>
      </c>
      <c r="J246" s="14">
        <f t="shared" ca="1" si="527"/>
        <v>3864717.1822857168</v>
      </c>
      <c r="K246" s="14">
        <f t="shared" ca="1" si="527"/>
        <v>4860588.1510476219</v>
      </c>
      <c r="L246" s="14">
        <f t="shared" ca="1" si="527"/>
        <v>5347899.0198095264</v>
      </c>
      <c r="M246" s="14">
        <f t="shared" ca="1" si="527"/>
        <v>5376317.579809526</v>
      </c>
      <c r="N246" s="14">
        <f t="shared" ca="1" si="527"/>
        <v>5641585.2605714304</v>
      </c>
      <c r="O246" s="14">
        <f t="shared" ca="1" si="527"/>
        <v>5863788.9493333353</v>
      </c>
      <c r="P246" s="8">
        <f t="shared" ca="1" si="527"/>
        <v>6526019.7380952397</v>
      </c>
      <c r="Q246" s="8">
        <f t="shared" ca="1" si="527"/>
        <v>7124829.4588571442</v>
      </c>
      <c r="R246" s="8">
        <f t="shared" ca="1" si="527"/>
        <v>7736389.1796190487</v>
      </c>
      <c r="S246" s="8">
        <f t="shared" ca="1" si="527"/>
        <v>6442784.8596190494</v>
      </c>
      <c r="T246" s="8">
        <f t="shared" ca="1" si="527"/>
        <v>7397596.8163809543</v>
      </c>
      <c r="U246" s="8">
        <f t="shared" ca="1" si="527"/>
        <v>8553413.0331428591</v>
      </c>
      <c r="V246" s="8">
        <f t="shared" ca="1" si="527"/>
        <v>9921321.3179047648</v>
      </c>
      <c r="W246" s="8">
        <f t="shared" ca="1" si="527"/>
        <v>11018931.43866667</v>
      </c>
      <c r="X246" s="8">
        <f t="shared" ca="1" si="527"/>
        <v>11553991.159428574</v>
      </c>
      <c r="Y246" s="8">
        <f t="shared" ca="1" si="527"/>
        <v>11618983.799428575</v>
      </c>
      <c r="Z246" s="8">
        <f t="shared" ca="1" si="527"/>
        <v>11915339.44819048</v>
      </c>
      <c r="AA246" s="8">
        <f t="shared" ca="1" si="527"/>
        <v>12158708.748952385</v>
      </c>
      <c r="AB246" s="8">
        <f t="shared" ca="1" si="527"/>
        <v>12882784.58571429</v>
      </c>
      <c r="AC246" s="8">
        <f t="shared" ca="1" si="527"/>
        <v>13534443.158476194</v>
      </c>
      <c r="AD246" s="8">
        <f t="shared" ca="1" si="527"/>
        <v>14198851.731238099</v>
      </c>
      <c r="AE246" s="8">
        <f t="shared" ca="1" si="527"/>
        <v>12913564.371238099</v>
      </c>
      <c r="AF246" s="8">
        <f t="shared" ca="1" si="527"/>
        <v>13952300.772000004</v>
      </c>
      <c r="AG246" s="8">
        <f t="shared" ca="1" si="527"/>
        <v>15215946.152761908</v>
      </c>
      <c r="AH246" s="8">
        <f t="shared" ca="1" si="527"/>
        <v>16703408.297523813</v>
      </c>
      <c r="AI246" s="8">
        <f t="shared" ca="1" si="527"/>
        <v>17902757.570285719</v>
      </c>
      <c r="AJ246" s="8">
        <f t="shared" ca="1" si="527"/>
        <v>18485566.143047623</v>
      </c>
      <c r="AK246" s="8">
        <f t="shared" ca="1" si="527"/>
        <v>18587132.863047622</v>
      </c>
      <c r="AL246" s="8">
        <f t="shared" ca="1" si="527"/>
        <v>18914576.479809526</v>
      </c>
      <c r="AM246" s="8">
        <f t="shared" ca="1" si="527"/>
        <v>19179111.392571431</v>
      </c>
      <c r="AN246" s="8">
        <f t="shared" ca="1" si="527"/>
        <v>19965032.277333334</v>
      </c>
    </row>
    <row r="248" spans="1:40" x14ac:dyDescent="0.25">
      <c r="A248" s="5" t="s">
        <v>177</v>
      </c>
      <c r="G248" s="5">
        <f ca="1">G246-G217</f>
        <v>-4.6566128730773926E-10</v>
      </c>
      <c r="H248" s="5">
        <f t="shared" ref="H248:AN248" ca="1" si="528">H246-H217</f>
        <v>0</v>
      </c>
      <c r="I248" s="5">
        <f t="shared" ca="1" si="528"/>
        <v>0</v>
      </c>
      <c r="J248" s="5">
        <f t="shared" ca="1" si="528"/>
        <v>0</v>
      </c>
      <c r="K248" s="5">
        <f t="shared" ca="1" si="528"/>
        <v>0</v>
      </c>
      <c r="L248" s="5">
        <f t="shared" ca="1" si="528"/>
        <v>0</v>
      </c>
      <c r="M248" s="5">
        <f t="shared" ca="1" si="528"/>
        <v>0</v>
      </c>
      <c r="N248" s="5">
        <f t="shared" ca="1" si="528"/>
        <v>0</v>
      </c>
      <c r="O248" s="5">
        <f t="shared" ca="1" si="528"/>
        <v>0</v>
      </c>
      <c r="P248" s="5">
        <f t="shared" ca="1" si="528"/>
        <v>0</v>
      </c>
      <c r="Q248" s="5">
        <f t="shared" ca="1" si="528"/>
        <v>0</v>
      </c>
      <c r="R248" s="5">
        <f t="shared" ca="1" si="528"/>
        <v>0</v>
      </c>
      <c r="S248" s="5">
        <f t="shared" ca="1" si="528"/>
        <v>0</v>
      </c>
      <c r="T248" s="5">
        <f t="shared" ca="1" si="528"/>
        <v>0</v>
      </c>
      <c r="U248" s="5">
        <f t="shared" ca="1" si="528"/>
        <v>0</v>
      </c>
      <c r="V248" s="5">
        <f t="shared" ca="1" si="528"/>
        <v>0</v>
      </c>
      <c r="W248" s="5">
        <f t="shared" ca="1" si="528"/>
        <v>0</v>
      </c>
      <c r="X248" s="5">
        <f t="shared" ca="1" si="528"/>
        <v>0</v>
      </c>
      <c r="Y248" s="5">
        <f t="shared" ca="1" si="528"/>
        <v>0</v>
      </c>
      <c r="Z248" s="5">
        <f t="shared" ca="1" si="528"/>
        <v>0</v>
      </c>
      <c r="AA248" s="5">
        <f t="shared" ca="1" si="528"/>
        <v>0</v>
      </c>
      <c r="AB248" s="5">
        <f t="shared" ca="1" si="528"/>
        <v>0</v>
      </c>
      <c r="AC248" s="5">
        <f t="shared" ca="1" si="528"/>
        <v>0</v>
      </c>
      <c r="AD248" s="5">
        <f t="shared" ca="1" si="528"/>
        <v>0</v>
      </c>
      <c r="AE248" s="5">
        <f t="shared" ca="1" si="528"/>
        <v>0</v>
      </c>
      <c r="AF248" s="5">
        <f t="shared" ca="1" si="528"/>
        <v>0</v>
      </c>
      <c r="AG248" s="5">
        <f t="shared" ca="1" si="528"/>
        <v>0</v>
      </c>
      <c r="AH248" s="5">
        <f t="shared" ca="1" si="528"/>
        <v>0</v>
      </c>
      <c r="AI248" s="5">
        <f t="shared" ca="1" si="528"/>
        <v>0</v>
      </c>
      <c r="AJ248" s="5">
        <f t="shared" ca="1" si="528"/>
        <v>0</v>
      </c>
      <c r="AK248" s="5">
        <f t="shared" ca="1" si="528"/>
        <v>0</v>
      </c>
      <c r="AL248" s="5">
        <f t="shared" ca="1" si="528"/>
        <v>0</v>
      </c>
      <c r="AM248" s="5">
        <f t="shared" ca="1" si="528"/>
        <v>0</v>
      </c>
      <c r="AN248" s="5">
        <f t="shared" ca="1" si="528"/>
        <v>0</v>
      </c>
    </row>
  </sheetData>
  <conditionalFormatting sqref="A221:XFD221">
    <cfRule type="cellIs" dxfId="3" priority="1" operator="lessThan">
      <formula>0</formula>
    </cfRule>
  </conditionalFormatting>
  <conditionalFormatting sqref="G59:AN59">
    <cfRule type="cellIs" dxfId="2" priority="5" operator="greaterThan">
      <formula>0</formula>
    </cfRule>
  </conditionalFormatting>
  <conditionalFormatting sqref="G208:AN208">
    <cfRule type="cellIs" dxfId="1" priority="2" operator="lessThan">
      <formula>0</formula>
    </cfRule>
  </conditionalFormatting>
  <conditionalFormatting sqref="G245:AN246">
    <cfRule type="cellIs" dxfId="0" priority="3" operator="lessThan">
      <formula>0</formula>
    </cfRule>
  </conditionalFormatting>
  <pageMargins left="0.7" right="0.7" top="0.75" bottom="0.75" header="0.3" footer="0.3"/>
  <ignoredErrors>
    <ignoredError sqref="AN121 AN132 AN143 AN154 D154:O154 D143:O143 D132:O132 D121:O121 P154:AA154 P143:AA143 P132:AA132 P121:AA121 AE51:AE52 S51:S52 Y51:Y52 AK52 M52 G51:G52 AB154:AM154 AB143:AM143 AB132:AM132 AB121:AM121 G215:AN215 G217:AN217" formula="1"/>
    <ignoredError sqref="G201:H201 M201:O20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Итоговые данные</vt:lpstr>
      <vt:lpstr>Предпоссылки</vt:lpstr>
      <vt:lpstr>Расчеты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Шуну Байдалаков</cp:lastModifiedBy>
  <dcterms:created xsi:type="dcterms:W3CDTF">2015-06-05T18:17:20Z</dcterms:created>
  <dcterms:modified xsi:type="dcterms:W3CDTF">2025-04-11T07:40:42Z</dcterms:modified>
</cp:coreProperties>
</file>