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ктивная франшиза без еды" sheetId="1" r:id="rId4"/>
    <sheet state="visible" name="Активная франшиза с едой" sheetId="2" r:id="rId5"/>
  </sheets>
  <definedNames/>
  <calcPr/>
</workbook>
</file>

<file path=xl/sharedStrings.xml><?xml version="1.0" encoding="utf-8"?>
<sst xmlns="http://schemas.openxmlformats.org/spreadsheetml/2006/main" count="66" uniqueCount="29">
  <si>
    <t>Кофейный киоск без еды</t>
  </si>
  <si>
    <t>Доходность инвестиций до налогов и амортизации</t>
  </si>
  <si>
    <t>Кофейный киоск с едой</t>
  </si>
  <si>
    <t>Дивиденды</t>
  </si>
  <si>
    <t>Установка</t>
  </si>
  <si>
    <t>комиссия за управление 25%</t>
  </si>
  <si>
    <t>Минимальная месячная доходность</t>
  </si>
  <si>
    <t>Чашки / день</t>
  </si>
  <si>
    <t>Ежемесячный доход франчайзи</t>
  </si>
  <si>
    <t>Доход от чашки</t>
  </si>
  <si>
    <t>Продажи продуктов питания в день</t>
  </si>
  <si>
    <t xml:space="preserve">Стоимость чашки </t>
  </si>
  <si>
    <t>Себестоимость чашки</t>
  </si>
  <si>
    <t>Доход от еды</t>
  </si>
  <si>
    <t>Стоимость еды</t>
  </si>
  <si>
    <t>Себестоимость еды</t>
  </si>
  <si>
    <t>Списание еды</t>
  </si>
  <si>
    <t>Программное обеспечение и ИТ-поддержка</t>
  </si>
  <si>
    <t>Страхование</t>
  </si>
  <si>
    <t>Стоимость обслуживания</t>
  </si>
  <si>
    <t>Часы обслуживания (расчетные для целевых продаж)</t>
  </si>
  <si>
    <t>Стоимость / час</t>
  </si>
  <si>
    <t>Годовая рентабельность инвестиций</t>
  </si>
  <si>
    <t>Общая стоимость (расчетная для целевых продаж)</t>
  </si>
  <si>
    <t>без учета стоимости услуг</t>
  </si>
  <si>
    <t>Комиссия за транзакцию</t>
  </si>
  <si>
    <t>Плата арендодателю - кофе</t>
  </si>
  <si>
    <t>Плата арендодателю - еда</t>
  </si>
  <si>
    <t>Ежемесячные общие сборы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</si>
</sst>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* #,##0_);_(&quot;$&quot;* \(#,##0\);_(&quot;$&quot;* &quot;-&quot;??_);_(@_)"/>
    <numFmt numFmtId="165" formatCode="&quot;$&quot;#,##0.00_);[Red]\(&quot;$&quot;#,##0.00\)"/>
    <numFmt numFmtId="166" formatCode="&quot;$&quot;#,##0_);[Red]\(&quot;$&quot;#,##0\)"/>
    <numFmt numFmtId="167" formatCode="0.0%"/>
  </numFmts>
  <fonts count="6">
    <font>
      <sz val="12.0"/>
      <color theme="1"/>
      <name val="Calibri"/>
      <scheme val="minor"/>
    </font>
    <font>
      <sz val="12.0"/>
      <color theme="1"/>
      <name val="Calibri"/>
    </font>
    <font>
      <color theme="1"/>
      <name val="Calibri"/>
      <scheme val="minor"/>
    </font>
    <font>
      <b/>
      <sz val="12.0"/>
      <color theme="1"/>
      <name val="Calibri"/>
    </font>
    <font>
      <i/>
      <sz val="10.0"/>
      <color theme="1"/>
      <name val="Calibri"/>
    </font>
    <font>
      <i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/>
      <right/>
      <top/>
      <bottom/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Font="1" applyNumberFormat="1"/>
    <xf borderId="0" fillId="0" fontId="2" numFmtId="0" xfId="0" applyAlignment="1" applyFont="1">
      <alignment horizontal="right" readingOrder="0"/>
    </xf>
    <xf borderId="1" fillId="0" fontId="1" numFmtId="9" xfId="0" applyBorder="1" applyFont="1" applyNumberFormat="1"/>
    <xf borderId="1" fillId="0" fontId="3" numFmtId="9" xfId="0" applyBorder="1" applyFont="1" applyNumberFormat="1"/>
    <xf borderId="1" fillId="0" fontId="1" numFmtId="164" xfId="0" applyBorder="1" applyFont="1" applyNumberFormat="1"/>
    <xf borderId="1" fillId="0" fontId="3" numFmtId="164" xfId="0" applyBorder="1" applyFont="1" applyNumberFormat="1"/>
    <xf borderId="0" fillId="0" fontId="2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9" xfId="0" applyFont="1" applyNumberFormat="1"/>
    <xf borderId="0" fillId="0" fontId="2" numFmtId="0" xfId="0" applyAlignment="1" applyFont="1">
      <alignment horizontal="right"/>
    </xf>
    <xf borderId="0" fillId="0" fontId="4" numFmtId="0" xfId="0" applyAlignment="1" applyFont="1">
      <alignment horizontal="right" readingOrder="0"/>
    </xf>
    <xf borderId="0" fillId="0" fontId="1" numFmtId="0" xfId="0" applyAlignment="1" applyFont="1">
      <alignment horizontal="center" readingOrder="0"/>
    </xf>
    <xf borderId="0" fillId="0" fontId="3" numFmtId="0" xfId="0" applyAlignment="1" applyFont="1">
      <alignment horizontal="right" readingOrder="0"/>
    </xf>
    <xf borderId="0" fillId="0" fontId="1" numFmtId="0" xfId="0" applyAlignment="1" applyFont="1">
      <alignment horizontal="center"/>
    </xf>
    <xf borderId="2" fillId="0" fontId="3" numFmtId="0" xfId="0" applyAlignment="1" applyBorder="1" applyFont="1">
      <alignment horizontal="center"/>
    </xf>
    <xf borderId="0" fillId="0" fontId="1" numFmtId="165" xfId="0" applyFont="1" applyNumberFormat="1"/>
    <xf borderId="0" fillId="0" fontId="1" numFmtId="0" xfId="0" applyAlignment="1" applyFont="1">
      <alignment horizontal="center" readingOrder="0" textRotation="90" vertical="center"/>
    </xf>
    <xf borderId="0" fillId="0" fontId="1" numFmtId="0" xfId="0" applyAlignment="1" applyFont="1">
      <alignment horizontal="right"/>
    </xf>
    <xf borderId="3" fillId="0" fontId="3" numFmtId="164" xfId="0" applyBorder="1" applyFont="1" applyNumberFormat="1"/>
    <xf borderId="4" fillId="2" fontId="1" numFmtId="165" xfId="0" applyBorder="1" applyFill="1" applyFont="1" applyNumberFormat="1"/>
    <xf borderId="0" fillId="0" fontId="1" numFmtId="0" xfId="0" applyFont="1"/>
    <xf borderId="5" fillId="0" fontId="3" numFmtId="164" xfId="0" applyBorder="1" applyFont="1" applyNumberFormat="1"/>
    <xf borderId="6" fillId="3" fontId="3" numFmtId="164" xfId="0" applyBorder="1" applyFill="1" applyFont="1" applyNumberFormat="1"/>
    <xf borderId="7" fillId="0" fontId="3" numFmtId="164" xfId="0" applyBorder="1" applyFont="1" applyNumberFormat="1"/>
    <xf borderId="0" fillId="0" fontId="1" numFmtId="166" xfId="0" applyFont="1" applyNumberFormat="1"/>
    <xf borderId="8" fillId="0" fontId="3" numFmtId="164" xfId="0" applyBorder="1" applyFont="1" applyNumberFormat="1"/>
    <xf borderId="4" fillId="4" fontId="1" numFmtId="166" xfId="0" applyBorder="1" applyFill="1" applyFont="1" applyNumberFormat="1"/>
    <xf borderId="0" fillId="0" fontId="5" numFmtId="0" xfId="0" applyAlignment="1" applyFont="1">
      <alignment readingOrder="0"/>
    </xf>
    <xf borderId="4" fillId="2" fontId="5" numFmtId="0" xfId="0" applyBorder="1" applyFont="1"/>
    <xf borderId="4" fillId="2" fontId="5" numFmtId="166" xfId="0" applyBorder="1" applyFont="1" applyNumberFormat="1"/>
    <xf borderId="2" fillId="0" fontId="1" numFmtId="0" xfId="0" applyAlignment="1" applyBorder="1" applyFont="1">
      <alignment horizontal="center"/>
    </xf>
    <xf borderId="3" fillId="0" fontId="1" numFmtId="9" xfId="0" applyBorder="1" applyFont="1" applyNumberFormat="1"/>
    <xf borderId="4" fillId="2" fontId="1" numFmtId="167" xfId="0" applyBorder="1" applyFont="1" applyNumberFormat="1"/>
    <xf borderId="5" fillId="0" fontId="1" numFmtId="9" xfId="0" applyBorder="1" applyFont="1" applyNumberFormat="1"/>
    <xf borderId="6" fillId="0" fontId="1" numFmtId="9" xfId="0" applyBorder="1" applyFont="1" applyNumberFormat="1"/>
    <xf borderId="7" fillId="0" fontId="1" numFmtId="9" xfId="0" applyBorder="1" applyFont="1" applyNumberFormat="1"/>
    <xf borderId="8" fillId="0" fontId="1" numFmtId="9" xfId="0" applyBorder="1" applyFont="1" applyNumberFormat="1"/>
    <xf borderId="9" fillId="0" fontId="3" numFmtId="0" xfId="0" applyBorder="1" applyFont="1"/>
    <xf borderId="9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3.67"/>
    <col customWidth="1" min="2" max="2" width="9.11"/>
    <col customWidth="1" min="3" max="3" width="14.44"/>
    <col customWidth="1" min="4" max="4" width="2.89"/>
    <col customWidth="1" min="5" max="5" width="22.89"/>
    <col customWidth="1" min="6" max="11" width="8.56"/>
    <col customWidth="1" min="12" max="12" width="8.89"/>
    <col customWidth="1" min="13" max="15" width="8.22"/>
    <col customWidth="1" min="16" max="26" width="8.67"/>
  </cols>
  <sheetData>
    <row r="1" ht="15.75" customHeight="1">
      <c r="A1" s="1" t="s">
        <v>0</v>
      </c>
      <c r="B1" s="2">
        <v>12000.0</v>
      </c>
      <c r="E1" s="3" t="s">
        <v>1</v>
      </c>
      <c r="F1" s="4">
        <f t="shared" ref="F1:O1" si="1">F2*12/($B$3+$B$1)</f>
        <v>0.2074235294</v>
      </c>
      <c r="G1" s="4">
        <f t="shared" si="1"/>
        <v>0.4942588235</v>
      </c>
      <c r="H1" s="4">
        <f t="shared" si="1"/>
        <v>0.7810941176</v>
      </c>
      <c r="I1" s="5">
        <f t="shared" si="1"/>
        <v>1.067929412</v>
      </c>
      <c r="J1" s="4">
        <f t="shared" si="1"/>
        <v>1.354764706</v>
      </c>
      <c r="K1" s="4">
        <f t="shared" si="1"/>
        <v>1.6416</v>
      </c>
      <c r="L1" s="4">
        <f t="shared" si="1"/>
        <v>1.928435294</v>
      </c>
      <c r="M1" s="4">
        <f t="shared" si="1"/>
        <v>2.215270588</v>
      </c>
      <c r="N1" s="4">
        <f t="shared" si="1"/>
        <v>2.502105882</v>
      </c>
      <c r="O1" s="4">
        <f t="shared" si="1"/>
        <v>2.788941176</v>
      </c>
    </row>
    <row r="2" ht="15.75" customHeight="1">
      <c r="A2" s="1" t="s">
        <v>2</v>
      </c>
      <c r="B2" s="2">
        <v>15000.0</v>
      </c>
      <c r="E2" s="3" t="s">
        <v>3</v>
      </c>
      <c r="F2" s="6">
        <f t="shared" ref="F2:O2" si="2">F13-F3</f>
        <v>293.85</v>
      </c>
      <c r="G2" s="6">
        <f t="shared" si="2"/>
        <v>700.2</v>
      </c>
      <c r="H2" s="6">
        <f t="shared" si="2"/>
        <v>1106.55</v>
      </c>
      <c r="I2" s="7">
        <f t="shared" si="2"/>
        <v>1512.9</v>
      </c>
      <c r="J2" s="6">
        <f t="shared" si="2"/>
        <v>1919.25</v>
      </c>
      <c r="K2" s="6">
        <f t="shared" si="2"/>
        <v>2325.6</v>
      </c>
      <c r="L2" s="6">
        <f t="shared" si="2"/>
        <v>2731.95</v>
      </c>
      <c r="M2" s="6">
        <f t="shared" si="2"/>
        <v>3138.3</v>
      </c>
      <c r="N2" s="6">
        <f t="shared" si="2"/>
        <v>3544.65</v>
      </c>
      <c r="O2" s="6">
        <f t="shared" si="2"/>
        <v>3951</v>
      </c>
    </row>
    <row r="3" ht="15.75" customHeight="1">
      <c r="A3" s="8" t="s">
        <v>4</v>
      </c>
      <c r="B3" s="9">
        <v>5000.0</v>
      </c>
      <c r="C3" s="10"/>
      <c r="D3" s="10"/>
      <c r="E3" s="3" t="s">
        <v>5</v>
      </c>
      <c r="F3" s="6">
        <f t="shared" ref="F3:O3" si="3">F13*0.25</f>
        <v>97.95</v>
      </c>
      <c r="G3" s="6">
        <f t="shared" si="3"/>
        <v>233.4</v>
      </c>
      <c r="H3" s="6">
        <f t="shared" si="3"/>
        <v>368.85</v>
      </c>
      <c r="I3" s="6">
        <f t="shared" si="3"/>
        <v>504.3</v>
      </c>
      <c r="J3" s="6">
        <f t="shared" si="3"/>
        <v>639.75</v>
      </c>
      <c r="K3" s="6">
        <f t="shared" si="3"/>
        <v>775.2</v>
      </c>
      <c r="L3" s="6">
        <f t="shared" si="3"/>
        <v>910.65</v>
      </c>
      <c r="M3" s="6">
        <f t="shared" si="3"/>
        <v>1046.1</v>
      </c>
      <c r="N3" s="6">
        <f t="shared" si="3"/>
        <v>1181.55</v>
      </c>
      <c r="O3" s="6">
        <f t="shared" si="3"/>
        <v>1317</v>
      </c>
    </row>
    <row r="4" ht="15.75" customHeight="1">
      <c r="C4" s="10"/>
      <c r="D4" s="10"/>
      <c r="E4" s="11"/>
    </row>
    <row r="5" ht="15.75" customHeight="1">
      <c r="E5" s="12" t="s">
        <v>6</v>
      </c>
      <c r="F5" s="13" t="s">
        <v>7</v>
      </c>
    </row>
    <row r="6" ht="15.75" customHeight="1">
      <c r="E6" s="14" t="s">
        <v>8</v>
      </c>
      <c r="F6" s="15">
        <v>10.0</v>
      </c>
      <c r="G6" s="15">
        <f t="shared" ref="G6:O6" si="4">F6+10</f>
        <v>20</v>
      </c>
      <c r="H6" s="15">
        <f t="shared" si="4"/>
        <v>30</v>
      </c>
      <c r="I6" s="16">
        <f t="shared" si="4"/>
        <v>40</v>
      </c>
      <c r="J6" s="15">
        <f t="shared" si="4"/>
        <v>50</v>
      </c>
      <c r="K6" s="15">
        <f t="shared" si="4"/>
        <v>60</v>
      </c>
      <c r="L6" s="15">
        <f t="shared" si="4"/>
        <v>70</v>
      </c>
      <c r="M6" s="15">
        <f t="shared" si="4"/>
        <v>80</v>
      </c>
      <c r="N6" s="15">
        <f t="shared" si="4"/>
        <v>90</v>
      </c>
      <c r="O6" s="15">
        <f t="shared" si="4"/>
        <v>100</v>
      </c>
    </row>
    <row r="7" ht="15.75" customHeight="1">
      <c r="A7" s="1" t="s">
        <v>9</v>
      </c>
      <c r="B7" s="17">
        <f>B8-B9</f>
        <v>2.31</v>
      </c>
      <c r="D7" s="18" t="s">
        <v>10</v>
      </c>
      <c r="E7" s="19">
        <v>0.0</v>
      </c>
      <c r="F7" s="2">
        <f t="shared" ref="F7:O7" si="5">MAX(F$6*$B$10*$B$7*30+$E7*$B$16*$B$12*30,$B$4)-$B$23-F39</f>
        <v>391.8</v>
      </c>
      <c r="G7" s="2">
        <f t="shared" si="5"/>
        <v>933.6</v>
      </c>
      <c r="H7" s="2">
        <f t="shared" si="5"/>
        <v>1475.4</v>
      </c>
      <c r="I7" s="20">
        <f t="shared" si="5"/>
        <v>2017.2</v>
      </c>
      <c r="J7" s="2">
        <f t="shared" si="5"/>
        <v>2559</v>
      </c>
      <c r="K7" s="2">
        <f t="shared" si="5"/>
        <v>3100.8</v>
      </c>
      <c r="L7" s="2">
        <f t="shared" si="5"/>
        <v>3642.6</v>
      </c>
      <c r="M7" s="2">
        <f t="shared" si="5"/>
        <v>4184.4</v>
      </c>
      <c r="N7" s="2">
        <f t="shared" si="5"/>
        <v>4726.2</v>
      </c>
      <c r="O7" s="2">
        <f t="shared" si="5"/>
        <v>5268</v>
      </c>
    </row>
    <row r="8" ht="15.75" customHeight="1">
      <c r="A8" s="1" t="s">
        <v>11</v>
      </c>
      <c r="B8" s="21">
        <v>3.36</v>
      </c>
      <c r="E8" s="19">
        <v>0.0</v>
      </c>
      <c r="F8" s="2">
        <f t="shared" ref="F8:O8" si="6">MAX(F$6*$B$10*$B$7*30+$E8*$B$16*$B$12*30,$B$5)-$B$23-F40</f>
        <v>391.8</v>
      </c>
      <c r="G8" s="2">
        <f t="shared" si="6"/>
        <v>933.6</v>
      </c>
      <c r="H8" s="2">
        <f t="shared" si="6"/>
        <v>1475.4</v>
      </c>
      <c r="I8" s="20">
        <f t="shared" si="6"/>
        <v>2017.2</v>
      </c>
      <c r="J8" s="2">
        <f t="shared" si="6"/>
        <v>2559</v>
      </c>
      <c r="K8" s="2">
        <f t="shared" si="6"/>
        <v>3100.8</v>
      </c>
      <c r="L8" s="2">
        <f t="shared" si="6"/>
        <v>3642.6</v>
      </c>
      <c r="M8" s="2">
        <f t="shared" si="6"/>
        <v>4184.4</v>
      </c>
      <c r="N8" s="2">
        <f t="shared" si="6"/>
        <v>4726.2</v>
      </c>
      <c r="O8" s="2">
        <f t="shared" si="6"/>
        <v>5268</v>
      </c>
    </row>
    <row r="9" ht="15.75" customHeight="1">
      <c r="A9" s="1" t="s">
        <v>12</v>
      </c>
      <c r="B9" s="21">
        <v>1.05</v>
      </c>
      <c r="E9" s="19">
        <v>0.0</v>
      </c>
      <c r="F9" s="2">
        <f t="shared" ref="F9:O9" si="7">MAX(F$6*$B$10*$B$7*30+$E9*$B$16*$B$12*30,$B$5)-$B$23-F41</f>
        <v>391.8</v>
      </c>
      <c r="G9" s="2">
        <f t="shared" si="7"/>
        <v>933.6</v>
      </c>
      <c r="H9" s="2">
        <f t="shared" si="7"/>
        <v>1475.4</v>
      </c>
      <c r="I9" s="20">
        <f t="shared" si="7"/>
        <v>2017.2</v>
      </c>
      <c r="J9" s="2">
        <f t="shared" si="7"/>
        <v>2559</v>
      </c>
      <c r="K9" s="2">
        <f t="shared" si="7"/>
        <v>3100.8</v>
      </c>
      <c r="L9" s="2">
        <f t="shared" si="7"/>
        <v>3642.6</v>
      </c>
      <c r="M9" s="2">
        <f t="shared" si="7"/>
        <v>4184.4</v>
      </c>
      <c r="N9" s="2">
        <f t="shared" si="7"/>
        <v>4726.2</v>
      </c>
      <c r="O9" s="2">
        <f t="shared" si="7"/>
        <v>5268</v>
      </c>
    </row>
    <row r="10" ht="15.75" customHeight="1">
      <c r="A10" s="22"/>
      <c r="B10" s="10">
        <v>1.0</v>
      </c>
      <c r="E10" s="19">
        <v>0.0</v>
      </c>
      <c r="F10" s="2">
        <f t="shared" ref="F10:O10" si="8">MAX(F$6*$B$10*$B$7*30+$E10*$B$16*$B$12*30,$B$5)-$B$23-F42</f>
        <v>391.8</v>
      </c>
      <c r="G10" s="2">
        <f t="shared" si="8"/>
        <v>933.6</v>
      </c>
      <c r="H10" s="2">
        <f t="shared" si="8"/>
        <v>1475.4</v>
      </c>
      <c r="I10" s="20">
        <f t="shared" si="8"/>
        <v>2017.2</v>
      </c>
      <c r="J10" s="2">
        <f t="shared" si="8"/>
        <v>2559</v>
      </c>
      <c r="K10" s="2">
        <f t="shared" si="8"/>
        <v>3100.8</v>
      </c>
      <c r="L10" s="2">
        <f t="shared" si="8"/>
        <v>3642.6</v>
      </c>
      <c r="M10" s="2">
        <f t="shared" si="8"/>
        <v>4184.4</v>
      </c>
      <c r="N10" s="2">
        <f t="shared" si="8"/>
        <v>4726.2</v>
      </c>
      <c r="O10" s="2">
        <f t="shared" si="8"/>
        <v>5268</v>
      </c>
    </row>
    <row r="11" ht="15.75" customHeight="1">
      <c r="E11" s="19">
        <v>0.0</v>
      </c>
      <c r="F11" s="2">
        <f t="shared" ref="F11:O11" si="9">MAX(F$6*$B$10*$B$7*30+$E11*$B$16*$B$12*30,$B$5)-$B$23-F43</f>
        <v>391.8</v>
      </c>
      <c r="G11" s="2">
        <f t="shared" si="9"/>
        <v>933.6</v>
      </c>
      <c r="H11" s="2">
        <f t="shared" si="9"/>
        <v>1475.4</v>
      </c>
      <c r="I11" s="20">
        <f t="shared" si="9"/>
        <v>2017.2</v>
      </c>
      <c r="J11" s="2">
        <f t="shared" si="9"/>
        <v>2559</v>
      </c>
      <c r="K11" s="2">
        <f t="shared" si="9"/>
        <v>3100.8</v>
      </c>
      <c r="L11" s="2">
        <f t="shared" si="9"/>
        <v>3642.6</v>
      </c>
      <c r="M11" s="2">
        <f t="shared" si="9"/>
        <v>4184.4</v>
      </c>
      <c r="N11" s="2">
        <f t="shared" si="9"/>
        <v>4726.2</v>
      </c>
      <c r="O11" s="2">
        <f t="shared" si="9"/>
        <v>5268</v>
      </c>
    </row>
    <row r="12" ht="15.75" customHeight="1">
      <c r="A12" s="1" t="s">
        <v>13</v>
      </c>
      <c r="B12" s="17">
        <f>B13-B14</f>
        <v>1.144444444</v>
      </c>
      <c r="E12" s="19">
        <v>0.0</v>
      </c>
      <c r="F12" s="2">
        <f t="shared" ref="F12:O12" si="10">MAX(F$6*$B$10*$B$7*30+$E12*$B$16*$B$12*30,$B$5)-$B$23-F44</f>
        <v>391.8</v>
      </c>
      <c r="G12" s="2">
        <f t="shared" si="10"/>
        <v>933.6</v>
      </c>
      <c r="H12" s="2">
        <f t="shared" si="10"/>
        <v>1475.4</v>
      </c>
      <c r="I12" s="20">
        <f t="shared" si="10"/>
        <v>2017.2</v>
      </c>
      <c r="J12" s="2">
        <f t="shared" si="10"/>
        <v>2559</v>
      </c>
      <c r="K12" s="2">
        <f t="shared" si="10"/>
        <v>3100.8</v>
      </c>
      <c r="L12" s="2">
        <f t="shared" si="10"/>
        <v>3642.6</v>
      </c>
      <c r="M12" s="2">
        <f t="shared" si="10"/>
        <v>4184.4</v>
      </c>
      <c r="N12" s="2">
        <f t="shared" si="10"/>
        <v>4726.2</v>
      </c>
      <c r="O12" s="2">
        <f t="shared" si="10"/>
        <v>5268</v>
      </c>
    </row>
    <row r="13" ht="15.75" customHeight="1">
      <c r="A13" s="1" t="s">
        <v>14</v>
      </c>
      <c r="B13" s="21">
        <v>8.0</v>
      </c>
      <c r="E13" s="19">
        <v>0.0</v>
      </c>
      <c r="F13" s="23">
        <f t="shared" ref="F13:O13" si="11">MAX(F$6*$B$10*$B$7*30+$E13*$B$16*$B$12*30,$B$5)-$B$23-F45</f>
        <v>391.8</v>
      </c>
      <c r="G13" s="23">
        <f t="shared" si="11"/>
        <v>933.6</v>
      </c>
      <c r="H13" s="23">
        <f t="shared" si="11"/>
        <v>1475.4</v>
      </c>
      <c r="I13" s="24">
        <f t="shared" si="11"/>
        <v>2017.2</v>
      </c>
      <c r="J13" s="23">
        <f t="shared" si="11"/>
        <v>2559</v>
      </c>
      <c r="K13" s="23">
        <f t="shared" si="11"/>
        <v>3100.8</v>
      </c>
      <c r="L13" s="23">
        <f t="shared" si="11"/>
        <v>3642.6</v>
      </c>
      <c r="M13" s="23">
        <f t="shared" si="11"/>
        <v>4184.4</v>
      </c>
      <c r="N13" s="23">
        <f t="shared" si="11"/>
        <v>4726.2</v>
      </c>
      <c r="O13" s="25">
        <f t="shared" si="11"/>
        <v>5268</v>
      </c>
    </row>
    <row r="14" ht="15.75" customHeight="1">
      <c r="A14" s="1" t="s">
        <v>15</v>
      </c>
      <c r="B14" s="21">
        <f>6.17/(1-B15)</f>
        <v>6.855555556</v>
      </c>
      <c r="E14" s="19">
        <v>0.0</v>
      </c>
      <c r="F14" s="2">
        <f t="shared" ref="F14:O14" si="12">MAX(F$6*$B$10*$B$7*30+$E14*$B$16*$B$12*30,$B$5)-$B$23-F46</f>
        <v>391.8</v>
      </c>
      <c r="G14" s="2">
        <f t="shared" si="12"/>
        <v>933.6</v>
      </c>
      <c r="H14" s="2">
        <f t="shared" si="12"/>
        <v>1475.4</v>
      </c>
      <c r="I14" s="20">
        <f t="shared" si="12"/>
        <v>2017.2</v>
      </c>
      <c r="J14" s="2">
        <f t="shared" si="12"/>
        <v>2559</v>
      </c>
      <c r="K14" s="2">
        <f t="shared" si="12"/>
        <v>3100.8</v>
      </c>
      <c r="L14" s="2">
        <f t="shared" si="12"/>
        <v>3642.6</v>
      </c>
      <c r="M14" s="2">
        <f t="shared" si="12"/>
        <v>4184.4</v>
      </c>
      <c r="N14" s="2">
        <f t="shared" si="12"/>
        <v>4726.2</v>
      </c>
      <c r="O14" s="2">
        <f t="shared" si="12"/>
        <v>5268</v>
      </c>
    </row>
    <row r="15" ht="15.75" customHeight="1">
      <c r="A15" s="1" t="s">
        <v>16</v>
      </c>
      <c r="B15" s="10">
        <v>0.1</v>
      </c>
      <c r="E15" s="19">
        <v>0.0</v>
      </c>
      <c r="F15" s="2">
        <f t="shared" ref="F15:O15" si="13">MAX(F$6*$B$10*$B$7*30+$E15*$B$16*$B$12*30,$B$5)-$B$23-F47</f>
        <v>391.8</v>
      </c>
      <c r="G15" s="2">
        <f t="shared" si="13"/>
        <v>933.6</v>
      </c>
      <c r="H15" s="2">
        <f t="shared" si="13"/>
        <v>1475.4</v>
      </c>
      <c r="I15" s="20">
        <f t="shared" si="13"/>
        <v>2017.2</v>
      </c>
      <c r="J15" s="2">
        <f t="shared" si="13"/>
        <v>2559</v>
      </c>
      <c r="K15" s="2">
        <f t="shared" si="13"/>
        <v>3100.8</v>
      </c>
      <c r="L15" s="2">
        <f t="shared" si="13"/>
        <v>3642.6</v>
      </c>
      <c r="M15" s="2">
        <f t="shared" si="13"/>
        <v>4184.4</v>
      </c>
      <c r="N15" s="2">
        <f t="shared" si="13"/>
        <v>4726.2</v>
      </c>
      <c r="O15" s="2">
        <f t="shared" si="13"/>
        <v>5268</v>
      </c>
    </row>
    <row r="16" ht="15.75" customHeight="1">
      <c r="A16" s="22"/>
      <c r="B16" s="10">
        <v>1.0</v>
      </c>
      <c r="E16" s="19">
        <v>0.0</v>
      </c>
      <c r="F16" s="2">
        <f t="shared" ref="F16:O16" si="14">MAX(F$6*$B$10*$B$7*30+$E16*$B$16*$B$12*30,$B$5)-$B$23-F48</f>
        <v>391.8</v>
      </c>
      <c r="G16" s="2">
        <f t="shared" si="14"/>
        <v>933.6</v>
      </c>
      <c r="H16" s="2">
        <f t="shared" si="14"/>
        <v>1475.4</v>
      </c>
      <c r="I16" s="20">
        <f t="shared" si="14"/>
        <v>2017.2</v>
      </c>
      <c r="J16" s="2">
        <f t="shared" si="14"/>
        <v>2559</v>
      </c>
      <c r="K16" s="2">
        <f t="shared" si="14"/>
        <v>3100.8</v>
      </c>
      <c r="L16" s="2">
        <f t="shared" si="14"/>
        <v>3642.6</v>
      </c>
      <c r="M16" s="2">
        <f t="shared" si="14"/>
        <v>4184.4</v>
      </c>
      <c r="N16" s="2">
        <f t="shared" si="14"/>
        <v>4726.2</v>
      </c>
      <c r="O16" s="2">
        <f t="shared" si="14"/>
        <v>5268</v>
      </c>
    </row>
    <row r="17" ht="15.75" customHeight="1">
      <c r="E17" s="19">
        <v>0.0</v>
      </c>
      <c r="F17" s="2">
        <f t="shared" ref="F17:O17" si="15">MAX(F$6*$B$10*$B$7*30+$E17*$B$16*$B$12*30,$B$5)-$B$23-F49</f>
        <v>391.8</v>
      </c>
      <c r="G17" s="2">
        <f t="shared" si="15"/>
        <v>933.6</v>
      </c>
      <c r="H17" s="2">
        <f t="shared" si="15"/>
        <v>1475.4</v>
      </c>
      <c r="I17" s="20">
        <f t="shared" si="15"/>
        <v>2017.2</v>
      </c>
      <c r="J17" s="2">
        <f t="shared" si="15"/>
        <v>2559</v>
      </c>
      <c r="K17" s="2">
        <f t="shared" si="15"/>
        <v>3100.8</v>
      </c>
      <c r="L17" s="2">
        <f t="shared" si="15"/>
        <v>3642.6</v>
      </c>
      <c r="M17" s="2">
        <f t="shared" si="15"/>
        <v>4184.4</v>
      </c>
      <c r="N17" s="2">
        <f t="shared" si="15"/>
        <v>4726.2</v>
      </c>
      <c r="O17" s="2">
        <f t="shared" si="15"/>
        <v>5268</v>
      </c>
    </row>
    <row r="18" ht="15.75" customHeight="1">
      <c r="A18" s="1" t="s">
        <v>17</v>
      </c>
      <c r="B18" s="26">
        <v>100.0</v>
      </c>
      <c r="E18" s="19">
        <v>0.0</v>
      </c>
      <c r="F18" s="2">
        <f t="shared" ref="F18:O18" si="16">MAX(F$6*$B$10*$B$7*30+$E18*$B$16*$B$12*30,$B$5)-$B$23-F50</f>
        <v>391.8</v>
      </c>
      <c r="G18" s="2">
        <f t="shared" si="16"/>
        <v>933.6</v>
      </c>
      <c r="H18" s="2">
        <f t="shared" si="16"/>
        <v>1475.4</v>
      </c>
      <c r="I18" s="20">
        <f t="shared" si="16"/>
        <v>2017.2</v>
      </c>
      <c r="J18" s="2">
        <f t="shared" si="16"/>
        <v>2559</v>
      </c>
      <c r="K18" s="2">
        <f t="shared" si="16"/>
        <v>3100.8</v>
      </c>
      <c r="L18" s="2">
        <f t="shared" si="16"/>
        <v>3642.6</v>
      </c>
      <c r="M18" s="2">
        <f t="shared" si="16"/>
        <v>4184.4</v>
      </c>
      <c r="N18" s="2">
        <f t="shared" si="16"/>
        <v>4726.2</v>
      </c>
      <c r="O18" s="2">
        <f t="shared" si="16"/>
        <v>5268</v>
      </c>
    </row>
    <row r="19" ht="15.75" customHeight="1">
      <c r="A19" s="1" t="s">
        <v>18</v>
      </c>
      <c r="B19" s="26">
        <v>50.0</v>
      </c>
      <c r="E19" s="19">
        <v>0.0</v>
      </c>
      <c r="F19" s="2">
        <f t="shared" ref="F19:O19" si="17">MAX(F$6*$B$10*$B$7*30+$E19*$B$16*$B$12*30,$B$5)-$B$23-F51</f>
        <v>391.8</v>
      </c>
      <c r="G19" s="2">
        <f t="shared" si="17"/>
        <v>933.6</v>
      </c>
      <c r="H19" s="2">
        <f t="shared" si="17"/>
        <v>1475.4</v>
      </c>
      <c r="I19" s="27">
        <f t="shared" si="17"/>
        <v>2017.2</v>
      </c>
      <c r="J19" s="2">
        <f t="shared" si="17"/>
        <v>2559</v>
      </c>
      <c r="K19" s="2">
        <f t="shared" si="17"/>
        <v>3100.8</v>
      </c>
      <c r="L19" s="2">
        <f t="shared" si="17"/>
        <v>3642.6</v>
      </c>
      <c r="M19" s="2">
        <f t="shared" si="17"/>
        <v>4184.4</v>
      </c>
      <c r="N19" s="2">
        <f t="shared" si="17"/>
        <v>4726.2</v>
      </c>
      <c r="O19" s="2">
        <f t="shared" si="17"/>
        <v>5268</v>
      </c>
    </row>
    <row r="20" ht="15.75" customHeight="1">
      <c r="A20" s="1" t="s">
        <v>19</v>
      </c>
      <c r="B20" s="28">
        <v>250.0</v>
      </c>
      <c r="C20" s="1"/>
      <c r="E20" s="11"/>
    </row>
    <row r="21" ht="15.75" customHeight="1">
      <c r="A21" s="29" t="s">
        <v>20</v>
      </c>
      <c r="B21" s="30">
        <v>10.0</v>
      </c>
      <c r="E21" s="11"/>
      <c r="F21" s="13" t="s">
        <v>7</v>
      </c>
    </row>
    <row r="22" ht="15.75" customHeight="1">
      <c r="A22" s="29" t="s">
        <v>21</v>
      </c>
      <c r="B22" s="31">
        <v>25.0</v>
      </c>
      <c r="E22" s="14" t="s">
        <v>22</v>
      </c>
      <c r="F22" s="15">
        <v>10.0</v>
      </c>
      <c r="G22" s="15">
        <f t="shared" ref="G22:O22" si="18">F22+10</f>
        <v>20</v>
      </c>
      <c r="H22" s="15">
        <f t="shared" si="18"/>
        <v>30</v>
      </c>
      <c r="I22" s="32">
        <f t="shared" si="18"/>
        <v>40</v>
      </c>
      <c r="J22" s="15">
        <f t="shared" si="18"/>
        <v>50</v>
      </c>
      <c r="K22" s="15">
        <f t="shared" si="18"/>
        <v>60</v>
      </c>
      <c r="L22" s="15">
        <f t="shared" si="18"/>
        <v>70</v>
      </c>
      <c r="M22" s="15">
        <f t="shared" si="18"/>
        <v>80</v>
      </c>
      <c r="N22" s="15">
        <f t="shared" si="18"/>
        <v>90</v>
      </c>
      <c r="O22" s="15">
        <f t="shared" si="18"/>
        <v>100</v>
      </c>
    </row>
    <row r="23" ht="15.75" customHeight="1">
      <c r="A23" s="1" t="s">
        <v>23</v>
      </c>
      <c r="B23" s="26">
        <f>B18+B19</f>
        <v>150</v>
      </c>
      <c r="C23" s="1" t="s">
        <v>24</v>
      </c>
      <c r="D23" s="18" t="s">
        <v>10</v>
      </c>
      <c r="E23" s="19">
        <v>0.0</v>
      </c>
      <c r="F23" s="10">
        <f t="shared" ref="F23:O23" si="19">F7*12/$B$2</f>
        <v>0.31344</v>
      </c>
      <c r="G23" s="10">
        <f t="shared" si="19"/>
        <v>0.74688</v>
      </c>
      <c r="H23" s="10">
        <f t="shared" si="19"/>
        <v>1.18032</v>
      </c>
      <c r="I23" s="33">
        <f t="shared" si="19"/>
        <v>1.61376</v>
      </c>
      <c r="J23" s="10">
        <f t="shared" si="19"/>
        <v>2.0472</v>
      </c>
      <c r="K23" s="10">
        <f t="shared" si="19"/>
        <v>2.48064</v>
      </c>
      <c r="L23" s="10">
        <f t="shared" si="19"/>
        <v>2.91408</v>
      </c>
      <c r="M23" s="10">
        <f t="shared" si="19"/>
        <v>3.34752</v>
      </c>
      <c r="N23" s="10">
        <f t="shared" si="19"/>
        <v>3.78096</v>
      </c>
      <c r="O23" s="10">
        <f t="shared" si="19"/>
        <v>4.2144</v>
      </c>
    </row>
    <row r="24" ht="15.75" customHeight="1">
      <c r="E24" s="19">
        <v>0.0</v>
      </c>
      <c r="F24" s="10">
        <f t="shared" ref="F24:O24" si="20">F8*12/$B$2</f>
        <v>0.31344</v>
      </c>
      <c r="G24" s="10">
        <f t="shared" si="20"/>
        <v>0.74688</v>
      </c>
      <c r="H24" s="10">
        <f t="shared" si="20"/>
        <v>1.18032</v>
      </c>
      <c r="I24" s="33">
        <f t="shared" si="20"/>
        <v>1.61376</v>
      </c>
      <c r="J24" s="10">
        <f t="shared" si="20"/>
        <v>2.0472</v>
      </c>
      <c r="K24" s="10">
        <f t="shared" si="20"/>
        <v>2.48064</v>
      </c>
      <c r="L24" s="10">
        <f t="shared" si="20"/>
        <v>2.91408</v>
      </c>
      <c r="M24" s="10">
        <f t="shared" si="20"/>
        <v>3.34752</v>
      </c>
      <c r="N24" s="10">
        <f t="shared" si="20"/>
        <v>3.78096</v>
      </c>
      <c r="O24" s="10">
        <f t="shared" si="20"/>
        <v>4.2144</v>
      </c>
    </row>
    <row r="25" ht="15.75" customHeight="1">
      <c r="A25" s="1" t="s">
        <v>25</v>
      </c>
      <c r="B25" s="34">
        <v>0.05</v>
      </c>
      <c r="E25" s="19">
        <v>0.0</v>
      </c>
      <c r="F25" s="10">
        <f t="shared" ref="F25:O25" si="21">F9*12/$B$2</f>
        <v>0.31344</v>
      </c>
      <c r="G25" s="10">
        <f t="shared" si="21"/>
        <v>0.74688</v>
      </c>
      <c r="H25" s="10">
        <f t="shared" si="21"/>
        <v>1.18032</v>
      </c>
      <c r="I25" s="33">
        <f t="shared" si="21"/>
        <v>1.61376</v>
      </c>
      <c r="J25" s="10">
        <f t="shared" si="21"/>
        <v>2.0472</v>
      </c>
      <c r="K25" s="10">
        <f t="shared" si="21"/>
        <v>2.48064</v>
      </c>
      <c r="L25" s="10">
        <f t="shared" si="21"/>
        <v>2.91408</v>
      </c>
      <c r="M25" s="10">
        <f t="shared" si="21"/>
        <v>3.34752</v>
      </c>
      <c r="N25" s="10">
        <f t="shared" si="21"/>
        <v>3.78096</v>
      </c>
      <c r="O25" s="10">
        <f t="shared" si="21"/>
        <v>4.2144</v>
      </c>
    </row>
    <row r="26" ht="15.75" customHeight="1">
      <c r="A26" s="1" t="s">
        <v>26</v>
      </c>
      <c r="B26" s="34">
        <v>0.1</v>
      </c>
      <c r="E26" s="19">
        <v>0.0</v>
      </c>
      <c r="F26" s="10">
        <f t="shared" ref="F26:O26" si="22">F10*12/$B$2</f>
        <v>0.31344</v>
      </c>
      <c r="G26" s="10">
        <f t="shared" si="22"/>
        <v>0.74688</v>
      </c>
      <c r="H26" s="10">
        <f t="shared" si="22"/>
        <v>1.18032</v>
      </c>
      <c r="I26" s="33">
        <f t="shared" si="22"/>
        <v>1.61376</v>
      </c>
      <c r="J26" s="10">
        <f t="shared" si="22"/>
        <v>2.0472</v>
      </c>
      <c r="K26" s="10">
        <f t="shared" si="22"/>
        <v>2.48064</v>
      </c>
      <c r="L26" s="10">
        <f t="shared" si="22"/>
        <v>2.91408</v>
      </c>
      <c r="M26" s="10">
        <f t="shared" si="22"/>
        <v>3.34752</v>
      </c>
      <c r="N26" s="10">
        <f t="shared" si="22"/>
        <v>3.78096</v>
      </c>
      <c r="O26" s="10">
        <f t="shared" si="22"/>
        <v>4.2144</v>
      </c>
    </row>
    <row r="27" ht="15.75" customHeight="1">
      <c r="A27" s="1" t="s">
        <v>27</v>
      </c>
      <c r="B27" s="34">
        <v>0.035</v>
      </c>
      <c r="E27" s="19">
        <v>0.0</v>
      </c>
      <c r="F27" s="10">
        <f t="shared" ref="F27:O27" si="23">F11*12/$B$2</f>
        <v>0.31344</v>
      </c>
      <c r="G27" s="10">
        <f t="shared" si="23"/>
        <v>0.74688</v>
      </c>
      <c r="H27" s="10">
        <f t="shared" si="23"/>
        <v>1.18032</v>
      </c>
      <c r="I27" s="33">
        <f t="shared" si="23"/>
        <v>1.61376</v>
      </c>
      <c r="J27" s="10">
        <f t="shared" si="23"/>
        <v>2.0472</v>
      </c>
      <c r="K27" s="10">
        <f t="shared" si="23"/>
        <v>2.48064</v>
      </c>
      <c r="L27" s="10">
        <f t="shared" si="23"/>
        <v>2.91408</v>
      </c>
      <c r="M27" s="10">
        <f t="shared" si="23"/>
        <v>3.34752</v>
      </c>
      <c r="N27" s="10">
        <f t="shared" si="23"/>
        <v>3.78096</v>
      </c>
      <c r="O27" s="10">
        <f t="shared" si="23"/>
        <v>4.2144</v>
      </c>
    </row>
    <row r="28" ht="15.75" customHeight="1">
      <c r="E28" s="19">
        <v>0.0</v>
      </c>
      <c r="F28" s="10">
        <f t="shared" ref="F28:O28" si="24">F12*12/$B$2</f>
        <v>0.31344</v>
      </c>
      <c r="G28" s="10">
        <f t="shared" si="24"/>
        <v>0.74688</v>
      </c>
      <c r="H28" s="10">
        <f t="shared" si="24"/>
        <v>1.18032</v>
      </c>
      <c r="I28" s="33">
        <f t="shared" si="24"/>
        <v>1.61376</v>
      </c>
      <c r="J28" s="10">
        <f t="shared" si="24"/>
        <v>2.0472</v>
      </c>
      <c r="K28" s="10">
        <f t="shared" si="24"/>
        <v>2.48064</v>
      </c>
      <c r="L28" s="10">
        <f t="shared" si="24"/>
        <v>2.91408</v>
      </c>
      <c r="M28" s="10">
        <f t="shared" si="24"/>
        <v>3.34752</v>
      </c>
      <c r="N28" s="10">
        <f t="shared" si="24"/>
        <v>3.78096</v>
      </c>
      <c r="O28" s="10">
        <f t="shared" si="24"/>
        <v>4.2144</v>
      </c>
    </row>
    <row r="29" ht="15.75" customHeight="1">
      <c r="E29" s="19">
        <v>0.0</v>
      </c>
      <c r="F29" s="35">
        <f t="shared" ref="F29:O29" si="25">F13*12/$B$2</f>
        <v>0.31344</v>
      </c>
      <c r="G29" s="35">
        <f t="shared" si="25"/>
        <v>0.74688</v>
      </c>
      <c r="H29" s="35">
        <f t="shared" si="25"/>
        <v>1.18032</v>
      </c>
      <c r="I29" s="36">
        <f t="shared" si="25"/>
        <v>1.61376</v>
      </c>
      <c r="J29" s="35">
        <f t="shared" si="25"/>
        <v>2.0472</v>
      </c>
      <c r="K29" s="35">
        <f t="shared" si="25"/>
        <v>2.48064</v>
      </c>
      <c r="L29" s="35">
        <f t="shared" si="25"/>
        <v>2.91408</v>
      </c>
      <c r="M29" s="35">
        <f t="shared" si="25"/>
        <v>3.34752</v>
      </c>
      <c r="N29" s="35">
        <f t="shared" si="25"/>
        <v>3.78096</v>
      </c>
      <c r="O29" s="37">
        <f t="shared" si="25"/>
        <v>4.2144</v>
      </c>
    </row>
    <row r="30" ht="15.75" customHeight="1">
      <c r="E30" s="19">
        <v>0.0</v>
      </c>
      <c r="F30" s="10">
        <f t="shared" ref="F30:O30" si="26">F14*12/$B$2</f>
        <v>0.31344</v>
      </c>
      <c r="G30" s="10">
        <f t="shared" si="26"/>
        <v>0.74688</v>
      </c>
      <c r="H30" s="10">
        <f t="shared" si="26"/>
        <v>1.18032</v>
      </c>
      <c r="I30" s="33">
        <f t="shared" si="26"/>
        <v>1.61376</v>
      </c>
      <c r="J30" s="10">
        <f t="shared" si="26"/>
        <v>2.0472</v>
      </c>
      <c r="K30" s="10">
        <f t="shared" si="26"/>
        <v>2.48064</v>
      </c>
      <c r="L30" s="10">
        <f t="shared" si="26"/>
        <v>2.91408</v>
      </c>
      <c r="M30" s="10">
        <f t="shared" si="26"/>
        <v>3.34752</v>
      </c>
      <c r="N30" s="10">
        <f t="shared" si="26"/>
        <v>3.78096</v>
      </c>
      <c r="O30" s="10">
        <f t="shared" si="26"/>
        <v>4.2144</v>
      </c>
    </row>
    <row r="31" ht="15.75" customHeight="1">
      <c r="E31" s="19">
        <v>0.0</v>
      </c>
      <c r="F31" s="10">
        <f t="shared" ref="F31:O31" si="27">F15*12/$B$2</f>
        <v>0.31344</v>
      </c>
      <c r="G31" s="10">
        <f t="shared" si="27"/>
        <v>0.74688</v>
      </c>
      <c r="H31" s="10">
        <f t="shared" si="27"/>
        <v>1.18032</v>
      </c>
      <c r="I31" s="33">
        <f t="shared" si="27"/>
        <v>1.61376</v>
      </c>
      <c r="J31" s="10">
        <f t="shared" si="27"/>
        <v>2.0472</v>
      </c>
      <c r="K31" s="10">
        <f t="shared" si="27"/>
        <v>2.48064</v>
      </c>
      <c r="L31" s="10">
        <f t="shared" si="27"/>
        <v>2.91408</v>
      </c>
      <c r="M31" s="10">
        <f t="shared" si="27"/>
        <v>3.34752</v>
      </c>
      <c r="N31" s="10">
        <f t="shared" si="27"/>
        <v>3.78096</v>
      </c>
      <c r="O31" s="10">
        <f t="shared" si="27"/>
        <v>4.2144</v>
      </c>
    </row>
    <row r="32" ht="15.75" customHeight="1">
      <c r="E32" s="19">
        <v>0.0</v>
      </c>
      <c r="F32" s="10">
        <f t="shared" ref="F32:O32" si="28">F16*12/$B$2</f>
        <v>0.31344</v>
      </c>
      <c r="G32" s="10">
        <f t="shared" si="28"/>
        <v>0.74688</v>
      </c>
      <c r="H32" s="10">
        <f t="shared" si="28"/>
        <v>1.18032</v>
      </c>
      <c r="I32" s="33">
        <f t="shared" si="28"/>
        <v>1.61376</v>
      </c>
      <c r="J32" s="10">
        <f t="shared" si="28"/>
        <v>2.0472</v>
      </c>
      <c r="K32" s="10">
        <f t="shared" si="28"/>
        <v>2.48064</v>
      </c>
      <c r="L32" s="10">
        <f t="shared" si="28"/>
        <v>2.91408</v>
      </c>
      <c r="M32" s="10">
        <f t="shared" si="28"/>
        <v>3.34752</v>
      </c>
      <c r="N32" s="10">
        <f t="shared" si="28"/>
        <v>3.78096</v>
      </c>
      <c r="O32" s="10">
        <f t="shared" si="28"/>
        <v>4.2144</v>
      </c>
    </row>
    <row r="33" ht="15.75" customHeight="1">
      <c r="E33" s="19">
        <v>0.0</v>
      </c>
      <c r="F33" s="10">
        <f t="shared" ref="F33:O33" si="29">F17*12/$B$2</f>
        <v>0.31344</v>
      </c>
      <c r="G33" s="10">
        <f t="shared" si="29"/>
        <v>0.74688</v>
      </c>
      <c r="H33" s="10">
        <f t="shared" si="29"/>
        <v>1.18032</v>
      </c>
      <c r="I33" s="33">
        <f t="shared" si="29"/>
        <v>1.61376</v>
      </c>
      <c r="J33" s="10">
        <f t="shared" si="29"/>
        <v>2.0472</v>
      </c>
      <c r="K33" s="10">
        <f t="shared" si="29"/>
        <v>2.48064</v>
      </c>
      <c r="L33" s="10">
        <f t="shared" si="29"/>
        <v>2.91408</v>
      </c>
      <c r="M33" s="10">
        <f t="shared" si="29"/>
        <v>3.34752</v>
      </c>
      <c r="N33" s="10">
        <f t="shared" si="29"/>
        <v>3.78096</v>
      </c>
      <c r="O33" s="10">
        <f t="shared" si="29"/>
        <v>4.2144</v>
      </c>
    </row>
    <row r="34" ht="15.75" customHeight="1">
      <c r="E34" s="19">
        <v>0.0</v>
      </c>
      <c r="F34" s="10">
        <f t="shared" ref="F34:O34" si="30">F18*12/$B$2</f>
        <v>0.31344</v>
      </c>
      <c r="G34" s="10">
        <f t="shared" si="30"/>
        <v>0.74688</v>
      </c>
      <c r="H34" s="10">
        <f t="shared" si="30"/>
        <v>1.18032</v>
      </c>
      <c r="I34" s="33">
        <f t="shared" si="30"/>
        <v>1.61376</v>
      </c>
      <c r="J34" s="10">
        <f t="shared" si="30"/>
        <v>2.0472</v>
      </c>
      <c r="K34" s="10">
        <f t="shared" si="30"/>
        <v>2.48064</v>
      </c>
      <c r="L34" s="10">
        <f t="shared" si="30"/>
        <v>2.91408</v>
      </c>
      <c r="M34" s="10">
        <f t="shared" si="30"/>
        <v>3.34752</v>
      </c>
      <c r="N34" s="10">
        <f t="shared" si="30"/>
        <v>3.78096</v>
      </c>
      <c r="O34" s="10">
        <f t="shared" si="30"/>
        <v>4.2144</v>
      </c>
    </row>
    <row r="35" ht="15.75" customHeight="1">
      <c r="E35" s="19">
        <v>0.0</v>
      </c>
      <c r="F35" s="10">
        <f t="shared" ref="F35:O35" si="31">F19*12/$B$2</f>
        <v>0.31344</v>
      </c>
      <c r="G35" s="10">
        <f t="shared" si="31"/>
        <v>0.74688</v>
      </c>
      <c r="H35" s="10">
        <f t="shared" si="31"/>
        <v>1.18032</v>
      </c>
      <c r="I35" s="38">
        <f t="shared" si="31"/>
        <v>1.61376</v>
      </c>
      <c r="J35" s="10">
        <f t="shared" si="31"/>
        <v>2.0472</v>
      </c>
      <c r="K35" s="10">
        <f t="shared" si="31"/>
        <v>2.48064</v>
      </c>
      <c r="L35" s="10">
        <f t="shared" si="31"/>
        <v>2.91408</v>
      </c>
      <c r="M35" s="10">
        <f t="shared" si="31"/>
        <v>3.34752</v>
      </c>
      <c r="N35" s="10">
        <f t="shared" si="31"/>
        <v>3.78096</v>
      </c>
      <c r="O35" s="10">
        <f t="shared" si="31"/>
        <v>4.2144</v>
      </c>
    </row>
    <row r="36" ht="15.75" customHeight="1">
      <c r="E36" s="11"/>
    </row>
    <row r="37" ht="15.75" customHeight="1">
      <c r="E37" s="11"/>
      <c r="F37" s="13" t="s">
        <v>7</v>
      </c>
    </row>
    <row r="38" ht="15.75" customHeight="1">
      <c r="E38" s="14" t="s">
        <v>28</v>
      </c>
      <c r="F38" s="15">
        <v>10.0</v>
      </c>
      <c r="G38" s="15">
        <f t="shared" ref="G38:O38" si="32">F38+10</f>
        <v>20</v>
      </c>
      <c r="H38" s="15">
        <f t="shared" si="32"/>
        <v>30</v>
      </c>
      <c r="I38" s="16">
        <f t="shared" si="32"/>
        <v>40</v>
      </c>
      <c r="J38" s="15">
        <f t="shared" si="32"/>
        <v>50</v>
      </c>
      <c r="K38" s="15">
        <f t="shared" si="32"/>
        <v>60</v>
      </c>
      <c r="L38" s="15">
        <f t="shared" si="32"/>
        <v>70</v>
      </c>
      <c r="M38" s="15">
        <f t="shared" si="32"/>
        <v>80</v>
      </c>
      <c r="N38" s="15">
        <f t="shared" si="32"/>
        <v>90</v>
      </c>
      <c r="O38" s="15">
        <f t="shared" si="32"/>
        <v>100</v>
      </c>
    </row>
    <row r="39" ht="15.75" customHeight="1">
      <c r="D39" s="18" t="s">
        <v>10</v>
      </c>
      <c r="E39" s="19">
        <v>0.0</v>
      </c>
      <c r="F39" s="2">
        <f t="shared" ref="F39:O39" si="33">F$6*$B$10*$B$8*30*($B$25+$B$26)+$E39*$B$16*$B$13*30*($B$25+$B$27)</f>
        <v>151.2</v>
      </c>
      <c r="G39" s="2">
        <f t="shared" si="33"/>
        <v>302.4</v>
      </c>
      <c r="H39" s="2">
        <f t="shared" si="33"/>
        <v>453.6</v>
      </c>
      <c r="I39" s="20">
        <f t="shared" si="33"/>
        <v>604.8</v>
      </c>
      <c r="J39" s="2">
        <f t="shared" si="33"/>
        <v>756</v>
      </c>
      <c r="K39" s="2">
        <f t="shared" si="33"/>
        <v>907.2</v>
      </c>
      <c r="L39" s="2">
        <f t="shared" si="33"/>
        <v>1058.4</v>
      </c>
      <c r="M39" s="2">
        <f t="shared" si="33"/>
        <v>1209.6</v>
      </c>
      <c r="N39" s="2">
        <f t="shared" si="33"/>
        <v>1360.8</v>
      </c>
      <c r="O39" s="2">
        <f t="shared" si="33"/>
        <v>1512</v>
      </c>
    </row>
    <row r="40" ht="15.75" customHeight="1">
      <c r="E40" s="19">
        <v>0.0</v>
      </c>
      <c r="F40" s="2">
        <f t="shared" ref="F40:O40" si="34">F$6*$B$10*$B$8*30*($B$25+$B$26)+$E40*$B$16*$B$13*30*($B$25+$B$27)</f>
        <v>151.2</v>
      </c>
      <c r="G40" s="2">
        <f t="shared" si="34"/>
        <v>302.4</v>
      </c>
      <c r="H40" s="2">
        <f t="shared" si="34"/>
        <v>453.6</v>
      </c>
      <c r="I40" s="20">
        <f t="shared" si="34"/>
        <v>604.8</v>
      </c>
      <c r="J40" s="2">
        <f t="shared" si="34"/>
        <v>756</v>
      </c>
      <c r="K40" s="2">
        <f t="shared" si="34"/>
        <v>907.2</v>
      </c>
      <c r="L40" s="2">
        <f t="shared" si="34"/>
        <v>1058.4</v>
      </c>
      <c r="M40" s="2">
        <f t="shared" si="34"/>
        <v>1209.6</v>
      </c>
      <c r="N40" s="2">
        <f t="shared" si="34"/>
        <v>1360.8</v>
      </c>
      <c r="O40" s="2">
        <f t="shared" si="34"/>
        <v>1512</v>
      </c>
    </row>
    <row r="41" ht="15.75" customHeight="1">
      <c r="E41" s="19">
        <v>0.0</v>
      </c>
      <c r="F41" s="2">
        <f t="shared" ref="F41:O41" si="35">F$6*$B$10*$B$8*30*($B$25+$B$26)+$E41*$B$16*$B$13*30*($B$25+$B$27)</f>
        <v>151.2</v>
      </c>
      <c r="G41" s="2">
        <f t="shared" si="35"/>
        <v>302.4</v>
      </c>
      <c r="H41" s="2">
        <f t="shared" si="35"/>
        <v>453.6</v>
      </c>
      <c r="I41" s="20">
        <f t="shared" si="35"/>
        <v>604.8</v>
      </c>
      <c r="J41" s="2">
        <f t="shared" si="35"/>
        <v>756</v>
      </c>
      <c r="K41" s="2">
        <f t="shared" si="35"/>
        <v>907.2</v>
      </c>
      <c r="L41" s="2">
        <f t="shared" si="35"/>
        <v>1058.4</v>
      </c>
      <c r="M41" s="2">
        <f t="shared" si="35"/>
        <v>1209.6</v>
      </c>
      <c r="N41" s="2">
        <f t="shared" si="35"/>
        <v>1360.8</v>
      </c>
      <c r="O41" s="2">
        <f t="shared" si="35"/>
        <v>1512</v>
      </c>
    </row>
    <row r="42" ht="15.75" customHeight="1">
      <c r="E42" s="19">
        <v>0.0</v>
      </c>
      <c r="F42" s="2">
        <f t="shared" ref="F42:O42" si="36">F$6*$B$10*$B$8*30*($B$25+$B$26)+$E42*$B$16*$B$13*30*($B$25+$B$27)</f>
        <v>151.2</v>
      </c>
      <c r="G42" s="2">
        <f t="shared" si="36"/>
        <v>302.4</v>
      </c>
      <c r="H42" s="2">
        <f t="shared" si="36"/>
        <v>453.6</v>
      </c>
      <c r="I42" s="20">
        <f t="shared" si="36"/>
        <v>604.8</v>
      </c>
      <c r="J42" s="2">
        <f t="shared" si="36"/>
        <v>756</v>
      </c>
      <c r="K42" s="2">
        <f t="shared" si="36"/>
        <v>907.2</v>
      </c>
      <c r="L42" s="2">
        <f t="shared" si="36"/>
        <v>1058.4</v>
      </c>
      <c r="M42" s="2">
        <f t="shared" si="36"/>
        <v>1209.6</v>
      </c>
      <c r="N42" s="2">
        <f t="shared" si="36"/>
        <v>1360.8</v>
      </c>
      <c r="O42" s="2">
        <f t="shared" si="36"/>
        <v>1512</v>
      </c>
    </row>
    <row r="43" ht="15.75" customHeight="1">
      <c r="E43" s="19">
        <v>0.0</v>
      </c>
      <c r="F43" s="2">
        <f t="shared" ref="F43:O43" si="37">F$6*$B$10*$B$8*30*($B$25+$B$26)+$E43*$B$16*$B$13*30*($B$25+$B$27)</f>
        <v>151.2</v>
      </c>
      <c r="G43" s="2">
        <f t="shared" si="37"/>
        <v>302.4</v>
      </c>
      <c r="H43" s="2">
        <f t="shared" si="37"/>
        <v>453.6</v>
      </c>
      <c r="I43" s="20">
        <f t="shared" si="37"/>
        <v>604.8</v>
      </c>
      <c r="J43" s="2">
        <f t="shared" si="37"/>
        <v>756</v>
      </c>
      <c r="K43" s="2">
        <f t="shared" si="37"/>
        <v>907.2</v>
      </c>
      <c r="L43" s="2">
        <f t="shared" si="37"/>
        <v>1058.4</v>
      </c>
      <c r="M43" s="2">
        <f t="shared" si="37"/>
        <v>1209.6</v>
      </c>
      <c r="N43" s="2">
        <f t="shared" si="37"/>
        <v>1360.8</v>
      </c>
      <c r="O43" s="2">
        <f t="shared" si="37"/>
        <v>1512</v>
      </c>
    </row>
    <row r="44" ht="15.75" customHeight="1">
      <c r="E44" s="19">
        <v>0.0</v>
      </c>
      <c r="F44" s="2">
        <f t="shared" ref="F44:O44" si="38">F$6*$B$10*$B$8*30*($B$25+$B$26)+$E44*$B$16*$B$13*30*($B$25+$B$27)</f>
        <v>151.2</v>
      </c>
      <c r="G44" s="2">
        <f t="shared" si="38"/>
        <v>302.4</v>
      </c>
      <c r="H44" s="2">
        <f t="shared" si="38"/>
        <v>453.6</v>
      </c>
      <c r="I44" s="20">
        <f t="shared" si="38"/>
        <v>604.8</v>
      </c>
      <c r="J44" s="2">
        <f t="shared" si="38"/>
        <v>756</v>
      </c>
      <c r="K44" s="2">
        <f t="shared" si="38"/>
        <v>907.2</v>
      </c>
      <c r="L44" s="2">
        <f t="shared" si="38"/>
        <v>1058.4</v>
      </c>
      <c r="M44" s="2">
        <f t="shared" si="38"/>
        <v>1209.6</v>
      </c>
      <c r="N44" s="2">
        <f t="shared" si="38"/>
        <v>1360.8</v>
      </c>
      <c r="O44" s="2">
        <f t="shared" si="38"/>
        <v>1512</v>
      </c>
    </row>
    <row r="45" ht="15.75" customHeight="1">
      <c r="E45" s="19">
        <v>0.0</v>
      </c>
      <c r="F45" s="23">
        <f t="shared" ref="F45:O45" si="39">F$6*$B$10*$B$8*30*($B$25+$B$26)+$E45*$B$16*$B$13*30*($B$25+$B$27)</f>
        <v>151.2</v>
      </c>
      <c r="G45" s="23">
        <f t="shared" si="39"/>
        <v>302.4</v>
      </c>
      <c r="H45" s="23">
        <f t="shared" si="39"/>
        <v>453.6</v>
      </c>
      <c r="I45" s="24">
        <f t="shared" si="39"/>
        <v>604.8</v>
      </c>
      <c r="J45" s="23">
        <f t="shared" si="39"/>
        <v>756</v>
      </c>
      <c r="K45" s="23">
        <f t="shared" si="39"/>
        <v>907.2</v>
      </c>
      <c r="L45" s="23">
        <f t="shared" si="39"/>
        <v>1058.4</v>
      </c>
      <c r="M45" s="23">
        <f t="shared" si="39"/>
        <v>1209.6</v>
      </c>
      <c r="N45" s="23">
        <f t="shared" si="39"/>
        <v>1360.8</v>
      </c>
      <c r="O45" s="25">
        <f t="shared" si="39"/>
        <v>1512</v>
      </c>
    </row>
    <row r="46" ht="15.75" customHeight="1">
      <c r="E46" s="19">
        <v>0.0</v>
      </c>
      <c r="F46" s="2">
        <f t="shared" ref="F46:O46" si="40">F$6*$B$10*$B$8*30*($B$25+$B$26)+$E46*$B$16*$B$13*30*($B$25+$B$27)</f>
        <v>151.2</v>
      </c>
      <c r="G46" s="2">
        <f t="shared" si="40"/>
        <v>302.4</v>
      </c>
      <c r="H46" s="2">
        <f t="shared" si="40"/>
        <v>453.6</v>
      </c>
      <c r="I46" s="20">
        <f t="shared" si="40"/>
        <v>604.8</v>
      </c>
      <c r="J46" s="2">
        <f t="shared" si="40"/>
        <v>756</v>
      </c>
      <c r="K46" s="2">
        <f t="shared" si="40"/>
        <v>907.2</v>
      </c>
      <c r="L46" s="2">
        <f t="shared" si="40"/>
        <v>1058.4</v>
      </c>
      <c r="M46" s="2">
        <f t="shared" si="40"/>
        <v>1209.6</v>
      </c>
      <c r="N46" s="2">
        <f t="shared" si="40"/>
        <v>1360.8</v>
      </c>
      <c r="O46" s="2">
        <f t="shared" si="40"/>
        <v>1512</v>
      </c>
    </row>
    <row r="47" ht="15.75" customHeight="1">
      <c r="E47" s="19">
        <v>0.0</v>
      </c>
      <c r="F47" s="2">
        <f t="shared" ref="F47:O47" si="41">F$6*$B$10*$B$8*30*($B$25+$B$26)+$E47*$B$16*$B$13*30*($B$25+$B$27)</f>
        <v>151.2</v>
      </c>
      <c r="G47" s="2">
        <f t="shared" si="41"/>
        <v>302.4</v>
      </c>
      <c r="H47" s="2">
        <f t="shared" si="41"/>
        <v>453.6</v>
      </c>
      <c r="I47" s="20">
        <f t="shared" si="41"/>
        <v>604.8</v>
      </c>
      <c r="J47" s="2">
        <f t="shared" si="41"/>
        <v>756</v>
      </c>
      <c r="K47" s="2">
        <f t="shared" si="41"/>
        <v>907.2</v>
      </c>
      <c r="L47" s="2">
        <f t="shared" si="41"/>
        <v>1058.4</v>
      </c>
      <c r="M47" s="2">
        <f t="shared" si="41"/>
        <v>1209.6</v>
      </c>
      <c r="N47" s="2">
        <f t="shared" si="41"/>
        <v>1360.8</v>
      </c>
      <c r="O47" s="2">
        <f t="shared" si="41"/>
        <v>1512</v>
      </c>
    </row>
    <row r="48" ht="15.75" customHeight="1">
      <c r="E48" s="19">
        <v>0.0</v>
      </c>
      <c r="F48" s="2">
        <f t="shared" ref="F48:O48" si="42">F$6*$B$10*$B$8*30*($B$25+$B$26)+$E48*$B$16*$B$13*30*($B$25+$B$27)</f>
        <v>151.2</v>
      </c>
      <c r="G48" s="2">
        <f t="shared" si="42"/>
        <v>302.4</v>
      </c>
      <c r="H48" s="2">
        <f t="shared" si="42"/>
        <v>453.6</v>
      </c>
      <c r="I48" s="20">
        <f t="shared" si="42"/>
        <v>604.8</v>
      </c>
      <c r="J48" s="2">
        <f t="shared" si="42"/>
        <v>756</v>
      </c>
      <c r="K48" s="2">
        <f t="shared" si="42"/>
        <v>907.2</v>
      </c>
      <c r="L48" s="2">
        <f t="shared" si="42"/>
        <v>1058.4</v>
      </c>
      <c r="M48" s="2">
        <f t="shared" si="42"/>
        <v>1209.6</v>
      </c>
      <c r="N48" s="2">
        <f t="shared" si="42"/>
        <v>1360.8</v>
      </c>
      <c r="O48" s="2">
        <f t="shared" si="42"/>
        <v>1512</v>
      </c>
    </row>
    <row r="49" ht="15.75" customHeight="1">
      <c r="E49" s="19">
        <v>0.0</v>
      </c>
      <c r="F49" s="2">
        <f t="shared" ref="F49:O49" si="43">F$6*$B$10*$B$8*30*($B$25+$B$26)+$E49*$B$16*$B$13*30*($B$25+$B$27)</f>
        <v>151.2</v>
      </c>
      <c r="G49" s="2">
        <f t="shared" si="43"/>
        <v>302.4</v>
      </c>
      <c r="H49" s="2">
        <f t="shared" si="43"/>
        <v>453.6</v>
      </c>
      <c r="I49" s="20">
        <f t="shared" si="43"/>
        <v>604.8</v>
      </c>
      <c r="J49" s="2">
        <f t="shared" si="43"/>
        <v>756</v>
      </c>
      <c r="K49" s="2">
        <f t="shared" si="43"/>
        <v>907.2</v>
      </c>
      <c r="L49" s="2">
        <f t="shared" si="43"/>
        <v>1058.4</v>
      </c>
      <c r="M49" s="2">
        <f t="shared" si="43"/>
        <v>1209.6</v>
      </c>
      <c r="N49" s="2">
        <f t="shared" si="43"/>
        <v>1360.8</v>
      </c>
      <c r="O49" s="2">
        <f t="shared" si="43"/>
        <v>1512</v>
      </c>
    </row>
    <row r="50" ht="15.75" customHeight="1">
      <c r="E50" s="19">
        <v>0.0</v>
      </c>
      <c r="F50" s="2">
        <f t="shared" ref="F50:O50" si="44">F$6*$B$10*$B$8*30*($B$25+$B$26)+$E50*$B$16*$B$13*30*($B$25+$B$27)</f>
        <v>151.2</v>
      </c>
      <c r="G50" s="2">
        <f t="shared" si="44"/>
        <v>302.4</v>
      </c>
      <c r="H50" s="2">
        <f t="shared" si="44"/>
        <v>453.6</v>
      </c>
      <c r="I50" s="20">
        <f t="shared" si="44"/>
        <v>604.8</v>
      </c>
      <c r="J50" s="2">
        <f t="shared" si="44"/>
        <v>756</v>
      </c>
      <c r="K50" s="2">
        <f t="shared" si="44"/>
        <v>907.2</v>
      </c>
      <c r="L50" s="2">
        <f t="shared" si="44"/>
        <v>1058.4</v>
      </c>
      <c r="M50" s="2">
        <f t="shared" si="44"/>
        <v>1209.6</v>
      </c>
      <c r="N50" s="2">
        <f t="shared" si="44"/>
        <v>1360.8</v>
      </c>
      <c r="O50" s="2">
        <f t="shared" si="44"/>
        <v>1512</v>
      </c>
    </row>
    <row r="51" ht="15.75" customHeight="1">
      <c r="E51" s="19">
        <v>0.0</v>
      </c>
      <c r="F51" s="2">
        <f t="shared" ref="F51:O51" si="45">F$6*$B$10*$B$8*30*($B$25+$B$26)+$E51*$B$16*$B$13*30*($B$25+$B$27)</f>
        <v>151.2</v>
      </c>
      <c r="G51" s="2">
        <f t="shared" si="45"/>
        <v>302.4</v>
      </c>
      <c r="H51" s="2">
        <f t="shared" si="45"/>
        <v>453.6</v>
      </c>
      <c r="I51" s="27">
        <f t="shared" si="45"/>
        <v>604.8</v>
      </c>
      <c r="J51" s="2">
        <f t="shared" si="45"/>
        <v>756</v>
      </c>
      <c r="K51" s="2">
        <f t="shared" si="45"/>
        <v>907.2</v>
      </c>
      <c r="L51" s="2">
        <f t="shared" si="45"/>
        <v>1058.4</v>
      </c>
      <c r="M51" s="2">
        <f t="shared" si="45"/>
        <v>1209.6</v>
      </c>
      <c r="N51" s="2">
        <f t="shared" si="45"/>
        <v>1360.8</v>
      </c>
      <c r="O51" s="2">
        <f t="shared" si="45"/>
        <v>1512</v>
      </c>
    </row>
    <row r="52" ht="15.75" customHeight="1">
      <c r="E52" s="11"/>
    </row>
    <row r="53" ht="15.75" customHeight="1">
      <c r="E53" s="11"/>
    </row>
    <row r="54" ht="15.75" customHeight="1">
      <c r="E54" s="11"/>
    </row>
    <row r="55" ht="15.75" customHeight="1">
      <c r="E55" s="11"/>
    </row>
    <row r="56" ht="15.75" customHeight="1">
      <c r="E56" s="11"/>
    </row>
    <row r="57" ht="15.75" customHeight="1">
      <c r="E57" s="11"/>
    </row>
    <row r="58" ht="15.75" customHeight="1">
      <c r="E58" s="11"/>
    </row>
    <row r="59" ht="15.75" customHeight="1">
      <c r="E59" s="11"/>
    </row>
    <row r="60" ht="15.75" customHeight="1">
      <c r="E60" s="11"/>
    </row>
    <row r="61" ht="15.75" customHeight="1">
      <c r="E61" s="11"/>
    </row>
    <row r="62" ht="15.75" customHeight="1">
      <c r="E62" s="11"/>
    </row>
    <row r="63" ht="15.75" customHeight="1">
      <c r="E63" s="11"/>
    </row>
    <row r="64" ht="15.75" customHeight="1">
      <c r="E64" s="11"/>
    </row>
    <row r="65" ht="15.75" customHeight="1">
      <c r="E65" s="11"/>
    </row>
    <row r="66" ht="15.75" customHeight="1">
      <c r="E66" s="11"/>
    </row>
    <row r="67" ht="15.75" customHeight="1">
      <c r="E67" s="11"/>
    </row>
    <row r="68" ht="15.75" customHeight="1">
      <c r="E68" s="11"/>
    </row>
    <row r="69" ht="15.75" customHeight="1">
      <c r="E69" s="11"/>
    </row>
    <row r="70" ht="15.75" customHeight="1">
      <c r="E70" s="11"/>
    </row>
    <row r="71" ht="15.75" customHeight="1">
      <c r="E71" s="11"/>
    </row>
    <row r="72" ht="15.75" customHeight="1">
      <c r="E72" s="11"/>
    </row>
    <row r="73" ht="15.75" customHeight="1">
      <c r="E73" s="11"/>
    </row>
    <row r="74" ht="15.75" customHeight="1">
      <c r="E74" s="11"/>
    </row>
    <row r="75" ht="15.75" customHeight="1">
      <c r="E75" s="11"/>
    </row>
    <row r="76" ht="15.75" customHeight="1">
      <c r="E76" s="11"/>
    </row>
    <row r="77" ht="15.75" customHeight="1">
      <c r="E77" s="11"/>
    </row>
    <row r="78" ht="15.75" customHeight="1">
      <c r="E78" s="11"/>
    </row>
    <row r="79" ht="15.75" customHeight="1">
      <c r="E79" s="11"/>
    </row>
    <row r="80" ht="15.75" customHeight="1">
      <c r="E80" s="11"/>
    </row>
    <row r="81" ht="15.75" customHeight="1">
      <c r="E81" s="11"/>
    </row>
    <row r="82" ht="15.75" customHeight="1">
      <c r="E82" s="11"/>
    </row>
    <row r="83" ht="15.75" customHeight="1">
      <c r="E83" s="11"/>
    </row>
    <row r="84" ht="15.75" customHeight="1">
      <c r="E84" s="11"/>
    </row>
    <row r="85" ht="15.75" customHeight="1">
      <c r="E85" s="11"/>
    </row>
    <row r="86" ht="15.75" customHeight="1">
      <c r="E86" s="11"/>
    </row>
    <row r="87" ht="15.75" customHeight="1">
      <c r="E87" s="11"/>
    </row>
    <row r="88" ht="15.75" customHeight="1">
      <c r="E88" s="11"/>
    </row>
    <row r="89" ht="15.75" customHeight="1">
      <c r="E89" s="11"/>
    </row>
    <row r="90" ht="15.75" customHeight="1">
      <c r="E90" s="11"/>
    </row>
    <row r="91" ht="15.75" customHeight="1">
      <c r="E91" s="11"/>
    </row>
    <row r="92" ht="15.75" customHeight="1">
      <c r="E92" s="11"/>
    </row>
    <row r="93" ht="15.75" customHeight="1">
      <c r="E93" s="11"/>
    </row>
    <row r="94" ht="15.75" customHeight="1">
      <c r="E94" s="11"/>
    </row>
    <row r="95" ht="15.75" customHeight="1">
      <c r="E95" s="11"/>
    </row>
    <row r="96" ht="15.75" customHeight="1">
      <c r="E96" s="11"/>
    </row>
    <row r="97" ht="15.75" customHeight="1">
      <c r="E97" s="11"/>
    </row>
    <row r="98" ht="15.75" customHeight="1">
      <c r="E98" s="11"/>
    </row>
    <row r="99" ht="15.75" customHeight="1">
      <c r="E99" s="11"/>
    </row>
    <row r="100" ht="15.75" customHeight="1">
      <c r="E100" s="11"/>
    </row>
    <row r="101" ht="15.75" customHeight="1">
      <c r="E101" s="11"/>
    </row>
    <row r="102" ht="15.75" customHeight="1">
      <c r="E102" s="11"/>
    </row>
    <row r="103" ht="15.75" customHeight="1">
      <c r="E103" s="11"/>
    </row>
    <row r="104" ht="15.75" customHeight="1">
      <c r="E104" s="11"/>
    </row>
    <row r="105" ht="15.75" customHeight="1">
      <c r="E105" s="11"/>
    </row>
    <row r="106" ht="15.75" customHeight="1">
      <c r="E106" s="11"/>
    </row>
    <row r="107" ht="15.75" customHeight="1">
      <c r="E107" s="11"/>
    </row>
    <row r="108" ht="15.75" customHeight="1">
      <c r="E108" s="11"/>
    </row>
    <row r="109" ht="15.75" customHeight="1">
      <c r="E109" s="11"/>
    </row>
    <row r="110" ht="15.75" customHeight="1">
      <c r="E110" s="11"/>
    </row>
    <row r="111" ht="15.75" customHeight="1">
      <c r="E111" s="11"/>
    </row>
    <row r="112" ht="15.75" customHeight="1">
      <c r="E112" s="11"/>
    </row>
    <row r="113" ht="15.75" customHeight="1">
      <c r="E113" s="11"/>
    </row>
    <row r="114" ht="15.75" customHeight="1">
      <c r="E114" s="11"/>
    </row>
    <row r="115" ht="15.75" customHeight="1">
      <c r="E115" s="11"/>
    </row>
    <row r="116" ht="15.75" customHeight="1">
      <c r="E116" s="11"/>
    </row>
    <row r="117" ht="15.75" customHeight="1">
      <c r="E117" s="11"/>
    </row>
    <row r="118" ht="15.75" customHeight="1">
      <c r="E118" s="11"/>
    </row>
    <row r="119" ht="15.75" customHeight="1">
      <c r="E119" s="11"/>
    </row>
    <row r="120" ht="15.75" customHeight="1">
      <c r="E120" s="11"/>
    </row>
    <row r="121" ht="15.75" customHeight="1">
      <c r="E121" s="11"/>
    </row>
    <row r="122" ht="15.75" customHeight="1">
      <c r="E122" s="11"/>
    </row>
    <row r="123" ht="15.75" customHeight="1">
      <c r="E123" s="11"/>
    </row>
    <row r="124" ht="15.75" customHeight="1">
      <c r="E124" s="11"/>
    </row>
    <row r="125" ht="15.75" customHeight="1">
      <c r="E125" s="11"/>
    </row>
    <row r="126" ht="15.75" customHeight="1">
      <c r="E126" s="11"/>
    </row>
    <row r="127" ht="15.75" customHeight="1">
      <c r="E127" s="11"/>
    </row>
    <row r="128" ht="15.75" customHeight="1">
      <c r="E128" s="11"/>
    </row>
    <row r="129" ht="15.75" customHeight="1">
      <c r="E129" s="11"/>
    </row>
    <row r="130" ht="15.75" customHeight="1">
      <c r="E130" s="11"/>
    </row>
    <row r="131" ht="15.75" customHeight="1">
      <c r="E131" s="11"/>
    </row>
    <row r="132" ht="15.75" customHeight="1">
      <c r="E132" s="11"/>
    </row>
    <row r="133" ht="15.75" customHeight="1">
      <c r="E133" s="11"/>
    </row>
    <row r="134" ht="15.75" customHeight="1">
      <c r="E134" s="11"/>
    </row>
    <row r="135" ht="15.75" customHeight="1">
      <c r="E135" s="11"/>
    </row>
    <row r="136" ht="15.75" customHeight="1">
      <c r="E136" s="11"/>
    </row>
    <row r="137" ht="15.75" customHeight="1">
      <c r="E137" s="11"/>
    </row>
    <row r="138" ht="15.75" customHeight="1">
      <c r="E138" s="11"/>
    </row>
    <row r="139" ht="15.75" customHeight="1">
      <c r="E139" s="11"/>
    </row>
    <row r="140" ht="15.75" customHeight="1">
      <c r="E140" s="11"/>
    </row>
    <row r="141" ht="15.75" customHeight="1">
      <c r="E141" s="11"/>
    </row>
    <row r="142" ht="15.75" customHeight="1">
      <c r="E142" s="11"/>
    </row>
    <row r="143" ht="15.75" customHeight="1">
      <c r="E143" s="11"/>
    </row>
    <row r="144" ht="15.75" customHeight="1">
      <c r="E144" s="11"/>
    </row>
    <row r="145" ht="15.75" customHeight="1">
      <c r="E145" s="11"/>
    </row>
    <row r="146" ht="15.75" customHeight="1">
      <c r="E146" s="11"/>
    </row>
    <row r="147" ht="15.75" customHeight="1">
      <c r="E147" s="11"/>
    </row>
    <row r="148" ht="15.75" customHeight="1">
      <c r="E148" s="11"/>
    </row>
    <row r="149" ht="15.75" customHeight="1">
      <c r="E149" s="11"/>
    </row>
    <row r="150" ht="15.75" customHeight="1">
      <c r="E150" s="11"/>
    </row>
    <row r="151" ht="15.75" customHeight="1">
      <c r="E151" s="11"/>
    </row>
    <row r="152" ht="15.75" customHeight="1">
      <c r="E152" s="11"/>
    </row>
    <row r="153" ht="15.75" customHeight="1">
      <c r="E153" s="11"/>
    </row>
    <row r="154" ht="15.75" customHeight="1">
      <c r="E154" s="11"/>
    </row>
    <row r="155" ht="15.75" customHeight="1">
      <c r="E155" s="11"/>
    </row>
    <row r="156" ht="15.75" customHeight="1">
      <c r="E156" s="11"/>
    </row>
    <row r="157" ht="15.75" customHeight="1">
      <c r="E157" s="11"/>
    </row>
    <row r="158" ht="15.75" customHeight="1">
      <c r="E158" s="11"/>
    </row>
    <row r="159" ht="15.75" customHeight="1">
      <c r="E159" s="11"/>
    </row>
    <row r="160" ht="15.75" customHeight="1">
      <c r="E160" s="11"/>
    </row>
    <row r="161" ht="15.75" customHeight="1">
      <c r="E161" s="11"/>
    </row>
    <row r="162" ht="15.75" customHeight="1">
      <c r="E162" s="11"/>
    </row>
    <row r="163" ht="15.75" customHeight="1">
      <c r="E163" s="11"/>
    </row>
    <row r="164" ht="15.75" customHeight="1">
      <c r="E164" s="11"/>
    </row>
    <row r="165" ht="15.75" customHeight="1">
      <c r="E165" s="11"/>
    </row>
    <row r="166" ht="15.75" customHeight="1">
      <c r="E166" s="11"/>
    </row>
    <row r="167" ht="15.75" customHeight="1">
      <c r="E167" s="11"/>
    </row>
    <row r="168" ht="15.75" customHeight="1">
      <c r="E168" s="11"/>
    </row>
    <row r="169" ht="15.75" customHeight="1">
      <c r="E169" s="11"/>
    </row>
    <row r="170" ht="15.75" customHeight="1">
      <c r="E170" s="11"/>
    </row>
    <row r="171" ht="15.75" customHeight="1">
      <c r="E171" s="11"/>
    </row>
    <row r="172" ht="15.75" customHeight="1">
      <c r="E172" s="11"/>
    </row>
    <row r="173" ht="15.75" customHeight="1">
      <c r="E173" s="11"/>
    </row>
    <row r="174" ht="15.75" customHeight="1">
      <c r="E174" s="11"/>
    </row>
    <row r="175" ht="15.75" customHeight="1">
      <c r="E175" s="11"/>
    </row>
    <row r="176" ht="15.75" customHeight="1">
      <c r="E176" s="11"/>
    </row>
    <row r="177" ht="15.75" customHeight="1">
      <c r="E177" s="11"/>
    </row>
    <row r="178" ht="15.75" customHeight="1">
      <c r="E178" s="11"/>
    </row>
    <row r="179" ht="15.75" customHeight="1">
      <c r="E179" s="11"/>
    </row>
    <row r="180" ht="15.75" customHeight="1">
      <c r="E180" s="11"/>
    </row>
    <row r="181" ht="15.75" customHeight="1">
      <c r="E181" s="11"/>
    </row>
    <row r="182" ht="15.75" customHeight="1">
      <c r="E182" s="11"/>
    </row>
    <row r="183" ht="15.75" customHeight="1">
      <c r="E183" s="11"/>
    </row>
    <row r="184" ht="15.75" customHeight="1">
      <c r="E184" s="11"/>
    </row>
    <row r="185" ht="15.75" customHeight="1">
      <c r="E185" s="11"/>
    </row>
    <row r="186" ht="15.75" customHeight="1">
      <c r="E186" s="11"/>
    </row>
    <row r="187" ht="15.75" customHeight="1">
      <c r="E187" s="11"/>
    </row>
    <row r="188" ht="15.75" customHeight="1">
      <c r="E188" s="11"/>
    </row>
    <row r="189" ht="15.75" customHeight="1">
      <c r="E189" s="11"/>
    </row>
    <row r="190" ht="15.75" customHeight="1">
      <c r="E190" s="11"/>
    </row>
    <row r="191" ht="15.75" customHeight="1">
      <c r="E191" s="11"/>
    </row>
    <row r="192" ht="15.75" customHeight="1">
      <c r="E192" s="11"/>
    </row>
    <row r="193" ht="15.75" customHeight="1">
      <c r="E193" s="11"/>
    </row>
    <row r="194" ht="15.75" customHeight="1">
      <c r="E194" s="11"/>
    </row>
    <row r="195" ht="15.75" customHeight="1">
      <c r="E195" s="11"/>
    </row>
    <row r="196" ht="15.75" customHeight="1">
      <c r="E196" s="11"/>
    </row>
    <row r="197" ht="15.75" customHeight="1">
      <c r="E197" s="11"/>
    </row>
    <row r="198" ht="15.75" customHeight="1">
      <c r="E198" s="11"/>
    </row>
    <row r="199" ht="15.75" customHeight="1">
      <c r="E199" s="11"/>
    </row>
    <row r="200" ht="15.75" customHeight="1">
      <c r="E200" s="11"/>
    </row>
    <row r="201" ht="15.75" customHeight="1">
      <c r="E201" s="11"/>
    </row>
    <row r="202" ht="15.75" customHeight="1">
      <c r="E202" s="11"/>
    </row>
    <row r="203" ht="15.75" customHeight="1">
      <c r="E203" s="11"/>
    </row>
    <row r="204" ht="15.75" customHeight="1">
      <c r="E204" s="11"/>
    </row>
    <row r="205" ht="15.75" customHeight="1">
      <c r="E205" s="11"/>
    </row>
    <row r="206" ht="15.75" customHeight="1">
      <c r="E206" s="11"/>
    </row>
    <row r="207" ht="15.75" customHeight="1">
      <c r="E207" s="11"/>
    </row>
    <row r="208" ht="15.75" customHeight="1">
      <c r="E208" s="11"/>
    </row>
    <row r="209" ht="15.75" customHeight="1">
      <c r="E209" s="11"/>
    </row>
    <row r="210" ht="15.75" customHeight="1">
      <c r="E210" s="11"/>
    </row>
    <row r="211" ht="15.75" customHeight="1">
      <c r="E211" s="11"/>
    </row>
    <row r="212" ht="15.75" customHeight="1">
      <c r="E212" s="11"/>
    </row>
    <row r="213" ht="15.75" customHeight="1">
      <c r="E213" s="11"/>
    </row>
    <row r="214" ht="15.75" customHeight="1">
      <c r="E214" s="11"/>
    </row>
    <row r="215" ht="15.75" customHeight="1">
      <c r="E215" s="11"/>
    </row>
    <row r="216" ht="15.75" customHeight="1">
      <c r="E216" s="11"/>
    </row>
    <row r="217" ht="15.75" customHeight="1">
      <c r="E217" s="11"/>
    </row>
    <row r="218" ht="15.75" customHeight="1">
      <c r="E218" s="11"/>
    </row>
    <row r="219" ht="15.75" customHeight="1">
      <c r="E219" s="11"/>
    </row>
    <row r="220" ht="15.75" customHeight="1">
      <c r="E220" s="11"/>
    </row>
    <row r="221" ht="15.75" customHeight="1">
      <c r="E221" s="11"/>
    </row>
    <row r="222" ht="15.75" customHeight="1">
      <c r="E222" s="11"/>
    </row>
    <row r="223" ht="15.75" customHeight="1">
      <c r="E223" s="11"/>
    </row>
    <row r="224" ht="15.75" customHeight="1">
      <c r="E224" s="11"/>
    </row>
    <row r="225" ht="15.75" customHeight="1">
      <c r="E225" s="11"/>
    </row>
    <row r="226" ht="15.75" customHeight="1">
      <c r="E226" s="11"/>
    </row>
    <row r="227" ht="15.75" customHeight="1">
      <c r="E227" s="11"/>
    </row>
    <row r="228" ht="15.75" customHeight="1">
      <c r="E228" s="11"/>
    </row>
    <row r="229" ht="15.75" customHeight="1">
      <c r="E229" s="11"/>
    </row>
    <row r="230" ht="15.75" customHeight="1">
      <c r="E230" s="11"/>
    </row>
    <row r="231" ht="15.75" customHeight="1">
      <c r="E231" s="11"/>
    </row>
    <row r="232" ht="15.75" customHeight="1">
      <c r="E232" s="11"/>
    </row>
    <row r="233" ht="15.75" customHeight="1">
      <c r="E233" s="11"/>
    </row>
    <row r="234" ht="15.75" customHeight="1">
      <c r="E234" s="11"/>
    </row>
    <row r="235" ht="15.75" customHeight="1">
      <c r="E235" s="11"/>
    </row>
    <row r="236" ht="15.75" customHeight="1">
      <c r="E236" s="11"/>
    </row>
    <row r="237" ht="15.75" customHeight="1">
      <c r="E237" s="11"/>
    </row>
    <row r="238" ht="15.75" customHeight="1">
      <c r="E238" s="11"/>
    </row>
    <row r="239" ht="15.75" customHeight="1">
      <c r="E239" s="11"/>
    </row>
    <row r="240" ht="15.75" customHeight="1">
      <c r="E240" s="11"/>
    </row>
    <row r="241" ht="15.75" customHeight="1">
      <c r="E241" s="11"/>
    </row>
    <row r="242" ht="15.75" customHeight="1">
      <c r="E242" s="11"/>
    </row>
    <row r="243" ht="15.75" customHeight="1">
      <c r="E243" s="11"/>
    </row>
    <row r="244" ht="15.75" customHeight="1">
      <c r="E244" s="11"/>
    </row>
    <row r="245" ht="15.75" customHeight="1">
      <c r="E245" s="11"/>
    </row>
    <row r="246" ht="15.75" customHeight="1">
      <c r="E246" s="11"/>
    </row>
    <row r="247" ht="15.75" customHeight="1">
      <c r="E247" s="11"/>
    </row>
    <row r="248" ht="15.75" customHeight="1">
      <c r="E248" s="11"/>
    </row>
    <row r="249" ht="15.75" customHeight="1">
      <c r="E249" s="11"/>
    </row>
    <row r="250" ht="15.75" customHeight="1">
      <c r="E250" s="11"/>
    </row>
    <row r="251" ht="15.75" customHeight="1">
      <c r="E251" s="11"/>
    </row>
    <row r="252">
      <c r="E252" s="11"/>
    </row>
    <row r="253">
      <c r="E253" s="11"/>
    </row>
    <row r="254">
      <c r="E254" s="11"/>
    </row>
    <row r="255">
      <c r="E255" s="11"/>
    </row>
    <row r="256">
      <c r="E256" s="11"/>
    </row>
    <row r="257">
      <c r="E257" s="11"/>
    </row>
    <row r="258">
      <c r="E258" s="11"/>
    </row>
    <row r="259">
      <c r="E259" s="11"/>
    </row>
    <row r="260">
      <c r="E260" s="11"/>
    </row>
    <row r="261">
      <c r="E261" s="11"/>
    </row>
    <row r="262">
      <c r="E262" s="11"/>
    </row>
    <row r="263">
      <c r="E263" s="11"/>
    </row>
    <row r="264">
      <c r="E264" s="11"/>
    </row>
    <row r="265">
      <c r="E265" s="11"/>
    </row>
    <row r="266">
      <c r="E266" s="11"/>
    </row>
    <row r="267">
      <c r="E267" s="11"/>
    </row>
    <row r="268">
      <c r="E268" s="11"/>
    </row>
    <row r="269">
      <c r="E269" s="11"/>
    </row>
    <row r="270">
      <c r="E270" s="11"/>
    </row>
    <row r="271">
      <c r="E271" s="11"/>
    </row>
    <row r="272">
      <c r="E272" s="11"/>
    </row>
    <row r="273">
      <c r="E273" s="11"/>
    </row>
    <row r="274">
      <c r="E274" s="11"/>
    </row>
    <row r="275">
      <c r="E275" s="11"/>
    </row>
    <row r="276">
      <c r="E276" s="11"/>
    </row>
    <row r="277">
      <c r="E277" s="11"/>
    </row>
    <row r="278">
      <c r="E278" s="11"/>
    </row>
    <row r="279">
      <c r="E279" s="11"/>
    </row>
    <row r="280">
      <c r="E280" s="11"/>
    </row>
    <row r="281">
      <c r="E281" s="11"/>
    </row>
    <row r="282">
      <c r="E282" s="11"/>
    </row>
    <row r="283">
      <c r="E283" s="11"/>
    </row>
    <row r="284">
      <c r="E284" s="11"/>
    </row>
    <row r="285">
      <c r="E285" s="11"/>
    </row>
    <row r="286">
      <c r="E286" s="11"/>
    </row>
    <row r="287">
      <c r="E287" s="11"/>
    </row>
    <row r="288">
      <c r="E288" s="11"/>
    </row>
    <row r="289">
      <c r="E289" s="11"/>
    </row>
    <row r="290">
      <c r="E290" s="11"/>
    </row>
    <row r="291">
      <c r="E291" s="11"/>
    </row>
    <row r="292">
      <c r="E292" s="11"/>
    </row>
    <row r="293">
      <c r="E293" s="11"/>
    </row>
    <row r="294">
      <c r="E294" s="11"/>
    </row>
    <row r="295">
      <c r="E295" s="11"/>
    </row>
    <row r="296">
      <c r="E296" s="11"/>
    </row>
    <row r="297">
      <c r="E297" s="11"/>
    </row>
    <row r="298">
      <c r="E298" s="11"/>
    </row>
    <row r="299">
      <c r="E299" s="11"/>
    </row>
    <row r="300">
      <c r="E300" s="11"/>
    </row>
    <row r="301">
      <c r="E301" s="11"/>
    </row>
    <row r="302">
      <c r="E302" s="11"/>
    </row>
    <row r="303">
      <c r="E303" s="11"/>
    </row>
    <row r="304">
      <c r="E304" s="11"/>
    </row>
    <row r="305">
      <c r="E305" s="11"/>
    </row>
    <row r="306">
      <c r="E306" s="11"/>
    </row>
    <row r="307">
      <c r="E307" s="11"/>
    </row>
    <row r="308">
      <c r="E308" s="11"/>
    </row>
    <row r="309">
      <c r="E309" s="11"/>
    </row>
    <row r="310">
      <c r="E310" s="11"/>
    </row>
    <row r="311">
      <c r="E311" s="11"/>
    </row>
    <row r="312">
      <c r="E312" s="11"/>
    </row>
    <row r="313">
      <c r="E313" s="11"/>
    </row>
    <row r="314">
      <c r="E314" s="11"/>
    </row>
    <row r="315">
      <c r="E315" s="11"/>
    </row>
    <row r="316">
      <c r="E316" s="11"/>
    </row>
    <row r="317">
      <c r="E317" s="11"/>
    </row>
    <row r="318">
      <c r="E318" s="11"/>
    </row>
    <row r="319">
      <c r="E319" s="11"/>
    </row>
    <row r="320">
      <c r="E320" s="11"/>
    </row>
    <row r="321">
      <c r="E321" s="11"/>
    </row>
    <row r="322">
      <c r="E322" s="11"/>
    </row>
    <row r="323">
      <c r="E323" s="11"/>
    </row>
    <row r="324">
      <c r="E324" s="11"/>
    </row>
    <row r="325">
      <c r="E325" s="11"/>
    </row>
    <row r="326">
      <c r="E326" s="11"/>
    </row>
    <row r="327">
      <c r="E327" s="11"/>
    </row>
    <row r="328">
      <c r="E328" s="11"/>
    </row>
    <row r="329">
      <c r="E329" s="11"/>
    </row>
    <row r="330">
      <c r="E330" s="11"/>
    </row>
    <row r="331">
      <c r="E331" s="11"/>
    </row>
    <row r="332">
      <c r="E332" s="11"/>
    </row>
    <row r="333">
      <c r="E333" s="11"/>
    </row>
    <row r="334">
      <c r="E334" s="11"/>
    </row>
    <row r="335">
      <c r="E335" s="11"/>
    </row>
    <row r="336">
      <c r="E336" s="11"/>
    </row>
    <row r="337">
      <c r="E337" s="11"/>
    </row>
    <row r="338">
      <c r="E338" s="11"/>
    </row>
    <row r="339">
      <c r="E339" s="11"/>
    </row>
    <row r="340">
      <c r="E340" s="11"/>
    </row>
    <row r="341">
      <c r="E341" s="11"/>
    </row>
    <row r="342">
      <c r="E342" s="11"/>
    </row>
    <row r="343">
      <c r="E343" s="11"/>
    </row>
    <row r="344">
      <c r="E344" s="11"/>
    </row>
    <row r="345">
      <c r="E345" s="11"/>
    </row>
    <row r="346">
      <c r="E346" s="11"/>
    </row>
    <row r="347">
      <c r="E347" s="11"/>
    </row>
    <row r="348">
      <c r="E348" s="11"/>
    </row>
    <row r="349">
      <c r="E349" s="11"/>
    </row>
    <row r="350">
      <c r="E350" s="11"/>
    </row>
    <row r="351">
      <c r="E351" s="11"/>
    </row>
    <row r="352">
      <c r="E352" s="11"/>
    </row>
    <row r="353">
      <c r="E353" s="11"/>
    </row>
    <row r="354">
      <c r="E354" s="11"/>
    </row>
    <row r="355">
      <c r="E355" s="11"/>
    </row>
    <row r="356">
      <c r="E356" s="11"/>
    </row>
    <row r="357">
      <c r="E357" s="11"/>
    </row>
    <row r="358">
      <c r="E358" s="11"/>
    </row>
    <row r="359">
      <c r="E359" s="11"/>
    </row>
    <row r="360">
      <c r="E360" s="11"/>
    </row>
    <row r="361">
      <c r="E361" s="11"/>
    </row>
    <row r="362">
      <c r="E362" s="11"/>
    </row>
    <row r="363">
      <c r="E363" s="11"/>
    </row>
    <row r="364">
      <c r="E364" s="11"/>
    </row>
    <row r="365">
      <c r="E365" s="11"/>
    </row>
    <row r="366">
      <c r="E366" s="11"/>
    </row>
    <row r="367">
      <c r="E367" s="11"/>
    </row>
    <row r="368">
      <c r="E368" s="11"/>
    </row>
    <row r="369">
      <c r="E369" s="11"/>
    </row>
    <row r="370">
      <c r="E370" s="11"/>
    </row>
    <row r="371">
      <c r="E371" s="11"/>
    </row>
    <row r="372">
      <c r="E372" s="11"/>
    </row>
    <row r="373">
      <c r="E373" s="11"/>
    </row>
    <row r="374">
      <c r="E374" s="11"/>
    </row>
    <row r="375">
      <c r="E375" s="11"/>
    </row>
    <row r="376">
      <c r="E376" s="11"/>
    </row>
    <row r="377">
      <c r="E377" s="11"/>
    </row>
    <row r="378">
      <c r="E378" s="11"/>
    </row>
    <row r="379">
      <c r="E379" s="11"/>
    </row>
    <row r="380">
      <c r="E380" s="11"/>
    </row>
    <row r="381">
      <c r="E381" s="11"/>
    </row>
    <row r="382">
      <c r="E382" s="11"/>
    </row>
    <row r="383">
      <c r="E383" s="11"/>
    </row>
    <row r="384">
      <c r="E384" s="11"/>
    </row>
    <row r="385">
      <c r="E385" s="11"/>
    </row>
    <row r="386">
      <c r="E386" s="11"/>
    </row>
    <row r="387">
      <c r="E387" s="11"/>
    </row>
    <row r="388">
      <c r="E388" s="11"/>
    </row>
    <row r="389">
      <c r="E389" s="11"/>
    </row>
    <row r="390">
      <c r="E390" s="11"/>
    </row>
    <row r="391">
      <c r="E391" s="11"/>
    </row>
    <row r="392">
      <c r="E392" s="11"/>
    </row>
    <row r="393">
      <c r="E393" s="11"/>
    </row>
    <row r="394">
      <c r="E394" s="11"/>
    </row>
    <row r="395">
      <c r="E395" s="11"/>
    </row>
    <row r="396">
      <c r="E396" s="11"/>
    </row>
    <row r="397">
      <c r="E397" s="11"/>
    </row>
    <row r="398">
      <c r="E398" s="11"/>
    </row>
    <row r="399">
      <c r="E399" s="11"/>
    </row>
    <row r="400">
      <c r="E400" s="11"/>
    </row>
    <row r="401">
      <c r="E401" s="11"/>
    </row>
    <row r="402">
      <c r="E402" s="11"/>
    </row>
    <row r="403">
      <c r="E403" s="11"/>
    </row>
    <row r="404">
      <c r="E404" s="11"/>
    </row>
    <row r="405">
      <c r="E405" s="11"/>
    </row>
    <row r="406">
      <c r="E406" s="11"/>
    </row>
    <row r="407">
      <c r="E407" s="11"/>
    </row>
    <row r="408">
      <c r="E408" s="11"/>
    </row>
    <row r="409">
      <c r="E409" s="11"/>
    </row>
    <row r="410">
      <c r="E410" s="11"/>
    </row>
    <row r="411">
      <c r="E411" s="11"/>
    </row>
    <row r="412">
      <c r="E412" s="11"/>
    </row>
    <row r="413">
      <c r="E413" s="11"/>
    </row>
    <row r="414">
      <c r="E414" s="11"/>
    </row>
    <row r="415">
      <c r="E415" s="11"/>
    </row>
    <row r="416">
      <c r="E416" s="11"/>
    </row>
    <row r="417">
      <c r="E417" s="11"/>
    </row>
    <row r="418">
      <c r="E418" s="11"/>
    </row>
    <row r="419">
      <c r="E419" s="11"/>
    </row>
    <row r="420">
      <c r="E420" s="11"/>
    </row>
    <row r="421">
      <c r="E421" s="11"/>
    </row>
    <row r="422">
      <c r="E422" s="11"/>
    </row>
    <row r="423">
      <c r="E423" s="11"/>
    </row>
    <row r="424">
      <c r="E424" s="11"/>
    </row>
    <row r="425">
      <c r="E425" s="11"/>
    </row>
    <row r="426">
      <c r="E426" s="11"/>
    </row>
    <row r="427">
      <c r="E427" s="11"/>
    </row>
    <row r="428">
      <c r="E428" s="11"/>
    </row>
    <row r="429">
      <c r="E429" s="11"/>
    </row>
    <row r="430">
      <c r="E430" s="11"/>
    </row>
    <row r="431">
      <c r="E431" s="11"/>
    </row>
    <row r="432">
      <c r="E432" s="11"/>
    </row>
    <row r="433">
      <c r="E433" s="11"/>
    </row>
    <row r="434">
      <c r="E434" s="11"/>
    </row>
    <row r="435">
      <c r="E435" s="11"/>
    </row>
    <row r="436">
      <c r="E436" s="11"/>
    </row>
    <row r="437">
      <c r="E437" s="11"/>
    </row>
    <row r="438">
      <c r="E438" s="11"/>
    </row>
    <row r="439">
      <c r="E439" s="11"/>
    </row>
    <row r="440">
      <c r="E440" s="11"/>
    </row>
    <row r="441">
      <c r="E441" s="11"/>
    </row>
    <row r="442">
      <c r="E442" s="11"/>
    </row>
    <row r="443">
      <c r="E443" s="11"/>
    </row>
    <row r="444">
      <c r="E444" s="11"/>
    </row>
    <row r="445">
      <c r="E445" s="11"/>
    </row>
    <row r="446">
      <c r="E446" s="11"/>
    </row>
    <row r="447">
      <c r="E447" s="11"/>
    </row>
    <row r="448">
      <c r="E448" s="11"/>
    </row>
    <row r="449">
      <c r="E449" s="11"/>
    </row>
    <row r="450">
      <c r="E450" s="11"/>
    </row>
    <row r="451">
      <c r="E451" s="11"/>
    </row>
    <row r="452">
      <c r="E452" s="11"/>
    </row>
    <row r="453">
      <c r="E453" s="11"/>
    </row>
    <row r="454">
      <c r="E454" s="11"/>
    </row>
    <row r="455">
      <c r="E455" s="11"/>
    </row>
    <row r="456">
      <c r="E456" s="11"/>
    </row>
    <row r="457">
      <c r="E457" s="11"/>
    </row>
    <row r="458">
      <c r="E458" s="11"/>
    </row>
    <row r="459">
      <c r="E459" s="11"/>
    </row>
    <row r="460">
      <c r="E460" s="11"/>
    </row>
    <row r="461">
      <c r="E461" s="11"/>
    </row>
    <row r="462">
      <c r="E462" s="11"/>
    </row>
    <row r="463">
      <c r="E463" s="11"/>
    </row>
    <row r="464">
      <c r="E464" s="11"/>
    </row>
    <row r="465">
      <c r="E465" s="11"/>
    </row>
    <row r="466">
      <c r="E466" s="11"/>
    </row>
    <row r="467">
      <c r="E467" s="11"/>
    </row>
    <row r="468">
      <c r="E468" s="11"/>
    </row>
    <row r="469">
      <c r="E469" s="11"/>
    </row>
    <row r="470">
      <c r="E470" s="11"/>
    </row>
    <row r="471">
      <c r="E471" s="11"/>
    </row>
    <row r="472">
      <c r="E472" s="11"/>
    </row>
    <row r="473">
      <c r="E473" s="11"/>
    </row>
    <row r="474">
      <c r="E474" s="11"/>
    </row>
    <row r="475">
      <c r="E475" s="11"/>
    </row>
    <row r="476">
      <c r="E476" s="11"/>
    </row>
    <row r="477">
      <c r="E477" s="11"/>
    </row>
    <row r="478">
      <c r="E478" s="11"/>
    </row>
    <row r="479">
      <c r="E479" s="11"/>
    </row>
    <row r="480">
      <c r="E480" s="11"/>
    </row>
    <row r="481">
      <c r="E481" s="11"/>
    </row>
    <row r="482">
      <c r="E482" s="11"/>
    </row>
    <row r="483">
      <c r="E483" s="11"/>
    </row>
    <row r="484">
      <c r="E484" s="11"/>
    </row>
    <row r="485">
      <c r="E485" s="11"/>
    </row>
    <row r="486">
      <c r="E486" s="11"/>
    </row>
    <row r="487">
      <c r="E487" s="11"/>
    </row>
    <row r="488">
      <c r="E488" s="11"/>
    </row>
    <row r="489">
      <c r="E489" s="11"/>
    </row>
    <row r="490">
      <c r="E490" s="11"/>
    </row>
    <row r="491">
      <c r="E491" s="11"/>
    </row>
    <row r="492">
      <c r="E492" s="11"/>
    </row>
    <row r="493">
      <c r="E493" s="11"/>
    </row>
    <row r="494">
      <c r="E494" s="11"/>
    </row>
    <row r="495">
      <c r="E495" s="11"/>
    </row>
    <row r="496">
      <c r="E496" s="11"/>
    </row>
    <row r="497">
      <c r="E497" s="11"/>
    </row>
    <row r="498">
      <c r="E498" s="11"/>
    </row>
    <row r="499">
      <c r="E499" s="11"/>
    </row>
    <row r="500">
      <c r="E500" s="11"/>
    </row>
    <row r="501">
      <c r="E501" s="11"/>
    </row>
    <row r="502">
      <c r="E502" s="11"/>
    </row>
    <row r="503">
      <c r="E503" s="11"/>
    </row>
    <row r="504">
      <c r="E504" s="11"/>
    </row>
    <row r="505">
      <c r="E505" s="11"/>
    </row>
    <row r="506">
      <c r="E506" s="11"/>
    </row>
    <row r="507">
      <c r="E507" s="11"/>
    </row>
    <row r="508">
      <c r="E508" s="11"/>
    </row>
    <row r="509">
      <c r="E509" s="11"/>
    </row>
    <row r="510">
      <c r="E510" s="11"/>
    </row>
    <row r="511">
      <c r="E511" s="11"/>
    </row>
    <row r="512">
      <c r="E512" s="11"/>
    </row>
    <row r="513">
      <c r="E513" s="11"/>
    </row>
    <row r="514">
      <c r="E514" s="11"/>
    </row>
    <row r="515">
      <c r="E515" s="11"/>
    </row>
    <row r="516">
      <c r="E516" s="11"/>
    </row>
    <row r="517">
      <c r="E517" s="11"/>
    </row>
    <row r="518">
      <c r="E518" s="11"/>
    </row>
    <row r="519">
      <c r="E519" s="11"/>
    </row>
    <row r="520">
      <c r="E520" s="11"/>
    </row>
    <row r="521">
      <c r="E521" s="11"/>
    </row>
    <row r="522">
      <c r="E522" s="11"/>
    </row>
    <row r="523">
      <c r="E523" s="11"/>
    </row>
    <row r="524">
      <c r="E524" s="11"/>
    </row>
    <row r="525">
      <c r="E525" s="11"/>
    </row>
    <row r="526">
      <c r="E526" s="11"/>
    </row>
    <row r="527">
      <c r="E527" s="11"/>
    </row>
    <row r="528">
      <c r="E528" s="11"/>
    </row>
    <row r="529">
      <c r="E529" s="11"/>
    </row>
    <row r="530">
      <c r="E530" s="11"/>
    </row>
    <row r="531">
      <c r="E531" s="11"/>
    </row>
    <row r="532">
      <c r="E532" s="11"/>
    </row>
    <row r="533">
      <c r="E533" s="11"/>
    </row>
    <row r="534">
      <c r="E534" s="11"/>
    </row>
    <row r="535">
      <c r="E535" s="11"/>
    </row>
    <row r="536">
      <c r="E536" s="11"/>
    </row>
    <row r="537">
      <c r="E537" s="11"/>
    </row>
    <row r="538">
      <c r="E538" s="11"/>
    </row>
    <row r="539">
      <c r="E539" s="11"/>
    </row>
    <row r="540">
      <c r="E540" s="11"/>
    </row>
    <row r="541">
      <c r="E541" s="11"/>
    </row>
    <row r="542">
      <c r="E542" s="11"/>
    </row>
    <row r="543">
      <c r="E543" s="11"/>
    </row>
    <row r="544">
      <c r="E544" s="11"/>
    </row>
    <row r="545">
      <c r="E545" s="11"/>
    </row>
    <row r="546">
      <c r="E546" s="11"/>
    </row>
    <row r="547">
      <c r="E547" s="11"/>
    </row>
    <row r="548">
      <c r="E548" s="11"/>
    </row>
    <row r="549">
      <c r="E549" s="11"/>
    </row>
    <row r="550">
      <c r="E550" s="11"/>
    </row>
    <row r="551">
      <c r="E551" s="11"/>
    </row>
    <row r="552">
      <c r="E552" s="11"/>
    </row>
    <row r="553">
      <c r="E553" s="11"/>
    </row>
    <row r="554">
      <c r="E554" s="11"/>
    </row>
    <row r="555">
      <c r="E555" s="11"/>
    </row>
    <row r="556">
      <c r="E556" s="11"/>
    </row>
    <row r="557">
      <c r="E557" s="11"/>
    </row>
    <row r="558">
      <c r="E558" s="11"/>
    </row>
    <row r="559">
      <c r="E559" s="11"/>
    </row>
    <row r="560">
      <c r="E560" s="11"/>
    </row>
    <row r="561">
      <c r="E561" s="11"/>
    </row>
    <row r="562">
      <c r="E562" s="11"/>
    </row>
    <row r="563">
      <c r="E563" s="11"/>
    </row>
    <row r="564">
      <c r="E564" s="11"/>
    </row>
    <row r="565">
      <c r="E565" s="11"/>
    </row>
    <row r="566">
      <c r="E566" s="11"/>
    </row>
    <row r="567">
      <c r="E567" s="11"/>
    </row>
    <row r="568">
      <c r="E568" s="11"/>
    </row>
    <row r="569">
      <c r="E569" s="11"/>
    </row>
    <row r="570">
      <c r="E570" s="11"/>
    </row>
    <row r="571">
      <c r="E571" s="11"/>
    </row>
    <row r="572">
      <c r="E572" s="11"/>
    </row>
    <row r="573">
      <c r="E573" s="11"/>
    </row>
    <row r="574">
      <c r="E574" s="11"/>
    </row>
    <row r="575">
      <c r="E575" s="11"/>
    </row>
    <row r="576">
      <c r="E576" s="11"/>
    </row>
    <row r="577">
      <c r="E577" s="11"/>
    </row>
    <row r="578">
      <c r="E578" s="11"/>
    </row>
    <row r="579">
      <c r="E579" s="11"/>
    </row>
    <row r="580">
      <c r="E580" s="11"/>
    </row>
    <row r="581">
      <c r="E581" s="11"/>
    </row>
    <row r="582">
      <c r="E582" s="11"/>
    </row>
    <row r="583">
      <c r="E583" s="11"/>
    </row>
    <row r="584">
      <c r="E584" s="11"/>
    </row>
    <row r="585">
      <c r="E585" s="11"/>
    </row>
    <row r="586">
      <c r="E586" s="11"/>
    </row>
    <row r="587">
      <c r="E587" s="11"/>
    </row>
    <row r="588">
      <c r="E588" s="11"/>
    </row>
    <row r="589">
      <c r="E589" s="11"/>
    </row>
    <row r="590">
      <c r="E590" s="11"/>
    </row>
    <row r="591">
      <c r="E591" s="11"/>
    </row>
    <row r="592">
      <c r="E592" s="11"/>
    </row>
    <row r="593">
      <c r="E593" s="11"/>
    </row>
    <row r="594">
      <c r="E594" s="11"/>
    </row>
    <row r="595">
      <c r="E595" s="11"/>
    </row>
    <row r="596">
      <c r="E596" s="11"/>
    </row>
    <row r="597">
      <c r="E597" s="11"/>
    </row>
    <row r="598">
      <c r="E598" s="11"/>
    </row>
    <row r="599">
      <c r="E599" s="11"/>
    </row>
    <row r="600">
      <c r="E600" s="11"/>
    </row>
    <row r="601">
      <c r="E601" s="11"/>
    </row>
    <row r="602">
      <c r="E602" s="11"/>
    </row>
    <row r="603">
      <c r="E603" s="11"/>
    </row>
    <row r="604">
      <c r="E604" s="11"/>
    </row>
    <row r="605">
      <c r="E605" s="11"/>
    </row>
    <row r="606">
      <c r="E606" s="11"/>
    </row>
    <row r="607">
      <c r="E607" s="11"/>
    </row>
    <row r="608">
      <c r="E608" s="11"/>
    </row>
    <row r="609">
      <c r="E609" s="11"/>
    </row>
    <row r="610">
      <c r="E610" s="11"/>
    </row>
    <row r="611">
      <c r="E611" s="11"/>
    </row>
    <row r="612">
      <c r="E612" s="11"/>
    </row>
    <row r="613">
      <c r="E613" s="11"/>
    </row>
    <row r="614">
      <c r="E614" s="11"/>
    </row>
    <row r="615">
      <c r="E615" s="11"/>
    </row>
    <row r="616">
      <c r="E616" s="11"/>
    </row>
    <row r="617">
      <c r="E617" s="11"/>
    </row>
    <row r="618">
      <c r="E618" s="11"/>
    </row>
    <row r="619">
      <c r="E619" s="11"/>
    </row>
    <row r="620">
      <c r="E620" s="11"/>
    </row>
    <row r="621">
      <c r="E621" s="11"/>
    </row>
    <row r="622">
      <c r="E622" s="11"/>
    </row>
    <row r="623">
      <c r="E623" s="11"/>
    </row>
    <row r="624">
      <c r="E624" s="11"/>
    </row>
    <row r="625">
      <c r="E625" s="11"/>
    </row>
    <row r="626">
      <c r="E626" s="11"/>
    </row>
    <row r="627">
      <c r="E627" s="11"/>
    </row>
    <row r="628">
      <c r="E628" s="11"/>
    </row>
    <row r="629">
      <c r="E629" s="11"/>
    </row>
    <row r="630">
      <c r="E630" s="11"/>
    </row>
    <row r="631">
      <c r="E631" s="11"/>
    </row>
    <row r="632">
      <c r="E632" s="11"/>
    </row>
    <row r="633">
      <c r="E633" s="11"/>
    </row>
    <row r="634">
      <c r="E634" s="11"/>
    </row>
    <row r="635">
      <c r="E635" s="11"/>
    </row>
    <row r="636">
      <c r="E636" s="11"/>
    </row>
    <row r="637">
      <c r="E637" s="11"/>
    </row>
    <row r="638">
      <c r="E638" s="11"/>
    </row>
    <row r="639">
      <c r="E639" s="11"/>
    </row>
    <row r="640">
      <c r="E640" s="11"/>
    </row>
    <row r="641">
      <c r="E641" s="11"/>
    </row>
    <row r="642">
      <c r="E642" s="11"/>
    </row>
    <row r="643">
      <c r="E643" s="11"/>
    </row>
    <row r="644">
      <c r="E644" s="11"/>
    </row>
    <row r="645">
      <c r="E645" s="11"/>
    </row>
    <row r="646">
      <c r="E646" s="11"/>
    </row>
    <row r="647">
      <c r="E647" s="11"/>
    </row>
    <row r="648">
      <c r="E648" s="11"/>
    </row>
    <row r="649">
      <c r="E649" s="11"/>
    </row>
    <row r="650">
      <c r="E650" s="11"/>
    </row>
    <row r="651">
      <c r="E651" s="11"/>
    </row>
    <row r="652">
      <c r="E652" s="11"/>
    </row>
    <row r="653">
      <c r="E653" s="11"/>
    </row>
    <row r="654">
      <c r="E654" s="11"/>
    </row>
    <row r="655">
      <c r="E655" s="11"/>
    </row>
    <row r="656">
      <c r="E656" s="11"/>
    </row>
    <row r="657">
      <c r="E657" s="11"/>
    </row>
    <row r="658">
      <c r="E658" s="11"/>
    </row>
    <row r="659">
      <c r="E659" s="11"/>
    </row>
    <row r="660">
      <c r="E660" s="11"/>
    </row>
    <row r="661">
      <c r="E661" s="11"/>
    </row>
    <row r="662">
      <c r="E662" s="11"/>
    </row>
    <row r="663">
      <c r="E663" s="11"/>
    </row>
    <row r="664">
      <c r="E664" s="11"/>
    </row>
    <row r="665">
      <c r="E665" s="11"/>
    </row>
    <row r="666">
      <c r="E666" s="11"/>
    </row>
    <row r="667">
      <c r="E667" s="11"/>
    </row>
    <row r="668">
      <c r="E668" s="11"/>
    </row>
    <row r="669">
      <c r="E669" s="11"/>
    </row>
    <row r="670">
      <c r="E670" s="11"/>
    </row>
    <row r="671">
      <c r="E671" s="11"/>
    </row>
    <row r="672">
      <c r="E672" s="11"/>
    </row>
    <row r="673">
      <c r="E673" s="11"/>
    </row>
    <row r="674">
      <c r="E674" s="11"/>
    </row>
    <row r="675">
      <c r="E675" s="11"/>
    </row>
    <row r="676">
      <c r="E676" s="11"/>
    </row>
    <row r="677">
      <c r="E677" s="11"/>
    </row>
    <row r="678">
      <c r="E678" s="11"/>
    </row>
    <row r="679">
      <c r="E679" s="11"/>
    </row>
    <row r="680">
      <c r="E680" s="11"/>
    </row>
    <row r="681">
      <c r="E681" s="11"/>
    </row>
    <row r="682">
      <c r="E682" s="11"/>
    </row>
    <row r="683">
      <c r="E683" s="11"/>
    </row>
    <row r="684">
      <c r="E684" s="11"/>
    </row>
    <row r="685">
      <c r="E685" s="11"/>
    </row>
    <row r="686">
      <c r="E686" s="11"/>
    </row>
    <row r="687">
      <c r="E687" s="11"/>
    </row>
    <row r="688">
      <c r="E688" s="11"/>
    </row>
    <row r="689">
      <c r="E689" s="11"/>
    </row>
    <row r="690">
      <c r="E690" s="11"/>
    </row>
    <row r="691">
      <c r="E691" s="11"/>
    </row>
    <row r="692">
      <c r="E692" s="11"/>
    </row>
    <row r="693">
      <c r="E693" s="11"/>
    </row>
    <row r="694">
      <c r="E694" s="11"/>
    </row>
    <row r="695">
      <c r="E695" s="11"/>
    </row>
    <row r="696">
      <c r="E696" s="11"/>
    </row>
    <row r="697">
      <c r="E697" s="11"/>
    </row>
    <row r="698">
      <c r="E698" s="11"/>
    </row>
    <row r="699">
      <c r="E699" s="11"/>
    </row>
    <row r="700">
      <c r="E700" s="11"/>
    </row>
    <row r="701">
      <c r="E701" s="11"/>
    </row>
    <row r="702">
      <c r="E702" s="11"/>
    </row>
    <row r="703">
      <c r="E703" s="11"/>
    </row>
    <row r="704">
      <c r="E704" s="11"/>
    </row>
    <row r="705">
      <c r="E705" s="11"/>
    </row>
    <row r="706">
      <c r="E706" s="11"/>
    </row>
    <row r="707">
      <c r="E707" s="11"/>
    </row>
    <row r="708">
      <c r="E708" s="11"/>
    </row>
    <row r="709">
      <c r="E709" s="11"/>
    </row>
    <row r="710">
      <c r="E710" s="11"/>
    </row>
    <row r="711">
      <c r="E711" s="11"/>
    </row>
    <row r="712">
      <c r="E712" s="11"/>
    </row>
    <row r="713">
      <c r="E713" s="11"/>
    </row>
    <row r="714">
      <c r="E714" s="11"/>
    </row>
    <row r="715">
      <c r="E715" s="11"/>
    </row>
    <row r="716">
      <c r="E716" s="11"/>
    </row>
    <row r="717">
      <c r="E717" s="11"/>
    </row>
    <row r="718">
      <c r="E718" s="11"/>
    </row>
    <row r="719">
      <c r="E719" s="11"/>
    </row>
    <row r="720">
      <c r="E720" s="11"/>
    </row>
    <row r="721">
      <c r="E721" s="11"/>
    </row>
    <row r="722">
      <c r="E722" s="11"/>
    </row>
    <row r="723">
      <c r="E723" s="11"/>
    </row>
    <row r="724">
      <c r="E724" s="11"/>
    </row>
    <row r="725">
      <c r="E725" s="11"/>
    </row>
    <row r="726">
      <c r="E726" s="11"/>
    </row>
    <row r="727">
      <c r="E727" s="11"/>
    </row>
    <row r="728">
      <c r="E728" s="11"/>
    </row>
    <row r="729">
      <c r="E729" s="11"/>
    </row>
    <row r="730">
      <c r="E730" s="11"/>
    </row>
    <row r="731">
      <c r="E731" s="11"/>
    </row>
    <row r="732">
      <c r="E732" s="11"/>
    </row>
    <row r="733">
      <c r="E733" s="11"/>
    </row>
    <row r="734">
      <c r="E734" s="11"/>
    </row>
    <row r="735">
      <c r="E735" s="11"/>
    </row>
    <row r="736">
      <c r="E736" s="11"/>
    </row>
    <row r="737">
      <c r="E737" s="11"/>
    </row>
    <row r="738">
      <c r="E738" s="11"/>
    </row>
    <row r="739">
      <c r="E739" s="11"/>
    </row>
    <row r="740">
      <c r="E740" s="11"/>
    </row>
    <row r="741">
      <c r="E741" s="11"/>
    </row>
    <row r="742">
      <c r="E742" s="11"/>
    </row>
    <row r="743">
      <c r="E743" s="11"/>
    </row>
    <row r="744">
      <c r="E744" s="11"/>
    </row>
    <row r="745">
      <c r="E745" s="11"/>
    </row>
    <row r="746">
      <c r="E746" s="11"/>
    </row>
    <row r="747">
      <c r="E747" s="11"/>
    </row>
    <row r="748">
      <c r="E748" s="11"/>
    </row>
    <row r="749">
      <c r="E749" s="11"/>
    </row>
    <row r="750">
      <c r="E750" s="11"/>
    </row>
    <row r="751">
      <c r="E751" s="11"/>
    </row>
    <row r="752">
      <c r="E752" s="11"/>
    </row>
    <row r="753">
      <c r="E753" s="11"/>
    </row>
    <row r="754">
      <c r="E754" s="11"/>
    </row>
    <row r="755">
      <c r="E755" s="11"/>
    </row>
    <row r="756">
      <c r="E756" s="11"/>
    </row>
    <row r="757">
      <c r="E757" s="11"/>
    </row>
    <row r="758">
      <c r="E758" s="11"/>
    </row>
    <row r="759">
      <c r="E759" s="11"/>
    </row>
    <row r="760">
      <c r="E760" s="11"/>
    </row>
    <row r="761">
      <c r="E761" s="11"/>
    </row>
    <row r="762">
      <c r="E762" s="11"/>
    </row>
    <row r="763">
      <c r="E763" s="11"/>
    </row>
    <row r="764">
      <c r="E764" s="11"/>
    </row>
    <row r="765">
      <c r="E765" s="11"/>
    </row>
    <row r="766">
      <c r="E766" s="11"/>
    </row>
    <row r="767">
      <c r="E767" s="11"/>
    </row>
    <row r="768">
      <c r="E768" s="11"/>
    </row>
    <row r="769">
      <c r="E769" s="11"/>
    </row>
    <row r="770">
      <c r="E770" s="11"/>
    </row>
    <row r="771">
      <c r="E771" s="11"/>
    </row>
    <row r="772">
      <c r="E772" s="11"/>
    </row>
    <row r="773">
      <c r="E773" s="11"/>
    </row>
    <row r="774">
      <c r="E774" s="11"/>
    </row>
    <row r="775">
      <c r="E775" s="11"/>
    </row>
    <row r="776">
      <c r="E776" s="11"/>
    </row>
    <row r="777">
      <c r="E777" s="11"/>
    </row>
    <row r="778">
      <c r="E778" s="11"/>
    </row>
    <row r="779">
      <c r="E779" s="11"/>
    </row>
    <row r="780">
      <c r="E780" s="11"/>
    </row>
    <row r="781">
      <c r="E781" s="11"/>
    </row>
    <row r="782">
      <c r="E782" s="11"/>
    </row>
    <row r="783">
      <c r="E783" s="11"/>
    </row>
    <row r="784">
      <c r="E784" s="11"/>
    </row>
    <row r="785">
      <c r="E785" s="11"/>
    </row>
    <row r="786">
      <c r="E786" s="11"/>
    </row>
    <row r="787">
      <c r="E787" s="11"/>
    </row>
    <row r="788">
      <c r="E788" s="11"/>
    </row>
    <row r="789">
      <c r="E789" s="11"/>
    </row>
    <row r="790">
      <c r="E790" s="11"/>
    </row>
    <row r="791">
      <c r="E791" s="11"/>
    </row>
    <row r="792">
      <c r="E792" s="11"/>
    </row>
    <row r="793">
      <c r="E793" s="11"/>
    </row>
    <row r="794">
      <c r="E794" s="11"/>
    </row>
    <row r="795">
      <c r="E795" s="11"/>
    </row>
    <row r="796">
      <c r="E796" s="11"/>
    </row>
    <row r="797">
      <c r="E797" s="11"/>
    </row>
    <row r="798">
      <c r="E798" s="11"/>
    </row>
    <row r="799">
      <c r="E799" s="11"/>
    </row>
    <row r="800">
      <c r="E800" s="11"/>
    </row>
    <row r="801">
      <c r="E801" s="11"/>
    </row>
    <row r="802">
      <c r="E802" s="11"/>
    </row>
    <row r="803">
      <c r="E803" s="11"/>
    </row>
    <row r="804">
      <c r="E804" s="11"/>
    </row>
    <row r="805">
      <c r="E805" s="11"/>
    </row>
    <row r="806">
      <c r="E806" s="11"/>
    </row>
    <row r="807">
      <c r="E807" s="11"/>
    </row>
    <row r="808">
      <c r="E808" s="11"/>
    </row>
    <row r="809">
      <c r="E809" s="11"/>
    </row>
    <row r="810">
      <c r="E810" s="11"/>
    </row>
    <row r="811">
      <c r="E811" s="11"/>
    </row>
    <row r="812">
      <c r="E812" s="11"/>
    </row>
    <row r="813">
      <c r="E813" s="11"/>
    </row>
    <row r="814">
      <c r="E814" s="11"/>
    </row>
    <row r="815">
      <c r="E815" s="11"/>
    </row>
    <row r="816">
      <c r="E816" s="11"/>
    </row>
    <row r="817">
      <c r="E817" s="11"/>
    </row>
    <row r="818">
      <c r="E818" s="11"/>
    </row>
    <row r="819">
      <c r="E819" s="11"/>
    </row>
    <row r="820">
      <c r="E820" s="11"/>
    </row>
    <row r="821">
      <c r="E821" s="11"/>
    </row>
    <row r="822">
      <c r="E822" s="11"/>
    </row>
    <row r="823">
      <c r="E823" s="11"/>
    </row>
    <row r="824">
      <c r="E824" s="11"/>
    </row>
    <row r="825">
      <c r="E825" s="11"/>
    </row>
    <row r="826">
      <c r="E826" s="11"/>
    </row>
    <row r="827">
      <c r="E827" s="11"/>
    </row>
    <row r="828">
      <c r="E828" s="11"/>
    </row>
    <row r="829">
      <c r="E829" s="11"/>
    </row>
    <row r="830">
      <c r="E830" s="11"/>
    </row>
    <row r="831">
      <c r="E831" s="11"/>
    </row>
    <row r="832">
      <c r="E832" s="11"/>
    </row>
    <row r="833">
      <c r="E833" s="11"/>
    </row>
    <row r="834">
      <c r="E834" s="11"/>
    </row>
    <row r="835">
      <c r="E835" s="11"/>
    </row>
    <row r="836">
      <c r="E836" s="11"/>
    </row>
    <row r="837">
      <c r="E837" s="11"/>
    </row>
    <row r="838">
      <c r="E838" s="11"/>
    </row>
    <row r="839">
      <c r="E839" s="11"/>
    </row>
    <row r="840">
      <c r="E840" s="11"/>
    </row>
    <row r="841">
      <c r="E841" s="11"/>
    </row>
    <row r="842">
      <c r="E842" s="11"/>
    </row>
    <row r="843">
      <c r="E843" s="11"/>
    </row>
    <row r="844">
      <c r="E844" s="11"/>
    </row>
    <row r="845">
      <c r="E845" s="11"/>
    </row>
    <row r="846">
      <c r="E846" s="11"/>
    </row>
    <row r="847">
      <c r="E847" s="11"/>
    </row>
    <row r="848">
      <c r="E848" s="11"/>
    </row>
    <row r="849">
      <c r="E849" s="11"/>
    </row>
    <row r="850">
      <c r="E850" s="11"/>
    </row>
    <row r="851">
      <c r="E851" s="11"/>
    </row>
    <row r="852">
      <c r="E852" s="11"/>
    </row>
    <row r="853">
      <c r="E853" s="11"/>
    </row>
    <row r="854">
      <c r="E854" s="11"/>
    </row>
    <row r="855">
      <c r="E855" s="11"/>
    </row>
    <row r="856">
      <c r="E856" s="11"/>
    </row>
    <row r="857">
      <c r="E857" s="11"/>
    </row>
    <row r="858">
      <c r="E858" s="11"/>
    </row>
    <row r="859">
      <c r="E859" s="11"/>
    </row>
    <row r="860">
      <c r="E860" s="11"/>
    </row>
    <row r="861">
      <c r="E861" s="11"/>
    </row>
    <row r="862">
      <c r="E862" s="11"/>
    </row>
    <row r="863">
      <c r="E863" s="11"/>
    </row>
    <row r="864">
      <c r="E864" s="11"/>
    </row>
    <row r="865">
      <c r="E865" s="11"/>
    </row>
    <row r="866">
      <c r="E866" s="11"/>
    </row>
    <row r="867">
      <c r="E867" s="11"/>
    </row>
    <row r="868">
      <c r="E868" s="11"/>
    </row>
    <row r="869">
      <c r="E869" s="11"/>
    </row>
    <row r="870">
      <c r="E870" s="11"/>
    </row>
    <row r="871">
      <c r="E871" s="11"/>
    </row>
    <row r="872">
      <c r="E872" s="11"/>
    </row>
    <row r="873">
      <c r="E873" s="11"/>
    </row>
    <row r="874">
      <c r="E874" s="11"/>
    </row>
    <row r="875">
      <c r="E875" s="11"/>
    </row>
    <row r="876">
      <c r="E876" s="11"/>
    </row>
    <row r="877">
      <c r="E877" s="11"/>
    </row>
    <row r="878">
      <c r="E878" s="11"/>
    </row>
    <row r="879">
      <c r="E879" s="11"/>
    </row>
    <row r="880">
      <c r="E880" s="11"/>
    </row>
    <row r="881">
      <c r="E881" s="11"/>
    </row>
    <row r="882">
      <c r="E882" s="11"/>
    </row>
    <row r="883">
      <c r="E883" s="11"/>
    </row>
    <row r="884">
      <c r="E884" s="11"/>
    </row>
    <row r="885">
      <c r="E885" s="11"/>
    </row>
    <row r="886">
      <c r="E886" s="11"/>
    </row>
    <row r="887">
      <c r="E887" s="11"/>
    </row>
    <row r="888">
      <c r="E888" s="11"/>
    </row>
    <row r="889">
      <c r="E889" s="11"/>
    </row>
    <row r="890">
      <c r="E890" s="11"/>
    </row>
    <row r="891">
      <c r="E891" s="11"/>
    </row>
    <row r="892">
      <c r="E892" s="11"/>
    </row>
    <row r="893">
      <c r="E893" s="11"/>
    </row>
    <row r="894">
      <c r="E894" s="11"/>
    </row>
    <row r="895">
      <c r="E895" s="11"/>
    </row>
    <row r="896">
      <c r="E896" s="11"/>
    </row>
    <row r="897">
      <c r="E897" s="11"/>
    </row>
    <row r="898">
      <c r="E898" s="11"/>
    </row>
    <row r="899">
      <c r="E899" s="11"/>
    </row>
    <row r="900">
      <c r="E900" s="11"/>
    </row>
    <row r="901">
      <c r="E901" s="11"/>
    </row>
    <row r="902">
      <c r="E902" s="11"/>
    </row>
    <row r="903">
      <c r="E903" s="11"/>
    </row>
    <row r="904">
      <c r="E904" s="11"/>
    </row>
    <row r="905">
      <c r="E905" s="11"/>
    </row>
    <row r="906">
      <c r="E906" s="11"/>
    </row>
    <row r="907">
      <c r="E907" s="11"/>
    </row>
    <row r="908">
      <c r="E908" s="11"/>
    </row>
    <row r="909">
      <c r="E909" s="11"/>
    </row>
    <row r="910">
      <c r="E910" s="11"/>
    </row>
    <row r="911">
      <c r="E911" s="11"/>
    </row>
    <row r="912">
      <c r="E912" s="11"/>
    </row>
    <row r="913">
      <c r="E913" s="11"/>
    </row>
    <row r="914">
      <c r="E914" s="11"/>
    </row>
    <row r="915">
      <c r="E915" s="11"/>
    </row>
    <row r="916">
      <c r="E916" s="11"/>
    </row>
    <row r="917">
      <c r="E917" s="11"/>
    </row>
    <row r="918">
      <c r="E918" s="11"/>
    </row>
    <row r="919">
      <c r="E919" s="11"/>
    </row>
    <row r="920">
      <c r="E920" s="11"/>
    </row>
    <row r="921">
      <c r="E921" s="11"/>
    </row>
    <row r="922">
      <c r="E922" s="11"/>
    </row>
    <row r="923">
      <c r="E923" s="11"/>
    </row>
    <row r="924">
      <c r="E924" s="11"/>
    </row>
    <row r="925">
      <c r="E925" s="11"/>
    </row>
    <row r="926">
      <c r="E926" s="11"/>
    </row>
    <row r="927">
      <c r="E927" s="11"/>
    </row>
    <row r="928">
      <c r="E928" s="11"/>
    </row>
    <row r="929">
      <c r="E929" s="11"/>
    </row>
    <row r="930">
      <c r="E930" s="11"/>
    </row>
    <row r="931">
      <c r="E931" s="11"/>
    </row>
    <row r="932">
      <c r="E932" s="11"/>
    </row>
    <row r="933">
      <c r="E933" s="11"/>
    </row>
    <row r="934">
      <c r="E934" s="11"/>
    </row>
    <row r="935">
      <c r="E935" s="11"/>
    </row>
    <row r="936">
      <c r="E936" s="11"/>
    </row>
    <row r="937">
      <c r="E937" s="11"/>
    </row>
    <row r="938">
      <c r="E938" s="11"/>
    </row>
    <row r="939">
      <c r="E939" s="11"/>
    </row>
    <row r="940">
      <c r="E940" s="11"/>
    </row>
    <row r="941">
      <c r="E941" s="11"/>
    </row>
    <row r="942">
      <c r="E942" s="11"/>
    </row>
    <row r="943">
      <c r="E943" s="11"/>
    </row>
    <row r="944">
      <c r="E944" s="11"/>
    </row>
    <row r="945">
      <c r="E945" s="11"/>
    </row>
    <row r="946">
      <c r="E946" s="11"/>
    </row>
    <row r="947">
      <c r="E947" s="11"/>
    </row>
    <row r="948">
      <c r="E948" s="11"/>
    </row>
    <row r="949">
      <c r="E949" s="11"/>
    </row>
    <row r="950">
      <c r="E950" s="11"/>
    </row>
    <row r="951">
      <c r="E951" s="11"/>
    </row>
    <row r="952">
      <c r="E952" s="11"/>
    </row>
    <row r="953">
      <c r="E953" s="11"/>
    </row>
    <row r="954">
      <c r="E954" s="11"/>
    </row>
    <row r="955">
      <c r="E955" s="11"/>
    </row>
    <row r="956">
      <c r="E956" s="11"/>
    </row>
    <row r="957">
      <c r="E957" s="11"/>
    </row>
    <row r="958">
      <c r="E958" s="11"/>
    </row>
    <row r="959">
      <c r="E959" s="11"/>
    </row>
    <row r="960">
      <c r="E960" s="11"/>
    </row>
    <row r="961">
      <c r="E961" s="11"/>
    </row>
    <row r="962">
      <c r="E962" s="11"/>
    </row>
    <row r="963">
      <c r="E963" s="11"/>
    </row>
    <row r="964">
      <c r="E964" s="11"/>
    </row>
    <row r="965">
      <c r="E965" s="11"/>
    </row>
    <row r="966">
      <c r="E966" s="11"/>
    </row>
    <row r="967">
      <c r="E967" s="11"/>
    </row>
    <row r="968">
      <c r="E968" s="11"/>
    </row>
    <row r="969">
      <c r="E969" s="11"/>
    </row>
    <row r="970">
      <c r="E970" s="11"/>
    </row>
    <row r="971">
      <c r="E971" s="11"/>
    </row>
    <row r="972">
      <c r="E972" s="11"/>
    </row>
    <row r="973">
      <c r="E973" s="11"/>
    </row>
    <row r="974">
      <c r="E974" s="11"/>
    </row>
    <row r="975">
      <c r="E975" s="11"/>
    </row>
    <row r="976">
      <c r="E976" s="11"/>
    </row>
    <row r="977">
      <c r="E977" s="11"/>
    </row>
    <row r="978">
      <c r="E978" s="11"/>
    </row>
    <row r="979">
      <c r="E979" s="11"/>
    </row>
    <row r="980">
      <c r="E980" s="11"/>
    </row>
    <row r="981">
      <c r="E981" s="11"/>
    </row>
    <row r="982">
      <c r="E982" s="11"/>
    </row>
    <row r="983">
      <c r="E983" s="11"/>
    </row>
    <row r="984">
      <c r="E984" s="11"/>
    </row>
    <row r="985">
      <c r="E985" s="11"/>
    </row>
    <row r="986">
      <c r="E986" s="11"/>
    </row>
    <row r="987">
      <c r="E987" s="11"/>
    </row>
    <row r="988">
      <c r="E988" s="11"/>
    </row>
    <row r="989">
      <c r="E989" s="11"/>
    </row>
    <row r="990">
      <c r="E990" s="11"/>
    </row>
    <row r="991">
      <c r="E991" s="11"/>
    </row>
    <row r="992">
      <c r="E992" s="11"/>
    </row>
    <row r="993">
      <c r="E993" s="11"/>
    </row>
    <row r="994">
      <c r="E994" s="11"/>
    </row>
    <row r="995">
      <c r="E995" s="11"/>
    </row>
    <row r="996">
      <c r="E996" s="11"/>
    </row>
    <row r="997">
      <c r="E997" s="11"/>
    </row>
    <row r="998">
      <c r="E998" s="11"/>
    </row>
    <row r="999">
      <c r="E999" s="11"/>
    </row>
    <row r="1000">
      <c r="E1000" s="11"/>
    </row>
  </sheetData>
  <mergeCells count="6">
    <mergeCell ref="F5:O5"/>
    <mergeCell ref="D7:D19"/>
    <mergeCell ref="F21:O21"/>
    <mergeCell ref="D23:D35"/>
    <mergeCell ref="F37:O37"/>
    <mergeCell ref="D39:D51"/>
  </mergeCells>
  <conditionalFormatting sqref="F1:L1 F23:L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:O1 F24:L3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:O1 F23:O2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:O1 F23:O3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:O1 F24:O3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:O3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 M23:M3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 N23:N3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 O23:O3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3.67"/>
    <col customWidth="1" min="2" max="2" width="9.11"/>
    <col customWidth="1" min="3" max="3" width="14.44"/>
    <col customWidth="1" min="4" max="4" width="2.89"/>
    <col customWidth="1" min="5" max="5" width="23.22"/>
    <col customWidth="1" min="6" max="11" width="8.56"/>
    <col customWidth="1" min="12" max="12" width="8.89"/>
    <col customWidth="1" min="13" max="15" width="8.22"/>
    <col customWidth="1" min="16" max="26" width="8.67"/>
  </cols>
  <sheetData>
    <row r="1" ht="15.75" customHeight="1">
      <c r="A1" s="1" t="s">
        <v>0</v>
      </c>
      <c r="B1" s="2">
        <v>12000.0</v>
      </c>
      <c r="E1" s="3" t="s">
        <v>1</v>
      </c>
      <c r="F1" s="10">
        <f t="shared" ref="F1:O1" si="1">F2*12/($B$3+$B$1)</f>
        <v>0.4287176471</v>
      </c>
      <c r="G1" s="10">
        <f t="shared" si="1"/>
        <v>0.7155529412</v>
      </c>
      <c r="H1" s="10">
        <f t="shared" si="1"/>
        <v>1.002388235</v>
      </c>
      <c r="I1" s="33">
        <f t="shared" si="1"/>
        <v>1.289223529</v>
      </c>
      <c r="J1" s="10">
        <f t="shared" si="1"/>
        <v>1.576058824</v>
      </c>
      <c r="K1" s="10">
        <f t="shared" si="1"/>
        <v>1.862894118</v>
      </c>
      <c r="L1" s="10">
        <f t="shared" si="1"/>
        <v>2.149729412</v>
      </c>
      <c r="M1" s="10">
        <f t="shared" si="1"/>
        <v>2.436564706</v>
      </c>
      <c r="N1" s="10">
        <f t="shared" si="1"/>
        <v>2.7234</v>
      </c>
      <c r="O1" s="10">
        <f t="shared" si="1"/>
        <v>3.010235294</v>
      </c>
    </row>
    <row r="2" ht="15.75" customHeight="1">
      <c r="A2" s="1" t="s">
        <v>2</v>
      </c>
      <c r="B2" s="2">
        <v>15000.0</v>
      </c>
      <c r="E2" s="3" t="s">
        <v>3</v>
      </c>
      <c r="F2" s="6">
        <f t="shared" ref="F2:O2" si="2">F13-F3</f>
        <v>607.35</v>
      </c>
      <c r="G2" s="6">
        <f t="shared" si="2"/>
        <v>1013.7</v>
      </c>
      <c r="H2" s="6">
        <f t="shared" si="2"/>
        <v>1420.05</v>
      </c>
      <c r="I2" s="7">
        <f t="shared" si="2"/>
        <v>1826.4</v>
      </c>
      <c r="J2" s="6">
        <f t="shared" si="2"/>
        <v>2232.75</v>
      </c>
      <c r="K2" s="6">
        <f t="shared" si="2"/>
        <v>2639.1</v>
      </c>
      <c r="L2" s="6">
        <f t="shared" si="2"/>
        <v>3045.45</v>
      </c>
      <c r="M2" s="6">
        <f t="shared" si="2"/>
        <v>3451.8</v>
      </c>
      <c r="N2" s="6">
        <f t="shared" si="2"/>
        <v>3858.15</v>
      </c>
      <c r="O2" s="6">
        <f t="shared" si="2"/>
        <v>4264.5</v>
      </c>
    </row>
    <row r="3" ht="15.75" customHeight="1">
      <c r="A3" s="8" t="s">
        <v>4</v>
      </c>
      <c r="B3" s="9">
        <v>5000.0</v>
      </c>
      <c r="C3" s="10"/>
      <c r="D3" s="10"/>
      <c r="E3" s="3" t="s">
        <v>5</v>
      </c>
      <c r="F3" s="6">
        <f t="shared" ref="F3:O3" si="3">F13*0.25</f>
        <v>202.45</v>
      </c>
      <c r="G3" s="6">
        <f t="shared" si="3"/>
        <v>337.9</v>
      </c>
      <c r="H3" s="6">
        <f t="shared" si="3"/>
        <v>473.35</v>
      </c>
      <c r="I3" s="6">
        <f t="shared" si="3"/>
        <v>608.8</v>
      </c>
      <c r="J3" s="6">
        <f t="shared" si="3"/>
        <v>744.25</v>
      </c>
      <c r="K3" s="6">
        <f t="shared" si="3"/>
        <v>879.7</v>
      </c>
      <c r="L3" s="6">
        <f t="shared" si="3"/>
        <v>1015.15</v>
      </c>
      <c r="M3" s="6">
        <f t="shared" si="3"/>
        <v>1150.6</v>
      </c>
      <c r="N3" s="6">
        <f t="shared" si="3"/>
        <v>1286.05</v>
      </c>
      <c r="O3" s="6">
        <f t="shared" si="3"/>
        <v>1421.5</v>
      </c>
    </row>
    <row r="4" ht="15.75" customHeight="1">
      <c r="C4" s="10"/>
      <c r="D4" s="10"/>
      <c r="E4" s="11"/>
    </row>
    <row r="5" ht="15.75" customHeight="1">
      <c r="E5" s="12" t="s">
        <v>6</v>
      </c>
      <c r="F5" s="13" t="s">
        <v>7</v>
      </c>
    </row>
    <row r="6" ht="15.75" customHeight="1">
      <c r="E6" s="14" t="s">
        <v>8</v>
      </c>
      <c r="F6" s="15">
        <v>10.0</v>
      </c>
      <c r="G6" s="15">
        <f t="shared" ref="G6:O6" si="4">F6+10</f>
        <v>20</v>
      </c>
      <c r="H6" s="15">
        <f t="shared" si="4"/>
        <v>30</v>
      </c>
      <c r="I6" s="16">
        <f t="shared" si="4"/>
        <v>40</v>
      </c>
      <c r="J6" s="15">
        <f t="shared" si="4"/>
        <v>50</v>
      </c>
      <c r="K6" s="15">
        <f t="shared" si="4"/>
        <v>60</v>
      </c>
      <c r="L6" s="15">
        <f t="shared" si="4"/>
        <v>70</v>
      </c>
      <c r="M6" s="15">
        <f t="shared" si="4"/>
        <v>80</v>
      </c>
      <c r="N6" s="15">
        <f t="shared" si="4"/>
        <v>90</v>
      </c>
      <c r="O6" s="15">
        <f t="shared" si="4"/>
        <v>100</v>
      </c>
    </row>
    <row r="7" ht="15.75" customHeight="1">
      <c r="A7" s="1" t="s">
        <v>9</v>
      </c>
      <c r="B7" s="17">
        <f>B8-B9</f>
        <v>2.31</v>
      </c>
      <c r="D7" s="18" t="s">
        <v>10</v>
      </c>
      <c r="E7" s="22">
        <v>0.0</v>
      </c>
      <c r="F7" s="2">
        <f t="shared" ref="F7:O7" si="5">MAX(F$6*$B$10*$B$7*30+$E7*$B$16*$B$12*30,$B$4)-$B$23-F39</f>
        <v>391.8</v>
      </c>
      <c r="G7" s="2">
        <f t="shared" si="5"/>
        <v>933.6</v>
      </c>
      <c r="H7" s="2">
        <f t="shared" si="5"/>
        <v>1475.4</v>
      </c>
      <c r="I7" s="20">
        <f t="shared" si="5"/>
        <v>2017.2</v>
      </c>
      <c r="J7" s="2">
        <f t="shared" si="5"/>
        <v>2559</v>
      </c>
      <c r="K7" s="2">
        <f t="shared" si="5"/>
        <v>3100.8</v>
      </c>
      <c r="L7" s="2">
        <f t="shared" si="5"/>
        <v>3642.6</v>
      </c>
      <c r="M7" s="2">
        <f t="shared" si="5"/>
        <v>4184.4</v>
      </c>
      <c r="N7" s="2">
        <f t="shared" si="5"/>
        <v>4726.2</v>
      </c>
      <c r="O7" s="2">
        <f t="shared" si="5"/>
        <v>5268</v>
      </c>
    </row>
    <row r="8" ht="15.75" customHeight="1">
      <c r="A8" s="1" t="s">
        <v>11</v>
      </c>
      <c r="B8" s="21">
        <v>3.36</v>
      </c>
      <c r="E8" s="22">
        <v>5.0</v>
      </c>
      <c r="F8" s="2">
        <f t="shared" ref="F8:O8" si="6">MAX(F$6*$B$10*$B$7*30+$E8*$B$16*$B$12*30,$B$5)-$B$23-F40</f>
        <v>461.4666667</v>
      </c>
      <c r="G8" s="2">
        <f t="shared" si="6"/>
        <v>1003.266667</v>
      </c>
      <c r="H8" s="2">
        <f t="shared" si="6"/>
        <v>1545.066667</v>
      </c>
      <c r="I8" s="20">
        <f t="shared" si="6"/>
        <v>2086.866667</v>
      </c>
      <c r="J8" s="2">
        <f t="shared" si="6"/>
        <v>2628.666667</v>
      </c>
      <c r="K8" s="2">
        <f t="shared" si="6"/>
        <v>3170.466667</v>
      </c>
      <c r="L8" s="2">
        <f t="shared" si="6"/>
        <v>3712.266667</v>
      </c>
      <c r="M8" s="2">
        <f t="shared" si="6"/>
        <v>4254.066667</v>
      </c>
      <c r="N8" s="2">
        <f t="shared" si="6"/>
        <v>4795.866667</v>
      </c>
      <c r="O8" s="2">
        <f t="shared" si="6"/>
        <v>5337.666667</v>
      </c>
    </row>
    <row r="9" ht="15.75" customHeight="1">
      <c r="A9" s="1" t="s">
        <v>12</v>
      </c>
      <c r="B9" s="21">
        <v>1.05</v>
      </c>
      <c r="E9" s="22">
        <f t="shared" ref="E9:E19" si="8">E8+5</f>
        <v>10</v>
      </c>
      <c r="F9" s="2">
        <f t="shared" ref="F9:O9" si="7">MAX(F$6*$B$10*$B$7*30+$E9*$B$16*$B$12*30,$B$5)-$B$23-F41</f>
        <v>531.1333333</v>
      </c>
      <c r="G9" s="2">
        <f t="shared" si="7"/>
        <v>1072.933333</v>
      </c>
      <c r="H9" s="2">
        <f t="shared" si="7"/>
        <v>1614.733333</v>
      </c>
      <c r="I9" s="20">
        <f t="shared" si="7"/>
        <v>2156.533333</v>
      </c>
      <c r="J9" s="2">
        <f t="shared" si="7"/>
        <v>2698.333333</v>
      </c>
      <c r="K9" s="2">
        <f t="shared" si="7"/>
        <v>3240.133333</v>
      </c>
      <c r="L9" s="2">
        <f t="shared" si="7"/>
        <v>3781.933333</v>
      </c>
      <c r="M9" s="2">
        <f t="shared" si="7"/>
        <v>4323.733333</v>
      </c>
      <c r="N9" s="2">
        <f t="shared" si="7"/>
        <v>4865.533333</v>
      </c>
      <c r="O9" s="2">
        <f t="shared" si="7"/>
        <v>5407.333333</v>
      </c>
    </row>
    <row r="10" ht="15.75" customHeight="1">
      <c r="A10" s="22"/>
      <c r="B10" s="10">
        <v>1.0</v>
      </c>
      <c r="E10" s="22">
        <f t="shared" si="8"/>
        <v>15</v>
      </c>
      <c r="F10" s="2">
        <f t="shared" ref="F10:O10" si="9">MAX(F$6*$B$10*$B$7*30+$E10*$B$16*$B$12*30,$B$5)-$B$23-F42</f>
        <v>600.8</v>
      </c>
      <c r="G10" s="2">
        <f t="shared" si="9"/>
        <v>1142.6</v>
      </c>
      <c r="H10" s="2">
        <f t="shared" si="9"/>
        <v>1684.4</v>
      </c>
      <c r="I10" s="20">
        <f t="shared" si="9"/>
        <v>2226.2</v>
      </c>
      <c r="J10" s="2">
        <f t="shared" si="9"/>
        <v>2768</v>
      </c>
      <c r="K10" s="2">
        <f t="shared" si="9"/>
        <v>3309.8</v>
      </c>
      <c r="L10" s="2">
        <f t="shared" si="9"/>
        <v>3851.6</v>
      </c>
      <c r="M10" s="2">
        <f t="shared" si="9"/>
        <v>4393.4</v>
      </c>
      <c r="N10" s="2">
        <f t="shared" si="9"/>
        <v>4935.2</v>
      </c>
      <c r="O10" s="2">
        <f t="shared" si="9"/>
        <v>5477</v>
      </c>
    </row>
    <row r="11" ht="15.75" customHeight="1">
      <c r="E11" s="22">
        <f t="shared" si="8"/>
        <v>20</v>
      </c>
      <c r="F11" s="2">
        <f t="shared" ref="F11:O11" si="10">MAX(F$6*$B$10*$B$7*30+$E11*$B$16*$B$12*30,$B$5)-$B$23-F43</f>
        <v>670.4666667</v>
      </c>
      <c r="G11" s="2">
        <f t="shared" si="10"/>
        <v>1212.266667</v>
      </c>
      <c r="H11" s="2">
        <f t="shared" si="10"/>
        <v>1754.066667</v>
      </c>
      <c r="I11" s="20">
        <f t="shared" si="10"/>
        <v>2295.866667</v>
      </c>
      <c r="J11" s="2">
        <f t="shared" si="10"/>
        <v>2837.666667</v>
      </c>
      <c r="K11" s="2">
        <f t="shared" si="10"/>
        <v>3379.466667</v>
      </c>
      <c r="L11" s="2">
        <f t="shared" si="10"/>
        <v>3921.266667</v>
      </c>
      <c r="M11" s="2">
        <f t="shared" si="10"/>
        <v>4463.066667</v>
      </c>
      <c r="N11" s="2">
        <f t="shared" si="10"/>
        <v>5004.866667</v>
      </c>
      <c r="O11" s="2">
        <f t="shared" si="10"/>
        <v>5546.666667</v>
      </c>
    </row>
    <row r="12" ht="15.75" customHeight="1">
      <c r="A12" s="1" t="s">
        <v>13</v>
      </c>
      <c r="B12" s="17">
        <f>B13-B14</f>
        <v>1.144444444</v>
      </c>
      <c r="E12" s="22">
        <f t="shared" si="8"/>
        <v>25</v>
      </c>
      <c r="F12" s="2">
        <f t="shared" ref="F12:O12" si="11">MAX(F$6*$B$10*$B$7*30+$E12*$B$16*$B$12*30,$B$5)-$B$23-F44</f>
        <v>740.1333333</v>
      </c>
      <c r="G12" s="2">
        <f t="shared" si="11"/>
        <v>1281.933333</v>
      </c>
      <c r="H12" s="2">
        <f t="shared" si="11"/>
        <v>1823.733333</v>
      </c>
      <c r="I12" s="20">
        <f t="shared" si="11"/>
        <v>2365.533333</v>
      </c>
      <c r="J12" s="2">
        <f t="shared" si="11"/>
        <v>2907.333333</v>
      </c>
      <c r="K12" s="2">
        <f t="shared" si="11"/>
        <v>3449.133333</v>
      </c>
      <c r="L12" s="2">
        <f t="shared" si="11"/>
        <v>3990.933333</v>
      </c>
      <c r="M12" s="2">
        <f t="shared" si="11"/>
        <v>4532.733333</v>
      </c>
      <c r="N12" s="2">
        <f t="shared" si="11"/>
        <v>5074.533333</v>
      </c>
      <c r="O12" s="2">
        <f t="shared" si="11"/>
        <v>5616.333333</v>
      </c>
    </row>
    <row r="13" ht="15.75" customHeight="1">
      <c r="A13" s="1" t="s">
        <v>14</v>
      </c>
      <c r="B13" s="21">
        <v>8.0</v>
      </c>
      <c r="E13" s="39">
        <f t="shared" si="8"/>
        <v>30</v>
      </c>
      <c r="F13" s="23">
        <f t="shared" ref="F13:O13" si="12">MAX(F$6*$B$10*$B$7*30+$E13*$B$16*$B$12*30,$B$5)-$B$23-F45</f>
        <v>809.8</v>
      </c>
      <c r="G13" s="23">
        <f t="shared" si="12"/>
        <v>1351.6</v>
      </c>
      <c r="H13" s="23">
        <f t="shared" si="12"/>
        <v>1893.4</v>
      </c>
      <c r="I13" s="24">
        <f t="shared" si="12"/>
        <v>2435.2</v>
      </c>
      <c r="J13" s="23">
        <f t="shared" si="12"/>
        <v>2977</v>
      </c>
      <c r="K13" s="23">
        <f t="shared" si="12"/>
        <v>3518.8</v>
      </c>
      <c r="L13" s="23">
        <f t="shared" si="12"/>
        <v>4060.6</v>
      </c>
      <c r="M13" s="23">
        <f t="shared" si="12"/>
        <v>4602.4</v>
      </c>
      <c r="N13" s="23">
        <f t="shared" si="12"/>
        <v>5144.2</v>
      </c>
      <c r="O13" s="25">
        <f t="shared" si="12"/>
        <v>5686</v>
      </c>
    </row>
    <row r="14" ht="15.75" customHeight="1">
      <c r="A14" s="1" t="s">
        <v>15</v>
      </c>
      <c r="B14" s="21">
        <f>6.17/(1-B15)</f>
        <v>6.855555556</v>
      </c>
      <c r="E14" s="22">
        <f t="shared" si="8"/>
        <v>35</v>
      </c>
      <c r="F14" s="2">
        <f t="shared" ref="F14:O14" si="13">MAX(F$6*$B$10*$B$7*30+$E14*$B$16*$B$12*30,$B$5)-$B$23-F46</f>
        <v>879.4666667</v>
      </c>
      <c r="G14" s="2">
        <f t="shared" si="13"/>
        <v>1421.266667</v>
      </c>
      <c r="H14" s="2">
        <f t="shared" si="13"/>
        <v>1963.066667</v>
      </c>
      <c r="I14" s="20">
        <f t="shared" si="13"/>
        <v>2504.866667</v>
      </c>
      <c r="J14" s="2">
        <f t="shared" si="13"/>
        <v>3046.666667</v>
      </c>
      <c r="K14" s="2">
        <f t="shared" si="13"/>
        <v>3588.466667</v>
      </c>
      <c r="L14" s="2">
        <f t="shared" si="13"/>
        <v>4130.266667</v>
      </c>
      <c r="M14" s="2">
        <f t="shared" si="13"/>
        <v>4672.066667</v>
      </c>
      <c r="N14" s="2">
        <f t="shared" si="13"/>
        <v>5213.866667</v>
      </c>
      <c r="O14" s="2">
        <f t="shared" si="13"/>
        <v>5755.666667</v>
      </c>
    </row>
    <row r="15" ht="15.75" customHeight="1">
      <c r="A15" s="1" t="s">
        <v>16</v>
      </c>
      <c r="B15" s="10">
        <v>0.1</v>
      </c>
      <c r="E15" s="22">
        <f t="shared" si="8"/>
        <v>40</v>
      </c>
      <c r="F15" s="2">
        <f t="shared" ref="F15:O15" si="14">MAX(F$6*$B$10*$B$7*30+$E15*$B$16*$B$12*30,$B$5)-$B$23-F47</f>
        <v>949.1333333</v>
      </c>
      <c r="G15" s="2">
        <f t="shared" si="14"/>
        <v>1490.933333</v>
      </c>
      <c r="H15" s="2">
        <f t="shared" si="14"/>
        <v>2032.733333</v>
      </c>
      <c r="I15" s="20">
        <f t="shared" si="14"/>
        <v>2574.533333</v>
      </c>
      <c r="J15" s="2">
        <f t="shared" si="14"/>
        <v>3116.333333</v>
      </c>
      <c r="K15" s="2">
        <f t="shared" si="14"/>
        <v>3658.133333</v>
      </c>
      <c r="L15" s="2">
        <f t="shared" si="14"/>
        <v>4199.933333</v>
      </c>
      <c r="M15" s="2">
        <f t="shared" si="14"/>
        <v>4741.733333</v>
      </c>
      <c r="N15" s="2">
        <f t="shared" si="14"/>
        <v>5283.533333</v>
      </c>
      <c r="O15" s="2">
        <f t="shared" si="14"/>
        <v>5825.333333</v>
      </c>
    </row>
    <row r="16" ht="15.75" customHeight="1">
      <c r="A16" s="22"/>
      <c r="B16" s="10">
        <v>1.0</v>
      </c>
      <c r="E16" s="22">
        <f t="shared" si="8"/>
        <v>45</v>
      </c>
      <c r="F16" s="2">
        <f t="shared" ref="F16:O16" si="15">MAX(F$6*$B$10*$B$7*30+$E16*$B$16*$B$12*30,$B$5)-$B$23-F48</f>
        <v>1018.8</v>
      </c>
      <c r="G16" s="2">
        <f t="shared" si="15"/>
        <v>1560.6</v>
      </c>
      <c r="H16" s="2">
        <f t="shared" si="15"/>
        <v>2102.4</v>
      </c>
      <c r="I16" s="20">
        <f t="shared" si="15"/>
        <v>2644.2</v>
      </c>
      <c r="J16" s="2">
        <f t="shared" si="15"/>
        <v>3186</v>
      </c>
      <c r="K16" s="2">
        <f t="shared" si="15"/>
        <v>3727.8</v>
      </c>
      <c r="L16" s="2">
        <f t="shared" si="15"/>
        <v>4269.6</v>
      </c>
      <c r="M16" s="2">
        <f t="shared" si="15"/>
        <v>4811.4</v>
      </c>
      <c r="N16" s="2">
        <f t="shared" si="15"/>
        <v>5353.2</v>
      </c>
      <c r="O16" s="2">
        <f t="shared" si="15"/>
        <v>5895</v>
      </c>
    </row>
    <row r="17" ht="15.75" customHeight="1">
      <c r="E17" s="22">
        <f t="shared" si="8"/>
        <v>50</v>
      </c>
      <c r="F17" s="2">
        <f t="shared" ref="F17:O17" si="16">MAX(F$6*$B$10*$B$7*30+$E17*$B$16*$B$12*30,$B$5)-$B$23-F49</f>
        <v>1088.466667</v>
      </c>
      <c r="G17" s="2">
        <f t="shared" si="16"/>
        <v>1630.266667</v>
      </c>
      <c r="H17" s="2">
        <f t="shared" si="16"/>
        <v>2172.066667</v>
      </c>
      <c r="I17" s="20">
        <f t="shared" si="16"/>
        <v>2713.866667</v>
      </c>
      <c r="J17" s="2">
        <f t="shared" si="16"/>
        <v>3255.666667</v>
      </c>
      <c r="K17" s="2">
        <f t="shared" si="16"/>
        <v>3797.466667</v>
      </c>
      <c r="L17" s="2">
        <f t="shared" si="16"/>
        <v>4339.266667</v>
      </c>
      <c r="M17" s="2">
        <f t="shared" si="16"/>
        <v>4881.066667</v>
      </c>
      <c r="N17" s="2">
        <f t="shared" si="16"/>
        <v>5422.866667</v>
      </c>
      <c r="O17" s="2">
        <f t="shared" si="16"/>
        <v>5964.666667</v>
      </c>
    </row>
    <row r="18" ht="15.75" customHeight="1">
      <c r="A18" s="1" t="s">
        <v>17</v>
      </c>
      <c r="B18" s="26">
        <v>100.0</v>
      </c>
      <c r="E18" s="22">
        <f t="shared" si="8"/>
        <v>55</v>
      </c>
      <c r="F18" s="2">
        <f t="shared" ref="F18:O18" si="17">MAX(F$6*$B$10*$B$7*30+$E18*$B$16*$B$12*30,$B$5)-$B$23-F50</f>
        <v>1158.133333</v>
      </c>
      <c r="G18" s="2">
        <f t="shared" si="17"/>
        <v>1699.933333</v>
      </c>
      <c r="H18" s="2">
        <f t="shared" si="17"/>
        <v>2241.733333</v>
      </c>
      <c r="I18" s="20">
        <f t="shared" si="17"/>
        <v>2783.533333</v>
      </c>
      <c r="J18" s="2">
        <f t="shared" si="17"/>
        <v>3325.333333</v>
      </c>
      <c r="K18" s="2">
        <f t="shared" si="17"/>
        <v>3867.133333</v>
      </c>
      <c r="L18" s="2">
        <f t="shared" si="17"/>
        <v>4408.933333</v>
      </c>
      <c r="M18" s="2">
        <f t="shared" si="17"/>
        <v>4950.733333</v>
      </c>
      <c r="N18" s="2">
        <f t="shared" si="17"/>
        <v>5492.533333</v>
      </c>
      <c r="O18" s="2">
        <f t="shared" si="17"/>
        <v>6034.333333</v>
      </c>
    </row>
    <row r="19" ht="15.75" customHeight="1">
      <c r="A19" s="1" t="s">
        <v>18</v>
      </c>
      <c r="B19" s="26">
        <v>50.0</v>
      </c>
      <c r="E19" s="22">
        <f t="shared" si="8"/>
        <v>60</v>
      </c>
      <c r="F19" s="2">
        <f t="shared" ref="F19:O19" si="18">MAX(F$6*$B$10*$B$7*30+$E19*$B$16*$B$12*30,$B$5)-$B$23-F51</f>
        <v>1227.8</v>
      </c>
      <c r="G19" s="2">
        <f t="shared" si="18"/>
        <v>1769.6</v>
      </c>
      <c r="H19" s="2">
        <f t="shared" si="18"/>
        <v>2311.4</v>
      </c>
      <c r="I19" s="27">
        <f t="shared" si="18"/>
        <v>2853.2</v>
      </c>
      <c r="J19" s="2">
        <f t="shared" si="18"/>
        <v>3395</v>
      </c>
      <c r="K19" s="2">
        <f t="shared" si="18"/>
        <v>3936.8</v>
      </c>
      <c r="L19" s="2">
        <f t="shared" si="18"/>
        <v>4478.6</v>
      </c>
      <c r="M19" s="2">
        <f t="shared" si="18"/>
        <v>5020.4</v>
      </c>
      <c r="N19" s="2">
        <f t="shared" si="18"/>
        <v>5562.2</v>
      </c>
      <c r="O19" s="2">
        <f t="shared" si="18"/>
        <v>6104</v>
      </c>
    </row>
    <row r="20" ht="15.75" customHeight="1">
      <c r="A20" s="1" t="s">
        <v>19</v>
      </c>
      <c r="B20" s="28">
        <v>250.0</v>
      </c>
      <c r="C20" s="1"/>
    </row>
    <row r="21" ht="15.75" customHeight="1">
      <c r="A21" s="29" t="s">
        <v>20</v>
      </c>
      <c r="B21" s="30">
        <v>10.0</v>
      </c>
      <c r="F21" s="13" t="s">
        <v>7</v>
      </c>
    </row>
    <row r="22" ht="15.75" customHeight="1">
      <c r="A22" s="29" t="s">
        <v>21</v>
      </c>
      <c r="B22" s="31">
        <v>25.0</v>
      </c>
      <c r="E22" s="14" t="s">
        <v>22</v>
      </c>
      <c r="F22" s="15">
        <v>10.0</v>
      </c>
      <c r="G22" s="15">
        <f t="shared" ref="G22:O22" si="19">F22+10</f>
        <v>20</v>
      </c>
      <c r="H22" s="15">
        <f t="shared" si="19"/>
        <v>30</v>
      </c>
      <c r="I22" s="32">
        <f t="shared" si="19"/>
        <v>40</v>
      </c>
      <c r="J22" s="15">
        <f t="shared" si="19"/>
        <v>50</v>
      </c>
      <c r="K22" s="15">
        <f t="shared" si="19"/>
        <v>60</v>
      </c>
      <c r="L22" s="15">
        <f t="shared" si="19"/>
        <v>70</v>
      </c>
      <c r="M22" s="15">
        <f t="shared" si="19"/>
        <v>80</v>
      </c>
      <c r="N22" s="15">
        <f t="shared" si="19"/>
        <v>90</v>
      </c>
      <c r="O22" s="15">
        <f t="shared" si="19"/>
        <v>100</v>
      </c>
    </row>
    <row r="23" ht="15.75" customHeight="1">
      <c r="A23" s="1" t="s">
        <v>23</v>
      </c>
      <c r="B23" s="26">
        <f>B18+B19</f>
        <v>150</v>
      </c>
      <c r="C23" s="1" t="s">
        <v>24</v>
      </c>
      <c r="D23" s="18" t="s">
        <v>10</v>
      </c>
      <c r="E23" s="22">
        <v>0.0</v>
      </c>
      <c r="F23" s="10">
        <f t="shared" ref="F23:O23" si="20">F7*12/$B$2</f>
        <v>0.31344</v>
      </c>
      <c r="G23" s="10">
        <f t="shared" si="20"/>
        <v>0.74688</v>
      </c>
      <c r="H23" s="10">
        <f t="shared" si="20"/>
        <v>1.18032</v>
      </c>
      <c r="I23" s="33">
        <f t="shared" si="20"/>
        <v>1.61376</v>
      </c>
      <c r="J23" s="10">
        <f t="shared" si="20"/>
        <v>2.0472</v>
      </c>
      <c r="K23" s="10">
        <f t="shared" si="20"/>
        <v>2.48064</v>
      </c>
      <c r="L23" s="10">
        <f t="shared" si="20"/>
        <v>2.91408</v>
      </c>
      <c r="M23" s="10">
        <f t="shared" si="20"/>
        <v>3.34752</v>
      </c>
      <c r="N23" s="10">
        <f t="shared" si="20"/>
        <v>3.78096</v>
      </c>
      <c r="O23" s="10">
        <f t="shared" si="20"/>
        <v>4.2144</v>
      </c>
    </row>
    <row r="24" ht="15.75" customHeight="1">
      <c r="E24" s="22">
        <v>5.0</v>
      </c>
      <c r="F24" s="10">
        <f t="shared" ref="F24:O24" si="21">F8*12/$B$2</f>
        <v>0.3691733333</v>
      </c>
      <c r="G24" s="10">
        <f t="shared" si="21"/>
        <v>0.8026133333</v>
      </c>
      <c r="H24" s="10">
        <f t="shared" si="21"/>
        <v>1.236053333</v>
      </c>
      <c r="I24" s="33">
        <f t="shared" si="21"/>
        <v>1.669493333</v>
      </c>
      <c r="J24" s="10">
        <f t="shared" si="21"/>
        <v>2.102933333</v>
      </c>
      <c r="K24" s="10">
        <f t="shared" si="21"/>
        <v>2.536373333</v>
      </c>
      <c r="L24" s="10">
        <f t="shared" si="21"/>
        <v>2.969813333</v>
      </c>
      <c r="M24" s="10">
        <f t="shared" si="21"/>
        <v>3.403253333</v>
      </c>
      <c r="N24" s="10">
        <f t="shared" si="21"/>
        <v>3.836693333</v>
      </c>
      <c r="O24" s="10">
        <f t="shared" si="21"/>
        <v>4.270133333</v>
      </c>
    </row>
    <row r="25" ht="15.75" customHeight="1">
      <c r="A25" s="1" t="s">
        <v>25</v>
      </c>
      <c r="B25" s="34">
        <v>0.05</v>
      </c>
      <c r="E25" s="22">
        <f t="shared" ref="E25:E35" si="23">E24+5</f>
        <v>10</v>
      </c>
      <c r="F25" s="10">
        <f t="shared" ref="F25:O25" si="22">F9*12/$B$2</f>
        <v>0.4249066667</v>
      </c>
      <c r="G25" s="10">
        <f t="shared" si="22"/>
        <v>0.8583466667</v>
      </c>
      <c r="H25" s="10">
        <f t="shared" si="22"/>
        <v>1.291786667</v>
      </c>
      <c r="I25" s="33">
        <f t="shared" si="22"/>
        <v>1.725226667</v>
      </c>
      <c r="J25" s="10">
        <f t="shared" si="22"/>
        <v>2.158666667</v>
      </c>
      <c r="K25" s="10">
        <f t="shared" si="22"/>
        <v>2.592106667</v>
      </c>
      <c r="L25" s="10">
        <f t="shared" si="22"/>
        <v>3.025546667</v>
      </c>
      <c r="M25" s="10">
        <f t="shared" si="22"/>
        <v>3.458986667</v>
      </c>
      <c r="N25" s="10">
        <f t="shared" si="22"/>
        <v>3.892426667</v>
      </c>
      <c r="O25" s="10">
        <f t="shared" si="22"/>
        <v>4.325866667</v>
      </c>
    </row>
    <row r="26" ht="15.75" customHeight="1">
      <c r="A26" s="1" t="s">
        <v>26</v>
      </c>
      <c r="B26" s="34">
        <v>0.1</v>
      </c>
      <c r="E26" s="22">
        <f t="shared" si="23"/>
        <v>15</v>
      </c>
      <c r="F26" s="10">
        <f t="shared" ref="F26:O26" si="24">F10*12/$B$2</f>
        <v>0.48064</v>
      </c>
      <c r="G26" s="10">
        <f t="shared" si="24"/>
        <v>0.91408</v>
      </c>
      <c r="H26" s="10">
        <f t="shared" si="24"/>
        <v>1.34752</v>
      </c>
      <c r="I26" s="33">
        <f t="shared" si="24"/>
        <v>1.78096</v>
      </c>
      <c r="J26" s="10">
        <f t="shared" si="24"/>
        <v>2.2144</v>
      </c>
      <c r="K26" s="10">
        <f t="shared" si="24"/>
        <v>2.64784</v>
      </c>
      <c r="L26" s="10">
        <f t="shared" si="24"/>
        <v>3.08128</v>
      </c>
      <c r="M26" s="10">
        <f t="shared" si="24"/>
        <v>3.51472</v>
      </c>
      <c r="N26" s="10">
        <f t="shared" si="24"/>
        <v>3.94816</v>
      </c>
      <c r="O26" s="10">
        <f t="shared" si="24"/>
        <v>4.3816</v>
      </c>
    </row>
    <row r="27" ht="15.75" customHeight="1">
      <c r="A27" s="1" t="s">
        <v>27</v>
      </c>
      <c r="B27" s="34">
        <v>0.035</v>
      </c>
      <c r="E27" s="22">
        <f t="shared" si="23"/>
        <v>20</v>
      </c>
      <c r="F27" s="10">
        <f t="shared" ref="F27:O27" si="25">F11*12/$B$2</f>
        <v>0.5363733333</v>
      </c>
      <c r="G27" s="10">
        <f t="shared" si="25"/>
        <v>0.9698133333</v>
      </c>
      <c r="H27" s="10">
        <f t="shared" si="25"/>
        <v>1.403253333</v>
      </c>
      <c r="I27" s="33">
        <f t="shared" si="25"/>
        <v>1.836693333</v>
      </c>
      <c r="J27" s="10">
        <f t="shared" si="25"/>
        <v>2.270133333</v>
      </c>
      <c r="K27" s="10">
        <f t="shared" si="25"/>
        <v>2.703573333</v>
      </c>
      <c r="L27" s="10">
        <f t="shared" si="25"/>
        <v>3.137013333</v>
      </c>
      <c r="M27" s="10">
        <f t="shared" si="25"/>
        <v>3.570453333</v>
      </c>
      <c r="N27" s="10">
        <f t="shared" si="25"/>
        <v>4.003893333</v>
      </c>
      <c r="O27" s="10">
        <f t="shared" si="25"/>
        <v>4.437333333</v>
      </c>
    </row>
    <row r="28" ht="15.75" customHeight="1">
      <c r="E28" s="22">
        <f t="shared" si="23"/>
        <v>25</v>
      </c>
      <c r="F28" s="10">
        <f t="shared" ref="F28:O28" si="26">F12*12/$B$2</f>
        <v>0.5921066667</v>
      </c>
      <c r="G28" s="10">
        <f t="shared" si="26"/>
        <v>1.025546667</v>
      </c>
      <c r="H28" s="10">
        <f t="shared" si="26"/>
        <v>1.458986667</v>
      </c>
      <c r="I28" s="33">
        <f t="shared" si="26"/>
        <v>1.892426667</v>
      </c>
      <c r="J28" s="10">
        <f t="shared" si="26"/>
        <v>2.325866667</v>
      </c>
      <c r="K28" s="10">
        <f t="shared" si="26"/>
        <v>2.759306667</v>
      </c>
      <c r="L28" s="10">
        <f t="shared" si="26"/>
        <v>3.192746667</v>
      </c>
      <c r="M28" s="10">
        <f t="shared" si="26"/>
        <v>3.626186667</v>
      </c>
      <c r="N28" s="10">
        <f t="shared" si="26"/>
        <v>4.059626667</v>
      </c>
      <c r="O28" s="10">
        <f t="shared" si="26"/>
        <v>4.493066667</v>
      </c>
    </row>
    <row r="29" ht="15.75" customHeight="1">
      <c r="E29" s="40">
        <f t="shared" si="23"/>
        <v>30</v>
      </c>
      <c r="F29" s="35">
        <f t="shared" ref="F29:O29" si="27">F13*12/$B$2</f>
        <v>0.64784</v>
      </c>
      <c r="G29" s="35">
        <f t="shared" si="27"/>
        <v>1.08128</v>
      </c>
      <c r="H29" s="35">
        <f t="shared" si="27"/>
        <v>1.51472</v>
      </c>
      <c r="I29" s="36">
        <f t="shared" si="27"/>
        <v>1.94816</v>
      </c>
      <c r="J29" s="35">
        <f t="shared" si="27"/>
        <v>2.3816</v>
      </c>
      <c r="K29" s="35">
        <f t="shared" si="27"/>
        <v>2.81504</v>
      </c>
      <c r="L29" s="35">
        <f t="shared" si="27"/>
        <v>3.24848</v>
      </c>
      <c r="M29" s="35">
        <f t="shared" si="27"/>
        <v>3.68192</v>
      </c>
      <c r="N29" s="35">
        <f t="shared" si="27"/>
        <v>4.11536</v>
      </c>
      <c r="O29" s="37">
        <f t="shared" si="27"/>
        <v>4.5488</v>
      </c>
    </row>
    <row r="30" ht="15.75" customHeight="1">
      <c r="E30" s="22">
        <f t="shared" si="23"/>
        <v>35</v>
      </c>
      <c r="F30" s="10">
        <f t="shared" ref="F30:O30" si="28">F14*12/$B$2</f>
        <v>0.7035733333</v>
      </c>
      <c r="G30" s="10">
        <f t="shared" si="28"/>
        <v>1.137013333</v>
      </c>
      <c r="H30" s="10">
        <f t="shared" si="28"/>
        <v>1.570453333</v>
      </c>
      <c r="I30" s="33">
        <f t="shared" si="28"/>
        <v>2.003893333</v>
      </c>
      <c r="J30" s="10">
        <f t="shared" si="28"/>
        <v>2.437333333</v>
      </c>
      <c r="K30" s="10">
        <f t="shared" si="28"/>
        <v>2.870773333</v>
      </c>
      <c r="L30" s="10">
        <f t="shared" si="28"/>
        <v>3.304213333</v>
      </c>
      <c r="M30" s="10">
        <f t="shared" si="28"/>
        <v>3.737653333</v>
      </c>
      <c r="N30" s="10">
        <f t="shared" si="28"/>
        <v>4.171093333</v>
      </c>
      <c r="O30" s="10">
        <f t="shared" si="28"/>
        <v>4.604533333</v>
      </c>
    </row>
    <row r="31" ht="15.75" customHeight="1">
      <c r="E31" s="22">
        <f t="shared" si="23"/>
        <v>40</v>
      </c>
      <c r="F31" s="10">
        <f t="shared" ref="F31:O31" si="29">F15*12/$B$2</f>
        <v>0.7593066667</v>
      </c>
      <c r="G31" s="10">
        <f t="shared" si="29"/>
        <v>1.192746667</v>
      </c>
      <c r="H31" s="10">
        <f t="shared" si="29"/>
        <v>1.626186667</v>
      </c>
      <c r="I31" s="33">
        <f t="shared" si="29"/>
        <v>2.059626667</v>
      </c>
      <c r="J31" s="10">
        <f t="shared" si="29"/>
        <v>2.493066667</v>
      </c>
      <c r="K31" s="10">
        <f t="shared" si="29"/>
        <v>2.926506667</v>
      </c>
      <c r="L31" s="10">
        <f t="shared" si="29"/>
        <v>3.359946667</v>
      </c>
      <c r="M31" s="10">
        <f t="shared" si="29"/>
        <v>3.793386667</v>
      </c>
      <c r="N31" s="10">
        <f t="shared" si="29"/>
        <v>4.226826667</v>
      </c>
      <c r="O31" s="10">
        <f t="shared" si="29"/>
        <v>4.660266667</v>
      </c>
    </row>
    <row r="32" ht="15.75" customHeight="1">
      <c r="E32" s="22">
        <f t="shared" si="23"/>
        <v>45</v>
      </c>
      <c r="F32" s="10">
        <f t="shared" ref="F32:O32" si="30">F16*12/$B$2</f>
        <v>0.81504</v>
      </c>
      <c r="G32" s="10">
        <f t="shared" si="30"/>
        <v>1.24848</v>
      </c>
      <c r="H32" s="10">
        <f t="shared" si="30"/>
        <v>1.68192</v>
      </c>
      <c r="I32" s="33">
        <f t="shared" si="30"/>
        <v>2.11536</v>
      </c>
      <c r="J32" s="10">
        <f t="shared" si="30"/>
        <v>2.5488</v>
      </c>
      <c r="K32" s="10">
        <f t="shared" si="30"/>
        <v>2.98224</v>
      </c>
      <c r="L32" s="10">
        <f t="shared" si="30"/>
        <v>3.41568</v>
      </c>
      <c r="M32" s="10">
        <f t="shared" si="30"/>
        <v>3.84912</v>
      </c>
      <c r="N32" s="10">
        <f t="shared" si="30"/>
        <v>4.28256</v>
      </c>
      <c r="O32" s="10">
        <f t="shared" si="30"/>
        <v>4.716</v>
      </c>
    </row>
    <row r="33" ht="15.75" customHeight="1">
      <c r="E33" s="22">
        <f t="shared" si="23"/>
        <v>50</v>
      </c>
      <c r="F33" s="10">
        <f t="shared" ref="F33:O33" si="31">F17*12/$B$2</f>
        <v>0.8707733333</v>
      </c>
      <c r="G33" s="10">
        <f t="shared" si="31"/>
        <v>1.304213333</v>
      </c>
      <c r="H33" s="10">
        <f t="shared" si="31"/>
        <v>1.737653333</v>
      </c>
      <c r="I33" s="33">
        <f t="shared" si="31"/>
        <v>2.171093333</v>
      </c>
      <c r="J33" s="10">
        <f t="shared" si="31"/>
        <v>2.604533333</v>
      </c>
      <c r="K33" s="10">
        <f t="shared" si="31"/>
        <v>3.037973333</v>
      </c>
      <c r="L33" s="10">
        <f t="shared" si="31"/>
        <v>3.471413333</v>
      </c>
      <c r="M33" s="10">
        <f t="shared" si="31"/>
        <v>3.904853333</v>
      </c>
      <c r="N33" s="10">
        <f t="shared" si="31"/>
        <v>4.338293333</v>
      </c>
      <c r="O33" s="10">
        <f t="shared" si="31"/>
        <v>4.771733333</v>
      </c>
    </row>
    <row r="34" ht="15.75" customHeight="1">
      <c r="E34" s="22">
        <f t="shared" si="23"/>
        <v>55</v>
      </c>
      <c r="F34" s="10">
        <f t="shared" ref="F34:O34" si="32">F18*12/$B$2</f>
        <v>0.9265066667</v>
      </c>
      <c r="G34" s="10">
        <f t="shared" si="32"/>
        <v>1.359946667</v>
      </c>
      <c r="H34" s="10">
        <f t="shared" si="32"/>
        <v>1.793386667</v>
      </c>
      <c r="I34" s="33">
        <f t="shared" si="32"/>
        <v>2.226826667</v>
      </c>
      <c r="J34" s="10">
        <f t="shared" si="32"/>
        <v>2.660266667</v>
      </c>
      <c r="K34" s="10">
        <f t="shared" si="32"/>
        <v>3.093706667</v>
      </c>
      <c r="L34" s="10">
        <f t="shared" si="32"/>
        <v>3.527146667</v>
      </c>
      <c r="M34" s="10">
        <f t="shared" si="32"/>
        <v>3.960586667</v>
      </c>
      <c r="N34" s="10">
        <f t="shared" si="32"/>
        <v>4.394026667</v>
      </c>
      <c r="O34" s="10">
        <f t="shared" si="32"/>
        <v>4.827466667</v>
      </c>
    </row>
    <row r="35" ht="15.75" customHeight="1">
      <c r="E35" s="22">
        <f t="shared" si="23"/>
        <v>60</v>
      </c>
      <c r="F35" s="10">
        <f t="shared" ref="F35:O35" si="33">F19*12/$B$2</f>
        <v>0.98224</v>
      </c>
      <c r="G35" s="10">
        <f t="shared" si="33"/>
        <v>1.41568</v>
      </c>
      <c r="H35" s="10">
        <f t="shared" si="33"/>
        <v>1.84912</v>
      </c>
      <c r="I35" s="38">
        <f t="shared" si="33"/>
        <v>2.28256</v>
      </c>
      <c r="J35" s="10">
        <f t="shared" si="33"/>
        <v>2.716</v>
      </c>
      <c r="K35" s="10">
        <f t="shared" si="33"/>
        <v>3.14944</v>
      </c>
      <c r="L35" s="10">
        <f t="shared" si="33"/>
        <v>3.58288</v>
      </c>
      <c r="M35" s="10">
        <f t="shared" si="33"/>
        <v>4.01632</v>
      </c>
      <c r="N35" s="10">
        <f t="shared" si="33"/>
        <v>4.44976</v>
      </c>
      <c r="O35" s="10">
        <f t="shared" si="33"/>
        <v>4.8832</v>
      </c>
    </row>
    <row r="36" ht="15.75" customHeight="1"/>
    <row r="37" ht="15.75" customHeight="1">
      <c r="F37" s="13" t="s">
        <v>7</v>
      </c>
    </row>
    <row r="38" ht="15.75" customHeight="1">
      <c r="E38" s="14" t="s">
        <v>28</v>
      </c>
      <c r="F38" s="15">
        <v>10.0</v>
      </c>
      <c r="G38" s="15">
        <f t="shared" ref="G38:O38" si="34">F38+10</f>
        <v>20</v>
      </c>
      <c r="H38" s="15">
        <f t="shared" si="34"/>
        <v>30</v>
      </c>
      <c r="I38" s="16">
        <f t="shared" si="34"/>
        <v>40</v>
      </c>
      <c r="J38" s="15">
        <f t="shared" si="34"/>
        <v>50</v>
      </c>
      <c r="K38" s="15">
        <f t="shared" si="34"/>
        <v>60</v>
      </c>
      <c r="L38" s="15">
        <f t="shared" si="34"/>
        <v>70</v>
      </c>
      <c r="M38" s="15">
        <f t="shared" si="34"/>
        <v>80</v>
      </c>
      <c r="N38" s="15">
        <f t="shared" si="34"/>
        <v>90</v>
      </c>
      <c r="O38" s="15">
        <f t="shared" si="34"/>
        <v>100</v>
      </c>
    </row>
    <row r="39" ht="15.75" customHeight="1">
      <c r="D39" s="18" t="s">
        <v>10</v>
      </c>
      <c r="E39" s="22">
        <v>0.0</v>
      </c>
      <c r="F39" s="2">
        <f t="shared" ref="F39:O39" si="35">F$6*$B$10*$B$8*30*($B$25+$B$26)+$E39*$B$16*$B$13*30*($B$25+$B$27)</f>
        <v>151.2</v>
      </c>
      <c r="G39" s="2">
        <f t="shared" si="35"/>
        <v>302.4</v>
      </c>
      <c r="H39" s="2">
        <f t="shared" si="35"/>
        <v>453.6</v>
      </c>
      <c r="I39" s="20">
        <f t="shared" si="35"/>
        <v>604.8</v>
      </c>
      <c r="J39" s="2">
        <f t="shared" si="35"/>
        <v>756</v>
      </c>
      <c r="K39" s="2">
        <f t="shared" si="35"/>
        <v>907.2</v>
      </c>
      <c r="L39" s="2">
        <f t="shared" si="35"/>
        <v>1058.4</v>
      </c>
      <c r="M39" s="2">
        <f t="shared" si="35"/>
        <v>1209.6</v>
      </c>
      <c r="N39" s="2">
        <f t="shared" si="35"/>
        <v>1360.8</v>
      </c>
      <c r="O39" s="2">
        <f t="shared" si="35"/>
        <v>1512</v>
      </c>
    </row>
    <row r="40" ht="15.75" customHeight="1">
      <c r="E40" s="22">
        <v>5.0</v>
      </c>
      <c r="F40" s="2">
        <f t="shared" ref="F40:O40" si="36">F$6*$B$10*$B$8*30*($B$25+$B$26)+$E40*$B$16*$B$13*30*($B$25+$B$27)</f>
        <v>253.2</v>
      </c>
      <c r="G40" s="2">
        <f t="shared" si="36"/>
        <v>404.4</v>
      </c>
      <c r="H40" s="2">
        <f t="shared" si="36"/>
        <v>555.6</v>
      </c>
      <c r="I40" s="20">
        <f t="shared" si="36"/>
        <v>706.8</v>
      </c>
      <c r="J40" s="2">
        <f t="shared" si="36"/>
        <v>858</v>
      </c>
      <c r="K40" s="2">
        <f t="shared" si="36"/>
        <v>1009.2</v>
      </c>
      <c r="L40" s="2">
        <f t="shared" si="36"/>
        <v>1160.4</v>
      </c>
      <c r="M40" s="2">
        <f t="shared" si="36"/>
        <v>1311.6</v>
      </c>
      <c r="N40" s="2">
        <f t="shared" si="36"/>
        <v>1462.8</v>
      </c>
      <c r="O40" s="2">
        <f t="shared" si="36"/>
        <v>1614</v>
      </c>
    </row>
    <row r="41" ht="15.75" customHeight="1">
      <c r="E41" s="22">
        <f t="shared" ref="E41:E51" si="38">E40+5</f>
        <v>10</v>
      </c>
      <c r="F41" s="2">
        <f t="shared" ref="F41:O41" si="37">F$6*$B$10*$B$8*30*($B$25+$B$26)+$E41*$B$16*$B$13*30*($B$25+$B$27)</f>
        <v>355.2</v>
      </c>
      <c r="G41" s="2">
        <f t="shared" si="37"/>
        <v>506.4</v>
      </c>
      <c r="H41" s="2">
        <f t="shared" si="37"/>
        <v>657.6</v>
      </c>
      <c r="I41" s="20">
        <f t="shared" si="37"/>
        <v>808.8</v>
      </c>
      <c r="J41" s="2">
        <f t="shared" si="37"/>
        <v>960</v>
      </c>
      <c r="K41" s="2">
        <f t="shared" si="37"/>
        <v>1111.2</v>
      </c>
      <c r="L41" s="2">
        <f t="shared" si="37"/>
        <v>1262.4</v>
      </c>
      <c r="M41" s="2">
        <f t="shared" si="37"/>
        <v>1413.6</v>
      </c>
      <c r="N41" s="2">
        <f t="shared" si="37"/>
        <v>1564.8</v>
      </c>
      <c r="O41" s="2">
        <f t="shared" si="37"/>
        <v>1716</v>
      </c>
    </row>
    <row r="42" ht="15.75" customHeight="1">
      <c r="E42" s="22">
        <f t="shared" si="38"/>
        <v>15</v>
      </c>
      <c r="F42" s="2">
        <f t="shared" ref="F42:O42" si="39">F$6*$B$10*$B$8*30*($B$25+$B$26)+$E42*$B$16*$B$13*30*($B$25+$B$27)</f>
        <v>457.2</v>
      </c>
      <c r="G42" s="2">
        <f t="shared" si="39"/>
        <v>608.4</v>
      </c>
      <c r="H42" s="2">
        <f t="shared" si="39"/>
        <v>759.6</v>
      </c>
      <c r="I42" s="20">
        <f t="shared" si="39"/>
        <v>910.8</v>
      </c>
      <c r="J42" s="2">
        <f t="shared" si="39"/>
        <v>1062</v>
      </c>
      <c r="K42" s="2">
        <f t="shared" si="39"/>
        <v>1213.2</v>
      </c>
      <c r="L42" s="2">
        <f t="shared" si="39"/>
        <v>1364.4</v>
      </c>
      <c r="M42" s="2">
        <f t="shared" si="39"/>
        <v>1515.6</v>
      </c>
      <c r="N42" s="2">
        <f t="shared" si="39"/>
        <v>1666.8</v>
      </c>
      <c r="O42" s="2">
        <f t="shared" si="39"/>
        <v>1818</v>
      </c>
    </row>
    <row r="43" ht="15.75" customHeight="1">
      <c r="E43" s="22">
        <f t="shared" si="38"/>
        <v>20</v>
      </c>
      <c r="F43" s="2">
        <f t="shared" ref="F43:O43" si="40">F$6*$B$10*$B$8*30*($B$25+$B$26)+$E43*$B$16*$B$13*30*($B$25+$B$27)</f>
        <v>559.2</v>
      </c>
      <c r="G43" s="2">
        <f t="shared" si="40"/>
        <v>710.4</v>
      </c>
      <c r="H43" s="2">
        <f t="shared" si="40"/>
        <v>861.6</v>
      </c>
      <c r="I43" s="20">
        <f t="shared" si="40"/>
        <v>1012.8</v>
      </c>
      <c r="J43" s="2">
        <f t="shared" si="40"/>
        <v>1164</v>
      </c>
      <c r="K43" s="2">
        <f t="shared" si="40"/>
        <v>1315.2</v>
      </c>
      <c r="L43" s="2">
        <f t="shared" si="40"/>
        <v>1466.4</v>
      </c>
      <c r="M43" s="2">
        <f t="shared" si="40"/>
        <v>1617.6</v>
      </c>
      <c r="N43" s="2">
        <f t="shared" si="40"/>
        <v>1768.8</v>
      </c>
      <c r="O43" s="2">
        <f t="shared" si="40"/>
        <v>1920</v>
      </c>
    </row>
    <row r="44" ht="15.75" customHeight="1">
      <c r="E44" s="22">
        <f t="shared" si="38"/>
        <v>25</v>
      </c>
      <c r="F44" s="2">
        <f t="shared" ref="F44:O44" si="41">F$6*$B$10*$B$8*30*($B$25+$B$26)+$E44*$B$16*$B$13*30*($B$25+$B$27)</f>
        <v>661.2</v>
      </c>
      <c r="G44" s="2">
        <f t="shared" si="41"/>
        <v>812.4</v>
      </c>
      <c r="H44" s="2">
        <f t="shared" si="41"/>
        <v>963.6</v>
      </c>
      <c r="I44" s="20">
        <f t="shared" si="41"/>
        <v>1114.8</v>
      </c>
      <c r="J44" s="2">
        <f t="shared" si="41"/>
        <v>1266</v>
      </c>
      <c r="K44" s="2">
        <f t="shared" si="41"/>
        <v>1417.2</v>
      </c>
      <c r="L44" s="2">
        <f t="shared" si="41"/>
        <v>1568.4</v>
      </c>
      <c r="M44" s="2">
        <f t="shared" si="41"/>
        <v>1719.6</v>
      </c>
      <c r="N44" s="2">
        <f t="shared" si="41"/>
        <v>1870.8</v>
      </c>
      <c r="O44" s="2">
        <f t="shared" si="41"/>
        <v>2022</v>
      </c>
    </row>
    <row r="45" ht="15.75" customHeight="1">
      <c r="E45" s="39">
        <f t="shared" si="38"/>
        <v>30</v>
      </c>
      <c r="F45" s="23">
        <f t="shared" ref="F45:O45" si="42">F$6*$B$10*$B$8*30*($B$25+$B$26)+$E45*$B$16*$B$13*30*($B$25+$B$27)</f>
        <v>763.2</v>
      </c>
      <c r="G45" s="23">
        <f t="shared" si="42"/>
        <v>914.4</v>
      </c>
      <c r="H45" s="23">
        <f t="shared" si="42"/>
        <v>1065.6</v>
      </c>
      <c r="I45" s="24">
        <f t="shared" si="42"/>
        <v>1216.8</v>
      </c>
      <c r="J45" s="23">
        <f t="shared" si="42"/>
        <v>1368</v>
      </c>
      <c r="K45" s="23">
        <f t="shared" si="42"/>
        <v>1519.2</v>
      </c>
      <c r="L45" s="23">
        <f t="shared" si="42"/>
        <v>1670.4</v>
      </c>
      <c r="M45" s="23">
        <f t="shared" si="42"/>
        <v>1821.6</v>
      </c>
      <c r="N45" s="23">
        <f t="shared" si="42"/>
        <v>1972.8</v>
      </c>
      <c r="O45" s="25">
        <f t="shared" si="42"/>
        <v>2124</v>
      </c>
    </row>
    <row r="46" ht="15.75" customHeight="1">
      <c r="E46" s="22">
        <f t="shared" si="38"/>
        <v>35</v>
      </c>
      <c r="F46" s="2">
        <f t="shared" ref="F46:O46" si="43">F$6*$B$10*$B$8*30*($B$25+$B$26)+$E46*$B$16*$B$13*30*($B$25+$B$27)</f>
        <v>865.2</v>
      </c>
      <c r="G46" s="2">
        <f t="shared" si="43"/>
        <v>1016.4</v>
      </c>
      <c r="H46" s="2">
        <f t="shared" si="43"/>
        <v>1167.6</v>
      </c>
      <c r="I46" s="20">
        <f t="shared" si="43"/>
        <v>1318.8</v>
      </c>
      <c r="J46" s="2">
        <f t="shared" si="43"/>
        <v>1470</v>
      </c>
      <c r="K46" s="2">
        <f t="shared" si="43"/>
        <v>1621.2</v>
      </c>
      <c r="L46" s="2">
        <f t="shared" si="43"/>
        <v>1772.4</v>
      </c>
      <c r="M46" s="2">
        <f t="shared" si="43"/>
        <v>1923.6</v>
      </c>
      <c r="N46" s="2">
        <f t="shared" si="43"/>
        <v>2074.8</v>
      </c>
      <c r="O46" s="2">
        <f t="shared" si="43"/>
        <v>2226</v>
      </c>
    </row>
    <row r="47" ht="15.75" customHeight="1">
      <c r="E47" s="22">
        <f t="shared" si="38"/>
        <v>40</v>
      </c>
      <c r="F47" s="2">
        <f t="shared" ref="F47:O47" si="44">F$6*$B$10*$B$8*30*($B$25+$B$26)+$E47*$B$16*$B$13*30*($B$25+$B$27)</f>
        <v>967.2</v>
      </c>
      <c r="G47" s="2">
        <f t="shared" si="44"/>
        <v>1118.4</v>
      </c>
      <c r="H47" s="2">
        <f t="shared" si="44"/>
        <v>1269.6</v>
      </c>
      <c r="I47" s="20">
        <f t="shared" si="44"/>
        <v>1420.8</v>
      </c>
      <c r="J47" s="2">
        <f t="shared" si="44"/>
        <v>1572</v>
      </c>
      <c r="K47" s="2">
        <f t="shared" si="44"/>
        <v>1723.2</v>
      </c>
      <c r="L47" s="2">
        <f t="shared" si="44"/>
        <v>1874.4</v>
      </c>
      <c r="M47" s="2">
        <f t="shared" si="44"/>
        <v>2025.6</v>
      </c>
      <c r="N47" s="2">
        <f t="shared" si="44"/>
        <v>2176.8</v>
      </c>
      <c r="O47" s="2">
        <f t="shared" si="44"/>
        <v>2328</v>
      </c>
    </row>
    <row r="48" ht="15.75" customHeight="1">
      <c r="E48" s="22">
        <f t="shared" si="38"/>
        <v>45</v>
      </c>
      <c r="F48" s="2">
        <f t="shared" ref="F48:O48" si="45">F$6*$B$10*$B$8*30*($B$25+$B$26)+$E48*$B$16*$B$13*30*($B$25+$B$27)</f>
        <v>1069.2</v>
      </c>
      <c r="G48" s="2">
        <f t="shared" si="45"/>
        <v>1220.4</v>
      </c>
      <c r="H48" s="2">
        <f t="shared" si="45"/>
        <v>1371.6</v>
      </c>
      <c r="I48" s="20">
        <f t="shared" si="45"/>
        <v>1522.8</v>
      </c>
      <c r="J48" s="2">
        <f t="shared" si="45"/>
        <v>1674</v>
      </c>
      <c r="K48" s="2">
        <f t="shared" si="45"/>
        <v>1825.2</v>
      </c>
      <c r="L48" s="2">
        <f t="shared" si="45"/>
        <v>1976.4</v>
      </c>
      <c r="M48" s="2">
        <f t="shared" si="45"/>
        <v>2127.6</v>
      </c>
      <c r="N48" s="2">
        <f t="shared" si="45"/>
        <v>2278.8</v>
      </c>
      <c r="O48" s="2">
        <f t="shared" si="45"/>
        <v>2430</v>
      </c>
    </row>
    <row r="49" ht="15.75" customHeight="1">
      <c r="E49" s="22">
        <f t="shared" si="38"/>
        <v>50</v>
      </c>
      <c r="F49" s="2">
        <f t="shared" ref="F49:O49" si="46">F$6*$B$10*$B$8*30*($B$25+$B$26)+$E49*$B$16*$B$13*30*($B$25+$B$27)</f>
        <v>1171.2</v>
      </c>
      <c r="G49" s="2">
        <f t="shared" si="46"/>
        <v>1322.4</v>
      </c>
      <c r="H49" s="2">
        <f t="shared" si="46"/>
        <v>1473.6</v>
      </c>
      <c r="I49" s="20">
        <f t="shared" si="46"/>
        <v>1624.8</v>
      </c>
      <c r="J49" s="2">
        <f t="shared" si="46"/>
        <v>1776</v>
      </c>
      <c r="K49" s="2">
        <f t="shared" si="46"/>
        <v>1927.2</v>
      </c>
      <c r="L49" s="2">
        <f t="shared" si="46"/>
        <v>2078.4</v>
      </c>
      <c r="M49" s="2">
        <f t="shared" si="46"/>
        <v>2229.6</v>
      </c>
      <c r="N49" s="2">
        <f t="shared" si="46"/>
        <v>2380.8</v>
      </c>
      <c r="O49" s="2">
        <f t="shared" si="46"/>
        <v>2532</v>
      </c>
    </row>
    <row r="50" ht="15.75" customHeight="1">
      <c r="E50" s="22">
        <f t="shared" si="38"/>
        <v>55</v>
      </c>
      <c r="F50" s="2">
        <f t="shared" ref="F50:O50" si="47">F$6*$B$10*$B$8*30*($B$25+$B$26)+$E50*$B$16*$B$13*30*($B$25+$B$27)</f>
        <v>1273.2</v>
      </c>
      <c r="G50" s="2">
        <f t="shared" si="47"/>
        <v>1424.4</v>
      </c>
      <c r="H50" s="2">
        <f t="shared" si="47"/>
        <v>1575.6</v>
      </c>
      <c r="I50" s="20">
        <f t="shared" si="47"/>
        <v>1726.8</v>
      </c>
      <c r="J50" s="2">
        <f t="shared" si="47"/>
        <v>1878</v>
      </c>
      <c r="K50" s="2">
        <f t="shared" si="47"/>
        <v>2029.2</v>
      </c>
      <c r="L50" s="2">
        <f t="shared" si="47"/>
        <v>2180.4</v>
      </c>
      <c r="M50" s="2">
        <f t="shared" si="47"/>
        <v>2331.6</v>
      </c>
      <c r="N50" s="2">
        <f t="shared" si="47"/>
        <v>2482.8</v>
      </c>
      <c r="O50" s="2">
        <f t="shared" si="47"/>
        <v>2634</v>
      </c>
    </row>
    <row r="51" ht="15.75" customHeight="1">
      <c r="E51" s="22">
        <f t="shared" si="38"/>
        <v>60</v>
      </c>
      <c r="F51" s="2">
        <f t="shared" ref="F51:O51" si="48">F$6*$B$10*$B$8*30*($B$25+$B$26)+$E51*$B$16*$B$13*30*($B$25+$B$27)</f>
        <v>1375.2</v>
      </c>
      <c r="G51" s="2">
        <f t="shared" si="48"/>
        <v>1526.4</v>
      </c>
      <c r="H51" s="2">
        <f t="shared" si="48"/>
        <v>1677.6</v>
      </c>
      <c r="I51" s="27">
        <f t="shared" si="48"/>
        <v>1828.8</v>
      </c>
      <c r="J51" s="2">
        <f t="shared" si="48"/>
        <v>1980</v>
      </c>
      <c r="K51" s="2">
        <f t="shared" si="48"/>
        <v>2131.2</v>
      </c>
      <c r="L51" s="2">
        <f t="shared" si="48"/>
        <v>2282.4</v>
      </c>
      <c r="M51" s="2">
        <f t="shared" si="48"/>
        <v>2433.6</v>
      </c>
      <c r="N51" s="2">
        <f t="shared" si="48"/>
        <v>2584.8</v>
      </c>
      <c r="O51" s="2">
        <f t="shared" si="48"/>
        <v>2736</v>
      </c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F5:O5"/>
    <mergeCell ref="D7:D19"/>
    <mergeCell ref="F21:O21"/>
    <mergeCell ref="D23:D35"/>
    <mergeCell ref="F37:O37"/>
    <mergeCell ref="D39:D51"/>
  </mergeCells>
  <conditionalFormatting sqref="F1:L1 O1 F23:L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:L3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:O1 F23:O2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:O1 F23:O3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:O3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:O3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 M23:M3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 N23:N3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 O23:O3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landscape"/>
  <drawing r:id="rId1"/>
</worksheet>
</file>