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staevMA\Desktop\"/>
    </mc:Choice>
  </mc:AlternateContent>
  <bookViews>
    <workbookView xWindow="120" yWindow="240" windowWidth="24915" windowHeight="12465" firstSheet="15" activeTab="15"/>
  </bookViews>
  <sheets>
    <sheet name="ПО Субгруппы РАО ЭС Востока" sheetId="1" r:id="rId1"/>
    <sheet name="Чебоксарская ГЭС" sheetId="2" r:id="rId2"/>
    <sheet name="Нижегородская ГЭС" sheetId="3" r:id="rId3"/>
    <sheet name="Каскад Кубанских ГЭС" sheetId="4" r:id="rId4"/>
    <sheet name="Саратовская ГЭС" sheetId="5" r:id="rId5"/>
    <sheet name="Дагестанский филиал" sheetId="6" r:id="rId6"/>
    <sheet name="Саяно-Шушенская ГЭС" sheetId="7" r:id="rId7"/>
    <sheet name="жигулевская ГЭС" sheetId="8" r:id="rId8"/>
    <sheet name="Новосибирская ГЭС" sheetId="9" r:id="rId9"/>
    <sheet name="Камская ГЭС" sheetId="10" r:id="rId10"/>
    <sheet name="Бурейская ГЭС" sheetId="11" r:id="rId11"/>
    <sheet name="Воткинская ГЭС" sheetId="12" r:id="rId12"/>
    <sheet name="Северо-Осетинский филиал" sheetId="13" r:id="rId13"/>
    <sheet name="Карачаево-Черкесский филиал" sheetId="14" r:id="rId14"/>
    <sheet name="Каскад Верхне-Волских ГЭС" sheetId="15" r:id="rId15"/>
    <sheet name="Кабардино-Балкарский филиал" sheetId="19" r:id="rId16"/>
  </sheets>
  <definedNames>
    <definedName name="_xlnm._FilterDatabase" localSheetId="0" hidden="1">'ПО Субгруппы РАО ЭС Востока'!$A$11:$M$17</definedName>
  </definedNames>
  <calcPr calcId="162913"/>
</workbook>
</file>

<file path=xl/calcChain.xml><?xml version="1.0" encoding="utf-8"?>
<calcChain xmlns="http://schemas.openxmlformats.org/spreadsheetml/2006/main">
  <c r="H67" i="14" l="1"/>
  <c r="H22" i="14"/>
  <c r="H6" i="14"/>
  <c r="H4" i="14" s="1"/>
  <c r="O100" i="10"/>
  <c r="N100" i="10"/>
  <c r="M100" i="10"/>
  <c r="K99" i="10"/>
  <c r="K100" i="10" s="1"/>
  <c r="O94" i="10"/>
  <c r="O90" i="10" s="1"/>
  <c r="N94" i="10"/>
  <c r="M94" i="10"/>
  <c r="M90" i="10" s="1"/>
  <c r="K93" i="10"/>
  <c r="K94" i="10" s="1"/>
  <c r="K90" i="10" s="1"/>
  <c r="K92" i="10"/>
  <c r="O80" i="10"/>
  <c r="N80" i="10"/>
  <c r="M80" i="10"/>
  <c r="K79" i="10"/>
  <c r="F79" i="10"/>
  <c r="K77" i="10"/>
  <c r="F77" i="10"/>
  <c r="K74" i="10"/>
  <c r="K72" i="10"/>
  <c r="K69" i="10"/>
  <c r="K68" i="10"/>
  <c r="O66" i="10"/>
  <c r="N66" i="10"/>
  <c r="M66" i="10"/>
  <c r="M30" i="10" s="1"/>
  <c r="K65" i="10"/>
  <c r="F65" i="10"/>
  <c r="K64" i="10"/>
  <c r="F64" i="10"/>
  <c r="K63" i="10"/>
  <c r="F63" i="10"/>
  <c r="F62" i="10"/>
  <c r="F61" i="10"/>
  <c r="F60" i="10"/>
  <c r="N55" i="10"/>
  <c r="K55" i="10"/>
  <c r="N45" i="10"/>
  <c r="M45" i="10"/>
  <c r="K45" i="10"/>
  <c r="O30" i="10"/>
  <c r="O25" i="10"/>
  <c r="N25" i="10"/>
  <c r="K25" i="10"/>
  <c r="N6" i="10"/>
  <c r="M6" i="10"/>
  <c r="K6" i="10"/>
  <c r="M4" i="10" l="1"/>
  <c r="O6" i="10"/>
  <c r="O4" i="10" s="1"/>
  <c r="N30" i="10"/>
  <c r="N4" i="10" s="1"/>
  <c r="N90" i="10"/>
  <c r="K66" i="10"/>
  <c r="K80" i="10"/>
  <c r="K30" i="10" s="1"/>
  <c r="K4" i="10" s="1"/>
  <c r="L59" i="7" l="1"/>
  <c r="L58" i="7"/>
  <c r="L53" i="7"/>
  <c r="L47" i="7"/>
  <c r="L46" i="7"/>
  <c r="L45" i="7"/>
  <c r="L44" i="7"/>
  <c r="L24" i="7"/>
  <c r="L22" i="7"/>
  <c r="L16" i="7"/>
</calcChain>
</file>

<file path=xl/comments1.xml><?xml version="1.0" encoding="utf-8"?>
<comments xmlns="http://schemas.openxmlformats.org/spreadsheetml/2006/main">
  <authors>
    <author>Волкова Ольга Николаевна</author>
  </authors>
  <commentList>
    <comment ref="M93" authorId="0" shapeId="0">
      <text>
        <r>
          <rPr>
            <b/>
            <sz val="9"/>
            <color indexed="81"/>
            <rFont val="Tahoma"/>
            <family val="2"/>
            <charset val="204"/>
          </rPr>
          <t>Волкова Ольга Николаевна:
Заполнить 1 кв + 2 кв 2018 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3" authorId="0" shapeId="0">
      <text>
        <r>
          <rPr>
            <b/>
            <sz val="9"/>
            <color indexed="81"/>
            <rFont val="Tahoma"/>
            <family val="2"/>
            <charset val="204"/>
          </rPr>
          <t>Волкова Ольга Николаевна:
Заполнить 1 кв + 2 кв 2018 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3" authorId="0" shapeId="0">
      <text>
        <r>
          <rPr>
            <b/>
            <sz val="9"/>
            <color indexed="81"/>
            <rFont val="Tahoma"/>
            <family val="2"/>
            <charset val="204"/>
          </rPr>
          <t>Волкова Ольга Николаевна:
Заполнить 1 кв + 2 кв 2018 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00" authorId="0" shapeId="0">
      <text>
        <r>
          <rPr>
            <b/>
            <sz val="9"/>
            <color indexed="81"/>
            <rFont val="Tahoma"/>
            <family val="2"/>
            <charset val="204"/>
          </rPr>
          <t>Волкова Ольга Николаевна:
Заполнить 1 кв + 2 кв 2018 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00" authorId="0" shapeId="0">
      <text>
        <r>
          <rPr>
            <b/>
            <sz val="9"/>
            <color indexed="81"/>
            <rFont val="Tahoma"/>
            <family val="2"/>
            <charset val="204"/>
          </rPr>
          <t>Волкова Ольга Николаевна:
Заполнить 1 кв + 2 кв 2018 г.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Шагалова Людмила Александровна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04"/>
          </rPr>
          <t>Шагалова Людмила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Планирование на 2020-21 гг еще не проводилось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  <charset val="204"/>
          </rPr>
          <t>Шагалова Людмила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Утверждается Приказом Росрыболовства ежегодно в конце декабря
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204"/>
          </rPr>
          <t>Шагалова Людмила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Планирование на 2020-21 гг еще не проводилось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  <charset val="204"/>
          </rPr>
          <t>Шагалова Людмила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Планирование на 2020-21гг еще не проводилось</t>
        </r>
      </text>
    </comment>
  </commentList>
</comments>
</file>

<file path=xl/sharedStrings.xml><?xml version="1.0" encoding="utf-8"?>
<sst xmlns="http://schemas.openxmlformats.org/spreadsheetml/2006/main" count="3277" uniqueCount="1097">
  <si>
    <t>№ п/п</t>
  </si>
  <si>
    <t>Наименование мероприятия</t>
  </si>
  <si>
    <t>Ед. изм.</t>
  </si>
  <si>
    <t>Показатель с разбивкой по годам</t>
  </si>
  <si>
    <t>Затраты, тыс. руб</t>
  </si>
  <si>
    <t>План</t>
  </si>
  <si>
    <t>Факт</t>
  </si>
  <si>
    <t>Общий итог</t>
  </si>
  <si>
    <t>Итого по разделу</t>
  </si>
  <si>
    <t>Подразделение (ИА ПАО "РусГидро"/Филиал/ПО)</t>
  </si>
  <si>
    <t>Ответственный исполнитель (тел., e-mail)</t>
  </si>
  <si>
    <t>I. Соблюдение требований природоохранного законодательства РФ</t>
  </si>
  <si>
    <t>II. Мероприятия, направленные на снижение негативного воздействия на окружающую среду</t>
  </si>
  <si>
    <t>III. Мероприятия, направленные на низкоуглеродное развитие Группы РусГидро</t>
  </si>
  <si>
    <t>IV. Применение добровольных механизмов экологической ответственности</t>
  </si>
  <si>
    <t>3.2 Мероприятия, направленные на снижение прямых и удельных выбросов парниковых газов</t>
  </si>
  <si>
    <t>4.1 Повышение открытости деятельности Группы РусГидро в области охраны окружающей среды</t>
  </si>
  <si>
    <t xml:space="preserve">4.2 Развитие международного сотрудничества </t>
  </si>
  <si>
    <t xml:space="preserve">4.3 Экологическое просвещение </t>
  </si>
  <si>
    <t>Срок выполнения (периодичность)</t>
  </si>
  <si>
    <t>2.5 Проведение экологического мониторинга</t>
  </si>
  <si>
    <t>3.1 Увеличение установленной мощности низкоуглеродной генерации в энергетическом балансе Группы РусГидро</t>
  </si>
  <si>
    <t>2.1.1 Замена маслонаполненного электротехнического оборудования на оборудование, не содержащее масло (вакуумное, элегазовое) или с меньшим объемом содержания масел</t>
  </si>
  <si>
    <t>2.1.2 Оборудование очистными сооружениями сбросов сточных вод в водные объекты</t>
  </si>
  <si>
    <t>Программа (производственная/ программа НИОКР/программа благотворительной деятельности/иная)</t>
  </si>
  <si>
    <t>Номер мероприятия в соответстующей программе</t>
  </si>
  <si>
    <t>Экологический эффект реалиазции мероприятия</t>
  </si>
  <si>
    <t>1.1 Совершенствование системы производственного экологического контроля</t>
  </si>
  <si>
    <t>1.2 Организация дополнительного обучения руководителей и специалистов в области охраны окружающей среды и экологической безопасности</t>
  </si>
  <si>
    <t>1.3 Разработка проектов предельно допустимых выбросов (ПДВ) загрязняющих веществ в атмосферный воздух, получение разрешения на выброс загрязняющих веществ в атмосферный воздух</t>
  </si>
  <si>
    <t>1.4 Разработка проектов санитарно-защитных зон</t>
  </si>
  <si>
    <t>1.5 Разработка проектов нормативов допустимых сбросов загрязняющих веществ в водные объекты, получение разрешения на сбросы загрязняющих веществ в водные объекты</t>
  </si>
  <si>
    <t>1.6 Разработка проектов нормативов образования отходов и лимитов на их размещение, оформление нормативов образования отходов и лимитов на их размещение</t>
  </si>
  <si>
    <t>2.1 Реконструкция, модернизация и техническое перевооружение действующх объектов (за исключением мероприятий, напарвленных на снижение выбросов парниковых газов)</t>
  </si>
  <si>
    <t>2.1.3 Внедрение наилучших доступных решений и технологий, обеспечивающих минимизацию негативного воздействия проектируемых и строящихся объектов на окружающую среду</t>
  </si>
  <si>
    <t>2.2 Мероприятия по сохранению биологического разнообразия</t>
  </si>
  <si>
    <t>2.2.1 Устройства и сооружения по сохранению биологического разнообразия</t>
  </si>
  <si>
    <t>2.2.2 Компенсационные мероприятия по сохранению биологического разнообразия</t>
  </si>
  <si>
    <t>2.3 Организация и проведение НИР, НИОКР в области охраны окружающей среды и обеспечения экологической безопасности</t>
  </si>
  <si>
    <t>2.4 Проведение комплексных экологических исследований на стадии инициирования и проектирования энергетических объектов</t>
  </si>
  <si>
    <t>2.6 Иные мероприятия, направленные на снижение негативного воздействия на окружающую среду</t>
  </si>
  <si>
    <t>Приложение № 2 к Приказу № ______"_____"_________2018 г.</t>
  </si>
  <si>
    <t>шт</t>
  </si>
  <si>
    <t>АО "ЮЭСК"</t>
  </si>
  <si>
    <t>Разработка проектов санитарно-защитных зон</t>
  </si>
  <si>
    <t>Выполнение действующего природоохранного законодательства</t>
  </si>
  <si>
    <t>Разработка ПНООЛР, оформление номативов образования отходов и лимитов на их размещение</t>
  </si>
  <si>
    <t>Начальник ОЭТМиА Алгазина П.В. Тел. 27-47-82, algazina-pv@kamenergo.ru</t>
  </si>
  <si>
    <t>2.1.4 Замена устаревшего генерирующего оборудования на современное</t>
  </si>
  <si>
    <t>Техническое перевооружение ДЭС-10 п. Палана с заменой ДГ (ст. №8) мощностью 0.8 МВт на новый ДГ мощностью 1 МВт</t>
  </si>
  <si>
    <t>шт.</t>
  </si>
  <si>
    <t xml:space="preserve">ПИР - 2019г. </t>
  </si>
  <si>
    <t>Зам. гл.иженера по инновациям и инвест. деятельности. т.8(4152)27-45-67</t>
  </si>
  <si>
    <t>Инвестиционная программа</t>
  </si>
  <si>
    <t>1.1.2.2.4</t>
  </si>
  <si>
    <t>Снижение выбросов, за счёт снижения расхода топлива</t>
  </si>
  <si>
    <t>Реализация - 2020г.</t>
  </si>
  <si>
    <t>Техническое перевооружение ДЭС-10 п. Палана с заменой ДГ (ст. №5) мощностью 0.8 МВт на новый ДГ мощностью 1 МВт</t>
  </si>
  <si>
    <t xml:space="preserve">ПИР - 2020г. </t>
  </si>
  <si>
    <t>Зам. гл.иженера по инновациям и инвест. деятельности. т.8(4152)27-45-68</t>
  </si>
  <si>
    <t>1.1.2.2.5</t>
  </si>
  <si>
    <t>Реализация - 2021г.</t>
  </si>
  <si>
    <t>Техническое перевооружение ДЭС-10 п. Палана с заменой ДГ (ст. №2) мощностью 0.8 МВт на новый ДГ мощностью 1 МВт</t>
  </si>
  <si>
    <t xml:space="preserve">ПИР - 2021г. </t>
  </si>
  <si>
    <t>Зам. гл.иженера по инновациям и инвест. деятельности. т.8(4152)27-45-69</t>
  </si>
  <si>
    <t>1.1.2.2.6</t>
  </si>
  <si>
    <t>Реализация - 2022г.</t>
  </si>
  <si>
    <t>Пилотное внедрение и опытно-промышленная эксплуатация комбинированной блочно-транспортабельной электростанции (КБТЭС) для системы децентрализованного энергоснабжения на основе адаптивной дизельной генераторной установки (АДГУ до 100 кВт), аккумуляторно-инверторной системы накопления и преобразования энергии с необслуживаемыми электрохимическими аккумуляторами, системы дистанционного мониторинга, системы утилизации тепла ДГУ для собственных нужд КБТЭС с пошаговым внедрением мощности</t>
  </si>
  <si>
    <t>2019 - 2024</t>
  </si>
  <si>
    <t>ПИР - 2019г.</t>
  </si>
  <si>
    <t>1.1.1.2.1</t>
  </si>
  <si>
    <t>Снижение выбросов, за счёт снижения расхода топлива, при исползовании солнечных батарей</t>
  </si>
  <si>
    <t>Приобретение оборудования - 2020г.</t>
  </si>
  <si>
    <t>Приобретение оборудования - 2021г.</t>
  </si>
  <si>
    <t>Проведение исследований (измерений) уровней физического и(или) биологического воздействия на атмосферный воздух за контуром объекта</t>
  </si>
  <si>
    <t>ГКПЗ</t>
  </si>
  <si>
    <t>88.1</t>
  </si>
  <si>
    <t>Контроль за уровнем загрязнения атмосферного воздуха</t>
  </si>
  <si>
    <t>Работы по искусственному воспроизводству водных биологических ресурсов в целях компенсации ущерба, причиненного водным биоресурсам и среде их обитания</t>
  </si>
  <si>
    <t>Восстановление водных биологических ресурсов</t>
  </si>
  <si>
    <t>Разработка проекта предельно допустимых выбросов (ПДВ) загрязняющих веществ в атмосферный воздух, получение разрешения на выброс загрязняющих веществ в атмосферный воздух с. Таловка</t>
  </si>
  <si>
    <t>Программа мероприятий, обеспечивающих реализацию Экологической политики Группы РусГидро на 2019-2021 гг. АО "ЮЭСК"</t>
  </si>
  <si>
    <t>Капитальный ремонт ЗРУ ДЭС-23 Усть-Камчатск, с заменой масляных выключателей на ваккуумные</t>
  </si>
  <si>
    <t xml:space="preserve"> шт.</t>
  </si>
  <si>
    <t>Начальник службы РЗАИиКИП</t>
  </si>
  <si>
    <t>Ремонтая программа</t>
  </si>
  <si>
    <t>Уменьшение расходов масла, за счёт исключения оборудования его содержащее.</t>
  </si>
  <si>
    <t>Реконструкция Центральной котельной в с. Манилы с заменой теплогенерирующего оборудования установленной мощностью 7.5 Гкал на новое оборудование</t>
  </si>
  <si>
    <t>2019-2021</t>
  </si>
  <si>
    <t>1.1.11.2.2</t>
  </si>
  <si>
    <t>Модернизация котельной п. Атласово с заменой трех котлов "Энергия 5" общей мощностью 1.104 Гкал на три котла КВр-0,63 общей мощностью 1.62 Гкал</t>
  </si>
  <si>
    <t>2019г.</t>
  </si>
  <si>
    <t>1.1.11.2.11</t>
  </si>
  <si>
    <t>Реализация - 2019г</t>
  </si>
  <si>
    <t>Снижение выбросов</t>
  </si>
  <si>
    <t xml:space="preserve">Организация обучения по теме" Охрана окружающей среды и экологическая безопасность" </t>
  </si>
  <si>
    <t>АО "Сахаэнерго"</t>
  </si>
  <si>
    <t>чел</t>
  </si>
  <si>
    <t>Аммосов Поликарп Федорович, тел 8 -4112 -49-35-37, Ammosov-PF@sakhaenergo.ru</t>
  </si>
  <si>
    <t>Бизнес план /план подготовки персонала</t>
  </si>
  <si>
    <t>44.1</t>
  </si>
  <si>
    <t>Захарова Лилия Михайловна , тел 8-4112-49-36-14, liliya@sakhaenergo.ru</t>
  </si>
  <si>
    <t xml:space="preserve">производственная программа  / БП (природоохранные мероприятия) </t>
  </si>
  <si>
    <t xml:space="preserve">6, 1.2 </t>
  </si>
  <si>
    <t xml:space="preserve">Снятие риска санкций (штрафов), исключение сверхлимитных плптежей </t>
  </si>
  <si>
    <t xml:space="preserve">Разработка проектов нормативов  ПДВ загрязняющих веществ в атмосферный воздух  Эвено-Бытантайский РЭС ( ДЭС Джаргалах, Кустур) , Янские сети ( ДЭС Усть-Янск, Казачье, Юкагир) , Момский РЭС (ДЭС Кулун-Елбют, Сасыр , Тюбелях), Олекминский РЭС (ДЭС Бясь-Кюель , Куду-Куель, Токо, Тяня),   Оленекский РЭС  (ДЭС Оленек) </t>
  </si>
  <si>
    <t>Разработка проектов нормативов допустимых сбросов загрязняющих веществ в водные объекты, получение разрешения на сбросы загрязняющих веществ в водные объекты</t>
  </si>
  <si>
    <t>ст.7.12</t>
  </si>
  <si>
    <t xml:space="preserve">Разработка проектов нормативов образования отходов и лимитов на их размещение для объектов Олёкминского РЭС, Анабарского РЭС, Белогорского РЭС , Эвено-Бытанского РЭС,  Оленёкского РЭС, Жиганского РЭС, Момского РЭС, Верхоянских ЭС </t>
  </si>
  <si>
    <t>Разработка проектов нормативов образования отходов и лимитов на их размещение для объектов Алданский РЭС (ДЭС Белькачи, Троицк, Усть-Миль, Эжанцы, контора Алдан), Оймяконский РЭС , Олекминский РЭС (ДЭС Натора, Толон, Турукта, Хамра),  Производственный центр Якутск ( ДЭС Синск, Кытыл-Дюра, Чкалов, Тит-Ары, Исит, Лекечен, Юрэн, Тоубуя)</t>
  </si>
  <si>
    <t xml:space="preserve"> АО "Сахаэнерго"</t>
  </si>
  <si>
    <t xml:space="preserve">Замена маслянных выключателей на вакуумные </t>
  </si>
  <si>
    <t xml:space="preserve">шт </t>
  </si>
  <si>
    <t>Егоров Евгений Анатольевич , ведущий инженер , тел 8-4112-49-35-37, egorov-ea@sakhaenergo.ru</t>
  </si>
  <si>
    <t xml:space="preserve">ремонтная программа/БП </t>
  </si>
  <si>
    <t>6, п.1.4</t>
  </si>
  <si>
    <t xml:space="preserve">Снижение негативного воздействия на окружающую среду </t>
  </si>
  <si>
    <t>км</t>
  </si>
  <si>
    <t>2019-2022</t>
  </si>
  <si>
    <t>Снятие риска санкций (штрафов) мероприятия по предотвращению столкновений птиц с опорами и проводами ЛЭП</t>
  </si>
  <si>
    <t xml:space="preserve">Замена голого провода СИП </t>
  </si>
  <si>
    <t>Обваловка емкостного парка склад ГСМ ДЭС Быков Мыс</t>
  </si>
  <si>
    <t>Софронов Афанасий Иванович, ведущий инжегнер ,sofronov-ai@sakhaenergo.ru, тел 8 -4112-49-35-33</t>
  </si>
  <si>
    <t>Снижение рисков разлива нефтепродуктов</t>
  </si>
  <si>
    <t>Утройство бетонной обваловки склада ГСМ ДЭС п. Синск  ПЦ</t>
  </si>
  <si>
    <t>Утройство бетонной обваловки складов ГСМ ДЭС п. Белая Гора, п.Абый Белогорского РЭС</t>
  </si>
  <si>
    <t>Утройство бетонной обваловки складов ГСМ ДЭС п. Аргахтах,  п. Сватай Среднеколымсого РЭС</t>
  </si>
  <si>
    <t>Обустройство металлического навеса с поддонами для хранения масел ПБ п. Черский Нижнеколымского РЭС</t>
  </si>
  <si>
    <t>Замена наполнтеля фильтра первой ступени  в камере фильтрации нефтеловушки "НЛВ"-6М-0,3 л "</t>
  </si>
  <si>
    <t xml:space="preserve">Снижение негативного  воздействия на водный объект (море Лаптевых) </t>
  </si>
  <si>
    <t xml:space="preserve">Замена изношенного оборудования систем водозабора на объектах Общества </t>
  </si>
  <si>
    <t>2019-2023</t>
  </si>
  <si>
    <t xml:space="preserve">Снижение негативного  воздействия на водный объект </t>
  </si>
  <si>
    <t xml:space="preserve">Строительство ВЭС </t>
  </si>
  <si>
    <t>2019-2020</t>
  </si>
  <si>
    <t>Аржаков Петр Владимирович , ведущий инженер, тел 8-4112-49-36-42</t>
  </si>
  <si>
    <t>инвестпрограмма /БП</t>
  </si>
  <si>
    <t>ст.6,п.1.4</t>
  </si>
  <si>
    <t xml:space="preserve">АО "Сахаэнерго" </t>
  </si>
  <si>
    <t xml:space="preserve">Участие в работе форумов, конгрессов, слушаний, конференций, информирование общественности </t>
  </si>
  <si>
    <t xml:space="preserve">СМИ  / БП </t>
  </si>
  <si>
    <t>стр. 7.2.15.0</t>
  </si>
  <si>
    <t>Приобретение скиммера для очистки производственных сточных вод от нефтепродуктов</t>
  </si>
  <si>
    <t xml:space="preserve">инвест программа  / БП (природоохранные мероприятия) </t>
  </si>
  <si>
    <t>стр. 6 п.1.2.7</t>
  </si>
  <si>
    <t>Снижение негативного воздействия на ОС, снятие риска санкций (штрафов)</t>
  </si>
  <si>
    <t xml:space="preserve">Приобретение установок "Форсаж" -1 и "Форсаж" -2  для обезвреживания отходов III-V классов опасности </t>
  </si>
  <si>
    <t xml:space="preserve">Текущий ремонт устранения присосов воздуха у прямоточного и батарейного Циклона </t>
  </si>
  <si>
    <t xml:space="preserve">Снижение  выбросов ЗВ </t>
  </si>
  <si>
    <t>АО "ДРСК"</t>
  </si>
  <si>
    <t>Годовой план подготовки, переподгтовки и повышения квалификации персонала</t>
  </si>
  <si>
    <t>Замена измерительного трансформатора</t>
  </si>
  <si>
    <t>Замена ТМ на ТС</t>
  </si>
  <si>
    <t>Замена масляных выключателей на вакуумные</t>
  </si>
  <si>
    <t>Директора филиалов</t>
  </si>
  <si>
    <t>Инвестиционная программа, программа ремонтов</t>
  </si>
  <si>
    <t>Снижение негативного воздействия на окружающую среду, снижение риска возникновения аварий</t>
  </si>
  <si>
    <t>Директор филиала</t>
  </si>
  <si>
    <t>Установка птицезащитных устройств</t>
  </si>
  <si>
    <t>Программа ремонтов</t>
  </si>
  <si>
    <t xml:space="preserve">Снижение вероятности гибели птиц при контакте с фазами линий </t>
  </si>
  <si>
    <t xml:space="preserve">Разработка проектов нормативов  ПДВ загрязняющих веществ в атмосферный воздух  </t>
  </si>
  <si>
    <t>Бизнес-план</t>
  </si>
  <si>
    <t>бизнес-план</t>
  </si>
  <si>
    <t xml:space="preserve">Разработка программы мониторинга ОРО </t>
  </si>
  <si>
    <t>директор филиала</t>
  </si>
  <si>
    <t>ГКПЗ 2019</t>
  </si>
  <si>
    <t>1507.1</t>
  </si>
  <si>
    <t xml:space="preserve">снижение риска штрафных санкций </t>
  </si>
  <si>
    <t xml:space="preserve">ПАО "Магаданэнерго" </t>
  </si>
  <si>
    <t>ПАО "Магаданэнерго"</t>
  </si>
  <si>
    <t>главные инженера филиалов, директор филиала АрГРЭС</t>
  </si>
  <si>
    <t>ГКПЗ 2020</t>
  </si>
  <si>
    <t>требует включения</t>
  </si>
  <si>
    <t>главные инженера филиалов</t>
  </si>
  <si>
    <t>ГКПЗ 2021</t>
  </si>
  <si>
    <t xml:space="preserve">Разработка проекта СЗЗ+контроль качества атмосферного воздуха на границе СЗЗ </t>
  </si>
  <si>
    <t>2020 г.</t>
  </si>
  <si>
    <t xml:space="preserve">ГКПЗ 2020 </t>
  </si>
  <si>
    <t>главный инженер филиала</t>
  </si>
  <si>
    <t>2321.1</t>
  </si>
  <si>
    <t xml:space="preserve">Замена маслонаполненного оборудования на элегазовое клонковое </t>
  </si>
  <si>
    <t>ТПиПР, ГКПЗ 2019</t>
  </si>
  <si>
    <t>2.1</t>
  </si>
  <si>
    <t>снижение образования отходов масла на 1%</t>
  </si>
  <si>
    <t xml:space="preserve">Замена маслонаполненного оборудования на элегазовое баковое </t>
  </si>
  <si>
    <t>2.2</t>
  </si>
  <si>
    <t>Замена маслонаполненного оборудования на элегазовое  35 кВ</t>
  </si>
  <si>
    <t>2.3</t>
  </si>
  <si>
    <t>Реконструкция газоочистной установки котлоагрегата среднего давления  МТЭЦ</t>
  </si>
  <si>
    <t>215.1</t>
  </si>
  <si>
    <t>снижение выбросов твердых веществ в атмосферу на 5-7%</t>
  </si>
  <si>
    <t xml:space="preserve">Раскрытие информации в печатных СМИ "Итоги работы Общества в сфере охраны природы и рационального использования природных ресурсов.
ПАО "Магаданэнерго".
</t>
  </si>
  <si>
    <t>в рамках бюджета на рекламу</t>
  </si>
  <si>
    <t>Директор по корпоративной политике и правовому обеспечению</t>
  </si>
  <si>
    <t>Формирование экологической культуры населения, рост уровня компетенстности граждан и повышение открытости деятельности Общества</t>
  </si>
  <si>
    <t>Разработка программ создания системы автоматического контроля или сведения о наличии системы автоматического контроля. Проведение необходимых обследований производственных объектов в целях создания систем автоматического контроля</t>
  </si>
  <si>
    <t>АО "ДГК"</t>
  </si>
  <si>
    <t>главные инженеры филиалов</t>
  </si>
  <si>
    <t>Требует включения</t>
  </si>
  <si>
    <t>Непрерывный технологический контроль за соблюдением нормативов допустимых выбросов загрязняющих веществ в атмосферу</t>
  </si>
  <si>
    <t>Организация дополнительного обучения руководителей и специалистов в области охраны окружающей среды и экологической безопасности</t>
  </si>
  <si>
    <t>ОУП филиалов</t>
  </si>
  <si>
    <t>соблюдение требований природоохранного законодательства</t>
  </si>
  <si>
    <t>ПТО филиалов</t>
  </si>
  <si>
    <t>Разработка проектов нормативов  ПДВ загрязняющих веществ в атмосферный воздух</t>
  </si>
  <si>
    <t>главные инженеры филиалов, директор филиала АрГРЭС</t>
  </si>
  <si>
    <t>Реконструкция сооружений СБО (станция биологической очистки)  пос. Чульман, СП   ЧТЭЦ</t>
  </si>
  <si>
    <t>ОППР Главный специалист Колоусов И.В. (41147) 9-52-21, kolousov-iv@dgk.ru</t>
  </si>
  <si>
    <t>Снижение сбросов загрязняющих веществ в водныен объекты</t>
  </si>
  <si>
    <t>Строительство золошлакоотвала Партизанской ГРЭС "Зеленая балка" с применением геосинтетических материалов - геомембран и геотекстиля (емкость 3 142 тыс. м3)</t>
  </si>
  <si>
    <t>Даюнов П.В. - начальник ГСиР филиала ПГ, тел. (423) 279-73-64, daiunov-pv@dgk.ru</t>
  </si>
  <si>
    <t>F_505-ПГг-36</t>
  </si>
  <si>
    <t>Организация бзопасного размещения отходов</t>
  </si>
  <si>
    <t>Техперевооружение Хабаровской ТЭЦ-3 с переводом на сжигание природного газа пиковой котельной (ПВК), 3 шт.</t>
  </si>
  <si>
    <t xml:space="preserve"> - </t>
  </si>
  <si>
    <t>2013-2026 гг.</t>
  </si>
  <si>
    <t>Начальник ПТО ХТЭЦ-3 Санычев В. В. 
Тел.: (4212) 26-83-65
sanychev-vv@dgk.ru</t>
  </si>
  <si>
    <t>Инвестиционаая программа</t>
  </si>
  <si>
    <t>F_505-ХГ-38</t>
  </si>
  <si>
    <t>Сокращение выбросов:
серы диоксида - на 1,4 т/год;
мазутной золы - на 0,0038т/год</t>
  </si>
  <si>
    <t>Капитальный (средний) ремонт и спытание ЗУУ</t>
  </si>
  <si>
    <t>Начальник ОППР филиала С.М. Нестеренко, тел.: (4162) 39-82-20 nesterenko-sm@dgk.ru</t>
  </si>
  <si>
    <t>Ремонтная программа</t>
  </si>
  <si>
    <t>Предотвращение негативного воздействия на ОС</t>
  </si>
  <si>
    <t>Чистка чаши шлакозолоотвала Чульманской ТЭЦ</t>
  </si>
  <si>
    <t>ОППР Ведущий инженер  Панова В.В. (41147) 9-51-33, panova-vv@dgk.ru</t>
  </si>
  <si>
    <t>Определение и контроль уровней воздействия на окружающую среду</t>
  </si>
  <si>
    <t>Ремонт, наладка, испытание золоулавливающих  и аспирационных  установок   Нерюнгринской ГРЭС, водогрейной котельной г. Нерюнгри, Чульманской ТЭЦ  с целью поддержания проектной эффективности</t>
  </si>
  <si>
    <t>ОППР Ведущий инженер  Волгапкина Т. В. (41147) 9-53-27, volgapkina-tv@dgk.ru</t>
  </si>
  <si>
    <t xml:space="preserve">требует включения </t>
  </si>
  <si>
    <t>Соблюдение нормативных уровней воздействия на окружающую среду</t>
  </si>
  <si>
    <t>Строительство дамбы третьего яруса золоотвала №2 (2 очередь - верховая дамба)</t>
  </si>
  <si>
    <t xml:space="preserve">Погонкин В.В.
Главный специалист ЭГ ПТУ
Телефон: (42357) 4-77-61
Эл. почта: pogonkin-vv@dgk.ru
</t>
  </si>
  <si>
    <t>Обслуживание очистных сооружений и обезвреживание нефтесодержащих иловых осадков</t>
  </si>
  <si>
    <t xml:space="preserve">Наращивание дамб  золоотвала №1 </t>
  </si>
  <si>
    <t>Кургак О.В. - вед.инж. группы экологии ПТС филиала ПГ, тел.(423) 2212-019, kurgak-ov@dgk.ru</t>
  </si>
  <si>
    <t>F_505-ПГг-24</t>
  </si>
  <si>
    <t xml:space="preserve">Наращивание дамб  золоотвала №2 </t>
  </si>
  <si>
    <t>F_505-ПГг-20</t>
  </si>
  <si>
    <t>Наращивание золоотвала №2 (1 очередь) Хабаровской ТЭЦ-3 на 1800 тыс. м3</t>
  </si>
  <si>
    <t>2017-2024 гг.</t>
  </si>
  <si>
    <t>H_505-ХГ-57</t>
  </si>
  <si>
    <t>Реконструкция золоотвала Комсомольской ТЭЦ-2</t>
  </si>
  <si>
    <t>2019-2025 гг.</t>
  </si>
  <si>
    <t>Начальник ПТО КТЭЦ-2 Пиголицын А. Ф.
Тел.: (4217) 20-03-65
pigolitsin-af@dgk.ru</t>
  </si>
  <si>
    <t>I_505-ХГ-90</t>
  </si>
  <si>
    <t>Строительство 2 пускового комплекса золоотвала №2 Хабаровской ТЭЦ-3 (ёмкость - 2250 тыс. м3)</t>
  </si>
  <si>
    <t>2010-2031 гг.</t>
  </si>
  <si>
    <t>F_505-ХГ-41</t>
  </si>
  <si>
    <t>Строительство золоотвала Амурской ТЭЦ (ёмкость 3189 тыс. м3)</t>
  </si>
  <si>
    <t>2005-2024 гг.</t>
  </si>
  <si>
    <t>Начальник ПТО АТЭЦ-1 Лобарев С. Н.
Тел.: (42142) 9-35-65
Lobarev-SN@dgk.ru</t>
  </si>
  <si>
    <t>F_505-ХГ-42</t>
  </si>
  <si>
    <t>Строительство золоотвала КЦ № 2 (Ургал) СП ХТЭЦ-2.</t>
  </si>
  <si>
    <t>-</t>
  </si>
  <si>
    <t>Заместитель директора по капитальному строительству филиала "ХТСК" А.Н. Волокжанин, телефон: 8 (4212) 26-61-52, email: volokzhanin-an@dgk.ru</t>
  </si>
  <si>
    <t xml:space="preserve">Инвестиционная программа </t>
  </si>
  <si>
    <t>№ F_505-ХТСКх-28)</t>
  </si>
  <si>
    <t>м</t>
  </si>
  <si>
    <t>ПАО "Камчатскэнерго"</t>
  </si>
  <si>
    <t>Главный инженер, ОЭТМиА ПАО "КЭ", инженер по ООС филиала КТЭЦ</t>
  </si>
  <si>
    <t>план природоохранных мероприятий</t>
  </si>
  <si>
    <t>1.4.1.</t>
  </si>
  <si>
    <t>Разработка проекта очистных сооружений для хозяйственно-бытовых стоков, промышленных и ливневых сточных вод ТЭЦ-1 до нормативов сброса в водоем рыбохозяйственного назначения</t>
  </si>
  <si>
    <t>2018-2019</t>
  </si>
  <si>
    <t>РИПиПР филиала КТЭЦ</t>
  </si>
  <si>
    <t>инвестиционная программа</t>
  </si>
  <si>
    <t>1.2.3.4.</t>
  </si>
  <si>
    <t>Приказ МПР и экологии от 31.10.2008 г. № 288 «Административный регламент Федеральной службы по экологическому, технологическому и атомному надзору по исполнению гос.функции  по выдаче разрешений на  выбросы, сбросы загрязняющих веществ в окружающую среду»;
План снижения сбросов в Авачинскую губу по выпуску № 3 с учетом поэтапного достижения утвержденных нормативов допустимых сбросов по каждому веществ, по которому устанавливается лимит на сбросы на 2014-2019г. г.
Снижение концентраций  загрязняющих веществ, поступающих со сточными водами в водный объект (Авачинскую губу) Выпуски №№ 3, 6</t>
  </si>
  <si>
    <t>Тех. перевооружение выключателей ЗРУ 110 ТЭЦ-2 с заменой на элегазовые</t>
  </si>
  <si>
    <t>1.2.3.1</t>
  </si>
  <si>
    <t>Разработка рыбозащитных сооружений на БНС ТЭЦ-2 с изготовлением опытного образца</t>
  </si>
  <si>
    <t>инвестиционная программа 2018-2023 гг.</t>
  </si>
  <si>
    <t>Соблюдение природоохранного законодательства</t>
  </si>
  <si>
    <t>Проведение рекультивации загрязненных земель</t>
  </si>
  <si>
    <t>тер.</t>
  </si>
  <si>
    <t xml:space="preserve">Снижение негативного воздействия </t>
  </si>
  <si>
    <t>ПАО "Передвижная энергетика"</t>
  </si>
  <si>
    <t>Замена маслонаполненных выключателей на вакуумные</t>
  </si>
  <si>
    <t>Снижение негативного воздействия на атмосферу, почву</t>
  </si>
  <si>
    <t>Специалист по охране труда Виноградов В.В., тел. 8 (499) 369-99-69, e-mail: vinogradov-vv@mob-energy.ru.</t>
  </si>
  <si>
    <t>Снятие риска санкций (штрафов)</t>
  </si>
  <si>
    <t>Программа мероприятий, обеспечивающих реализацию Экологической политики Группы РусГидро на 2019-2021 гг.</t>
  </si>
  <si>
    <t>1.3.1</t>
  </si>
  <si>
    <t>Проведение инвентаризации источников и выбросов вредных (загрязняющих) веществ в атмосферный воздух.</t>
  </si>
  <si>
    <t>Филиал ПАО "РусГидро" - "Чебоксарская ГЭС"</t>
  </si>
  <si>
    <t>документ</t>
  </si>
  <si>
    <t>1 раз в 7 лет</t>
  </si>
  <si>
    <t>2019 - 1</t>
  </si>
  <si>
    <t>Инженер по ООС Мордовина А.В., 
(8352) 301865,
MordovinaAV@rushydro.ru</t>
  </si>
  <si>
    <t>ФБ 4</t>
  </si>
  <si>
    <t>Собюдение требований природоохранного законодательства</t>
  </si>
  <si>
    <t>1.3.2</t>
  </si>
  <si>
    <t>Разработка проекта предельно допустимых выбросов  загрязняющих веществ в атмосферный воздух</t>
  </si>
  <si>
    <t>проект</t>
  </si>
  <si>
    <t>1.3.3</t>
  </si>
  <si>
    <t>Получение разрешения на выброс загрязняющих веществ в атмосферный воздух</t>
  </si>
  <si>
    <t>1.5.1</t>
  </si>
  <si>
    <t>Разработка проекта нормативов допустимых сбросов загрязняющих веществ в водные объекты</t>
  </si>
  <si>
    <t>1 раз в 5 лет</t>
  </si>
  <si>
    <t xml:space="preserve">2019 - 1;
2020 - 1 </t>
  </si>
  <si>
    <t>1.5.2</t>
  </si>
  <si>
    <t>Получение Решения о предоставлении водного объекта в пользование</t>
  </si>
  <si>
    <t>2.1.1.1</t>
  </si>
  <si>
    <t>Замена масляных выключателей ОРУ-220</t>
  </si>
  <si>
    <t>штук</t>
  </si>
  <si>
    <t>5</t>
  </si>
  <si>
    <t>Инженер группы ЭТО Кулагов П.Н., 
(8352)30-19-25, kulagovpn@rushydro.ru</t>
  </si>
  <si>
    <t>2.17-ТПиР4-2012-ЧебГЭС</t>
  </si>
  <si>
    <t xml:space="preserve">Предотвращение загрязнения почвы. </t>
  </si>
  <si>
    <t>2.1.4 ……………………………………</t>
  </si>
  <si>
    <t>2.6.1</t>
  </si>
  <si>
    <t>Чистка сороудерживающих решеток от сора (услуги флота)</t>
  </si>
  <si>
    <t>услуга</t>
  </si>
  <si>
    <t>ежегодно</t>
  </si>
  <si>
    <t>2019 - 1;
2020 - 1;
2021 - 1</t>
  </si>
  <si>
    <t>2019 - 1 854,00;
2020 - 1 854,00;
2021 - 1 854,00.</t>
  </si>
  <si>
    <t>Специалист ОМТО Машенцев А.В.
(8352)30-19-06
MashentsevAV@rushydro.ru</t>
  </si>
  <si>
    <t xml:space="preserve"> ФБ 14 </t>
  </si>
  <si>
    <t xml:space="preserve">KВK1102063       </t>
  </si>
  <si>
    <t>Предотвращение загрязнения водного объекта.</t>
  </si>
  <si>
    <t>4.1.1</t>
  </si>
  <si>
    <t>Подготовка информации и пресс-релизов об основных результатах природоохранной деятельности Филиала для размещения на сайте ПАО «РусГидро» и публикации в  СМИ, социальных сетях Фейсбук и Инстаграм.  </t>
  </si>
  <si>
    <t>акция</t>
  </si>
  <si>
    <t>2019 - 12;
2020 - 12;
2021 - 12</t>
  </si>
  <si>
    <t>2019 - 200,00;
2020 - 200,00;
2021 - 200,00.</t>
  </si>
  <si>
    <t>Специалист по связям с общественностью Беликова И.В. (8352)301932
BelikovaIV@rushydro.ru</t>
  </si>
  <si>
    <t xml:space="preserve"> ФБ 13 </t>
  </si>
  <si>
    <t>KBK1102014</t>
  </si>
  <si>
    <t xml:space="preserve">Повышение открытости природоохранной деятельности Филиала ПАО "РусГидро" - "Чебоксарская ГЭС" </t>
  </si>
  <si>
    <t>4.3.1</t>
  </si>
  <si>
    <t>Экологическая акция «оБЕРЕГАй!»</t>
  </si>
  <si>
    <t>2019 - 1;
2020 - 1;
2021 - 1.</t>
  </si>
  <si>
    <t>2019 - 59,00;
2020 - 59,00;
2021 - 59,00.</t>
  </si>
  <si>
    <t>Привлечение населения к проблемам экологии, воспитание в молодом поколении бережного отношения к природе</t>
  </si>
  <si>
    <t>4.3.2</t>
  </si>
  <si>
    <t>Мероприятия в рамках «Дня воды»: научно-практическая конференция с органами власти, посвященная  «Дню воды»; городской конкурс детского рисунка, презентаций, видеороликов; изготовление и распространение агитационных листовок</t>
  </si>
  <si>
    <t>2019 - 10;
2020 - 10;
2021 - 10</t>
  </si>
  <si>
    <t>4.3.3</t>
  </si>
  <si>
    <t>Благотворительные экологические проекты</t>
  </si>
  <si>
    <t>2019 - 2;
2020 - 2;
2021 - 2.</t>
  </si>
  <si>
    <t>2019 - 300,00;
2020 - 300,00;
2021 - 300,00.</t>
  </si>
  <si>
    <t>KBK1103041</t>
  </si>
  <si>
    <t>Программа мероприятий, обеспечивающих реализацию Экологической политики филиала ПАО " РусГидро" - "Нижегородская ГЭС на 2019-2021 гг.</t>
  </si>
  <si>
    <t>2019/2020</t>
  </si>
  <si>
    <t>Специалист по персоналу Ивашечкина И.И. (т.83161 58-282, IvashechkinaIV@rushydro.ru</t>
  </si>
  <si>
    <t>Разработка проекта нормативов ПДВ. Получение разрешения на выброс.</t>
  </si>
  <si>
    <t>Инженер по ООС Камзолова О.А. (т.83161 58-3-97, KamzolovaOA@rushydro.ru)</t>
  </si>
  <si>
    <t>Реконструкцуия водовыпусков на плотине №3</t>
  </si>
  <si>
    <t>Начальник ПТС Югин В.М. (т. 83161 58-343, YuginVM@rushydro.ru)</t>
  </si>
  <si>
    <t>ТПиР</t>
  </si>
  <si>
    <t>6.4-ТПиР4-2017-НижГЭС</t>
  </si>
  <si>
    <t>Поддержание адлежащего состояния водоохранных зон</t>
  </si>
  <si>
    <t>Реконструкция поверхности водослива ВСП в пролёте №1          (от отм.68.00до отм.75.00)</t>
  </si>
  <si>
    <t>6.5-ТПиР4-2017-НижГЭС</t>
  </si>
  <si>
    <t>Снижение влияния наводный объект в связи с берегоукреплением</t>
  </si>
  <si>
    <t>Реконструкция ГА ст.№2 (поставка оборудования)</t>
  </si>
  <si>
    <t>864735,7 / 64480,8</t>
  </si>
  <si>
    <t>2.20-ТПиР4-2016-НижГЭС</t>
  </si>
  <si>
    <t>Исключение возможных протечек нефтепродуктов в водный объект (р.Волга)</t>
  </si>
  <si>
    <t>Реконструкция ГА ст.№2 (СМР)</t>
  </si>
  <si>
    <t>56092,7 / 236711,3</t>
  </si>
  <si>
    <t>2.21-ТПиР4-2016-НижГЭС</t>
  </si>
  <si>
    <t>Экологическая акция оБЕРЕГАй</t>
  </si>
  <si>
    <t>2019 (2, 3 кв.)</t>
  </si>
  <si>
    <t>Бачина О.В., 7377, BachinaOV@rushydro.ru</t>
  </si>
  <si>
    <t>очистка от мусора берегов водоемов Нижегородской области</t>
  </si>
  <si>
    <t>Филиал ПАО «РусГидро» - «Каскад Кубанских ГЭС»</t>
  </si>
  <si>
    <t>2021 г.</t>
  </si>
  <si>
    <t>Разработка проекта санитарно-защитной зоны для промплощадок КЧР, Сенгилеевского транспортного участка</t>
  </si>
  <si>
    <t>Проект</t>
  </si>
  <si>
    <t>2020 г. - 5</t>
  </si>
  <si>
    <t>Дионисова Ю.О. ((86554) 4-15-81, DionisovaIUO@rushydro.ru), Щербанева Н.П. ((86554) 4-15-74, SherbanjevaNP@rushydro.ru)</t>
  </si>
  <si>
    <t>ФБ4</t>
  </si>
  <si>
    <t>Исключение недопустимых воздействий выбросов ККГЭС на нормируемые объекты, расположенные в непосредственной близости от промплощадок</t>
  </si>
  <si>
    <t>Разработка проекта нормативов допустимых сбросов загрязняющих веществ в водные объекты, получение разрешения на сбросы загрязняющих веществ и микроорганизмов в водные объекты для производственных, хозбытовых, дренажных, ливневых стоков с ГЭС КЧР и Ставропольского края</t>
  </si>
  <si>
    <t>Разрешение на сбросы загрязняющих веществ и микроорганизмов в водные объекты</t>
  </si>
  <si>
    <t>30.05.2019 г.</t>
  </si>
  <si>
    <t>2019 г. - 15</t>
  </si>
  <si>
    <t>Недопущение применения 25-кратного повышающего коэффициента к сумме платы за негативное воздействие на окружающую среду за сброс ЗВ в водные объекты</t>
  </si>
  <si>
    <t>Разработка проекта нормативов допустимых сбросов загрязняющих веществ в водные объекты, получение разрешения на сбросы загрязняющих веществ и микроорганизмов в водные объекты для производственных стоков с ГЭС Ставропольского края</t>
  </si>
  <si>
    <t>15.02.2021 г.</t>
  </si>
  <si>
    <t>2021 г. - 6</t>
  </si>
  <si>
    <t>Разработка проекта нормативов образования отходов и лимитов на их размещение, оформление нормативов образования отходов и лимитов на их размещение для Производственной базы (Ставропольский край)</t>
  </si>
  <si>
    <t>Документ об утверждении  нормативов образования отходов и лимитов на их размещение</t>
  </si>
  <si>
    <t>22.12.2020 г.</t>
  </si>
  <si>
    <t>2020 г. - 1</t>
  </si>
  <si>
    <t>Недопущение применения 5-кратного повышающего коэффициента к сумме платы за негативное воздействие на окружающую среду за размещение отходов</t>
  </si>
  <si>
    <t>Разработка проекта нормативов образования отходов и лимитов на их размещение, оформление нормативов образования отходов и лимитов на их размещение для ГЭС Ставропольского края</t>
  </si>
  <si>
    <t>13.12.2021 г.</t>
  </si>
  <si>
    <t xml:space="preserve">2021 г. - 9 </t>
  </si>
  <si>
    <t>Замена ВМТ 110 на КРУЭ-110 кВ на ГЭС-1</t>
  </si>
  <si>
    <t>Ед. заменяемого маслонаполненного оборудования</t>
  </si>
  <si>
    <t>09.12.2019 г.</t>
  </si>
  <si>
    <t>2019 г. - 2</t>
  </si>
  <si>
    <t>Сергеев В.Г. ((86554) 4-16-16, SergeevVG@rushydro.ru)</t>
  </si>
  <si>
    <t>ПП ТПиР</t>
  </si>
  <si>
    <t>2.27-ТПиР4-2015-ККГЭС</t>
  </si>
  <si>
    <t>Уменьшение объема используемого в оборудовании трансформаторного масла на 480 л</t>
  </si>
  <si>
    <t>Замена ВМТ 110 на КРУЭ-110 кВ на Свистухинской ГЭС</t>
  </si>
  <si>
    <t>2019 г. - 3</t>
  </si>
  <si>
    <t>2.188-ТПиР4-2014-ККГЭС</t>
  </si>
  <si>
    <t>Уменьшение объема используемого в оборудовании трансформаторного масла на 843 л</t>
  </si>
  <si>
    <t>Замена ВМТ 110 на КРУЭ-110 кВ на Сенгилеевской ГЭС</t>
  </si>
  <si>
    <t>2019 г. - 7</t>
  </si>
  <si>
    <t>2.94-ТПиР4-2015-ККГЭС</t>
  </si>
  <si>
    <t>Уменьшение объема используемого в оборудовании трансформаторного масла на 70787 л</t>
  </si>
  <si>
    <t>Оценка воздействия на  водные биологические ресурсы водохранилища "Кубанское" при проведении ремонта плотины</t>
  </si>
  <si>
    <t>Тыс. сеголеток</t>
  </si>
  <si>
    <t>Возобновление ВБР</t>
  </si>
  <si>
    <t>Возмещение ущерба, наносимого  водным биологическим ресурсам водохранилища "Кубанское" при проведении ремонта плотины  - выпуск в водный объект молоди рыб</t>
  </si>
  <si>
    <t>Оценка воздействия на  водные биологические ресурсы р. Егорлык при проведении ремонта откоса отводящего канала холостого водосброса Егорлыкской ГЭС</t>
  </si>
  <si>
    <t>Возмещение ущерба, наносимого  водным биологическим ресурсам р. Егорлык при проведении ремонта откоса отводящего канала холостого водосброса Егорлыкской ГЭС - выпуск в водный объект молоди рыб</t>
  </si>
  <si>
    <t>Ведение гидрохимических наблюдений за водными объектами: Водохранилище Кубанское, Большой Ставропольский канал, Барсучковский сбросной канал, Невинномысский канал, р. Егорлык</t>
  </si>
  <si>
    <t>Пункт наблюдений (Точка наблюдений)</t>
  </si>
  <si>
    <t>1 раз в месяц</t>
  </si>
  <si>
    <t>2019 г. - 39;         2020 г. - 39;             2021 г. - 39</t>
  </si>
  <si>
    <t>Программы ведения регулярных наблюдений за водным объектом и его водоохранной зоной</t>
  </si>
  <si>
    <t>4.2</t>
  </si>
  <si>
    <t>Контроль показателей качества воды водного объекта, своевременное выявление отклонений от нормы и принятие мер по устранению отклонений</t>
  </si>
  <si>
    <t>Ведение микробиологических наблюдений за водными объектами: Водохранилище Кубанское, Большой Ставропольский канал, Барсучковский сбросной канал, Невинномысский канал, р. Егорлык</t>
  </si>
  <si>
    <t>1 раз в квартал</t>
  </si>
  <si>
    <t>2019 г. - 30;         2020 г. - 30;          2021 г. - 30</t>
  </si>
  <si>
    <t>Проведение контроля загрязнения атмосферного воздуха на границах СЗЗ ГЭС-3, ГЭС-4, Свистухинская ГЭС, Производственная база, Новотроицкая ГЭС, Сенгилеевская ГЭС, Егорлыкская ГЭС, Егорлыкская ГЭС-2</t>
  </si>
  <si>
    <t>Точка контроля</t>
  </si>
  <si>
    <t>2 раза в год</t>
  </si>
  <si>
    <t>2019 г. - 42;       2020 г. - 42; 2021 г. - 42</t>
  </si>
  <si>
    <t>Программы производственного экологического контролч</t>
  </si>
  <si>
    <t>Контроль показателей качества воздуха, своевременное выявление отклонений от нормы и принятие мер по устранению отклонений</t>
  </si>
  <si>
    <t>Ответственный исполнитель                        (тел., e-mail)</t>
  </si>
  <si>
    <t xml:space="preserve">План  </t>
  </si>
  <si>
    <t>1.2.1.</t>
  </si>
  <si>
    <t>обучение по экологической безопасности 5 чел: Одинцова Л.В., Воронцов В.Н., Савкин А А., Никитенко О.В., Илюшин С.А.</t>
  </si>
  <si>
    <t>20-21</t>
  </si>
  <si>
    <t>в этой ПРЭП не писать</t>
  </si>
  <si>
    <t>Филиал ПАО "РусГидро" - "Саратовская ГЭС"</t>
  </si>
  <si>
    <t>2020-1</t>
  </si>
  <si>
    <t>Инженер по ООС Илюшин С.А., 
 (8453) 495-311,
IlyushinSA@rushydro.ru</t>
  </si>
  <si>
    <t>2021-1</t>
  </si>
  <si>
    <r>
      <t>3500</t>
    </r>
    <r>
      <rPr>
        <sz val="13"/>
        <color rgb="FF0000CC"/>
        <rFont val="Times New Roman"/>
        <family val="1"/>
        <charset val="204"/>
      </rPr>
      <t xml:space="preserve"> (оплата госпошлины за выдачу разрешения)</t>
    </r>
  </si>
  <si>
    <t xml:space="preserve">с 2019 г. для объектов НВОС 3 категории не требуется </t>
  </si>
  <si>
    <t>2.1.4  Реконструкция, модернизация и ремонт гидротурбинного оборудования с использованием экологически чистых конструкций</t>
  </si>
  <si>
    <t>2.1.4.1</t>
  </si>
  <si>
    <t>Модернизация гидротурбин                      ст. №№ 1, 3, 9</t>
  </si>
  <si>
    <t>ГА</t>
  </si>
  <si>
    <t xml:space="preserve"> 2019-2021            </t>
  </si>
  <si>
    <t xml:space="preserve">2019 г. - 2         </t>
  </si>
  <si>
    <t>Руководитель ГРПКМ Вдовин А.А., (8453)495309  VdovinAA@rushydro.ru</t>
  </si>
  <si>
    <t>снижение потерь н/п в Волгоградское водохранилище до 0,23 т на 1 ГА</t>
  </si>
  <si>
    <t xml:space="preserve"> 2020 г. - 1           </t>
  </si>
  <si>
    <t>Очистка сороудерживающих решеток от паводкового мусора и топляка</t>
  </si>
  <si>
    <t>мероприятие</t>
  </si>
  <si>
    <t>2019 г. - 1; 2020 г. - 1;
2021 г. - 1</t>
  </si>
  <si>
    <t xml:space="preserve">2019 г.:                   862 915 
</t>
  </si>
  <si>
    <t>Руковдитель ГТиГМО Москалёв А.М.  (8453)495430 MoskalevAlM@rushydro.ru
(8352)30-19-06
MashentsevAV@rushydro.ru</t>
  </si>
  <si>
    <t xml:space="preserve">KБK1102063       </t>
  </si>
  <si>
    <t>Предотвращение загрязнения и засорения водного объекта</t>
  </si>
  <si>
    <t>Предложения Филиала ПАО "РусГидро" - "Дагестаский филиал" в программу мероприятий, обеспечивающих реализацию Экологической политики Группы РусГидро на 2019-2021 гг.</t>
  </si>
  <si>
    <t>2.1.1.1.</t>
  </si>
  <si>
    <t>Поставка и строительно монтажные работы генераторных элегазовых выключателей Миатлинской ГЭС.</t>
  </si>
  <si>
    <t>Филиал ПАО "РусГидро" - "Дагестанский филиал"</t>
  </si>
  <si>
    <t>2 шт.</t>
  </si>
  <si>
    <t>01.10.2019-01.06.2021</t>
  </si>
  <si>
    <t>Анатов Абдурахман Анатович, +79640052505, AnatovAA@rushydro.ru</t>
  </si>
  <si>
    <t>Производственная программа</t>
  </si>
  <si>
    <t>2.3-ТПиР4-2017-ДФ, 2.14-ТПиР4-2015-ДФ</t>
  </si>
  <si>
    <t>Снижение выбросов масла в атмосферный воздух.</t>
  </si>
  <si>
    <t>2.1.1.2.</t>
  </si>
  <si>
    <t>Поставка и СМР КРУ-1Р и КРУ-2Р Чиркейской ГЭС.</t>
  </si>
  <si>
    <t>38 шт.</t>
  </si>
  <si>
    <t>01.10.2019-01.12.2022</t>
  </si>
  <si>
    <t>Мутаев Шарабудин Абдулахитович, MutaevShA@rushydro.ru</t>
  </si>
  <si>
    <t>2.4-ТПиР4-2017-ДФ,   2.4-ТПиР4-2012-ДФ</t>
  </si>
  <si>
    <t>2.1.3.1.</t>
  </si>
  <si>
    <t xml:space="preserve"> Поставка и монтаж оборудования очистных сооружений водоподготовки и канализации Гунибской ГЭС</t>
  </si>
  <si>
    <t>1 шт.</t>
  </si>
  <si>
    <t xml:space="preserve">  01.11.2019 - 30.03.2020  </t>
  </si>
  <si>
    <t>Магомедов Магомед Шарапудинович, +74952253232, MagomedovMSh@rushydro.ru</t>
  </si>
  <si>
    <t>1.2-ТПиР4-2018-ДФ</t>
  </si>
  <si>
    <t>Снижение выбросов загрязняющих веществ  водный объект</t>
  </si>
  <si>
    <t>2.1.3.2.</t>
  </si>
  <si>
    <t>Поставка и монтаж оборудования  очистных сооружений водоподготовки и канализации Гельбахской  ГЭС</t>
  </si>
  <si>
    <t>01.11.2019-30.03.20</t>
  </si>
  <si>
    <t>1.1-ТПиР4-2018-ДФ</t>
  </si>
  <si>
    <t>Срок выполнения (периодич-ность)</t>
  </si>
  <si>
    <t>Номер мероприятия в соответ-стующей программе</t>
  </si>
  <si>
    <t>В филиале ПАО "РусГидро" - "Саяно-Шушенская ГЭС имени П.С. Непорожнего" ОТСУТСТВУЮТ</t>
  </si>
  <si>
    <t>1.2.1</t>
  </si>
  <si>
    <t>Подготовка руководителей и специалистов филиала в области охраны окружающей среды и экологической безопасности; обращения с опасными отходами.</t>
  </si>
  <si>
    <t>Филиал ПАО "РусГидро" - 
"Саяно-Шушенская ГЭС 
имени П.С. Непорожнего"</t>
  </si>
  <si>
    <t>Ежегодно</t>
  </si>
  <si>
    <t>Начальник ОУП
Метелева Т.Г.
т.(39042) 71-3-57,
MetelevaTG@rushydro.ru</t>
  </si>
  <si>
    <t>строка  2.1.7.4. Повышение квалификации и профессиональная переподготовка (обучение, переподготовка персонала)</t>
  </si>
  <si>
    <t xml:space="preserve">Инвентаризация источников выбросов загрязняющих веществ в атмосферу  </t>
  </si>
  <si>
    <t>Отчет</t>
  </si>
  <si>
    <t>Начальник ПТС 
Шестаков Т.Н., 
тел.(39042) 71-2-65 
ShestakovTN@rushydro.ru 
Начальник СПСР 
Васильев Д.А. 
тел.(39042)7-18-84 
VasilyevDA@rushydro.ru</t>
  </si>
  <si>
    <t>Перечень услуг, планируемых на 2018-2021 годы, в рамках ФБ 4.1. "Расходы на  эксплуатацию оборудования, зданий и сооружений"</t>
  </si>
  <si>
    <t>строка 8</t>
  </si>
  <si>
    <t>Выполнение требований ст.22
Федерального закона РФ 
от 04.05.1999 № 96-ФЗ 
"Об охране атмосферного воздуха"</t>
  </si>
  <si>
    <t>Разработка, согласование и утверждение нормативов предельно допустимых выбросов (ПДВ) загрязняющих веществ в атмосферу</t>
  </si>
  <si>
    <t>Проект ПДВ</t>
  </si>
  <si>
    <t>строка 9</t>
  </si>
  <si>
    <t>Выполнение требований ст.23
Федерального закона РФ 
от 10.01.2002 № 7-ФЗ 
"Об охране окружающей среды"</t>
  </si>
  <si>
    <t>Санитарно-гигиеническая экспертиза проекта ПДВ</t>
  </si>
  <si>
    <t>Санитарно-эпидемиологическое заключение</t>
  </si>
  <si>
    <t>строка 10</t>
  </si>
  <si>
    <t>Выполнение требований 
Приказа МПР РФ 
от 29.09.2015 № 4141 
"Об утверждении административного регламента
Федеральной службы по надзору 
в сфере природопользования 
по установлению предельно допустимых выбросов и временно согласованных выбросов"</t>
  </si>
  <si>
    <t xml:space="preserve">Разработка, согласование и утверждение нормативов допустимых сбросов (НДС) веществ и микроорганизмов в водные объекты </t>
  </si>
  <si>
    <t>Проект НДС</t>
  </si>
  <si>
    <t>строка 5</t>
  </si>
  <si>
    <t>1.6.1</t>
  </si>
  <si>
    <t>Разработка Проекта нормативов образования отходов и лимитов на их размещение (ПНООЛР) для объектов филиала ПАО "РусГидро" - "Саяно-Шушенская ГЭС имени П.С.Непорожнего", расположенных на территории Красноярского края</t>
  </si>
  <si>
    <t>Проект НООЛР</t>
  </si>
  <si>
    <t>строка 2</t>
  </si>
  <si>
    <t>Выполнение требований ст.18
 Федерального закона РФ 
от 24.06.1998 №89-ФЗ 
"Об отходах производства и потребления"</t>
  </si>
  <si>
    <t>Замена трансформатора силового ТДЦ-125000/220 Т3 МГУ (СМР)</t>
  </si>
  <si>
    <t>2021-2023</t>
  </si>
  <si>
    <t>ПП ТПиР 2018-2023</t>
  </si>
  <si>
    <t>2.7-ТПиР-2013-СШГЭС</t>
  </si>
  <si>
    <t>Снижение количества масла при эксплуатации трансформатора ТДЦ на 11,295т</t>
  </si>
  <si>
    <t>2.1.2.1</t>
  </si>
  <si>
    <t>Создание системы очистки с установкой гравитационно-динамических сепараторов в здании ГЭС СШГЭС</t>
  </si>
  <si>
    <t>2020-2021</t>
  </si>
  <si>
    <t>2.12-ТПиР-2016-СШГЭС</t>
  </si>
  <si>
    <t>Обеспечение норматива по нефтепродуктам к сбрасываемым сточным водам до ПДКрх=0,05мг/дм3</t>
  </si>
  <si>
    <t>В филиале ПАО "РусГидро" - "Саяно-Шушенская ГЭС имени П.С. Непорожнего" на 2019-2021гг. не планируются</t>
  </si>
  <si>
    <t>2.5.1</t>
  </si>
  <si>
    <t>Обеспечение специализированной гидрометеорологической информацией, информацией о химическом анализе воды в Саяно-Шушенском и Майнском водохранилищах</t>
  </si>
  <si>
    <t>Гидрологический бюллетень
Отчет о гидрохимическом анализе воды</t>
  </si>
  <si>
    <t>365
4</t>
  </si>
  <si>
    <t>Начальник ОС
Погоняйченко И.Ю., 
тел.(39042) 71-2-73 
PogonyaychenkoIU@rushydro.ru 
Начальник СПСР 
Васильев Д.А. 
тел.(39042)7-18-84 
VasilyevDA@rushydro.ru</t>
  </si>
  <si>
    <t>строка 22</t>
  </si>
  <si>
    <t>Выполнение требований ст.67 
Федерального закона РФ 
от 10.01.2002 № 7-ФЗ 
"Об охране окружающей среды"</t>
  </si>
  <si>
    <t>2.5.2</t>
  </si>
  <si>
    <t>Осуществление производственного экологического контроля соблюдения нормативов ПДВ</t>
  </si>
  <si>
    <t>Протокол КХА</t>
  </si>
  <si>
    <t>Начальник СОТиПК
Сорокин Е.П., 
тел.(39042) 71-3-54 
SorokinEP@rushydro.ru 
Начальник СПСР 
Васильев Д.А. 
тел.(39042)7-18-84 
VasilyevDA@rushydro.ru</t>
  </si>
  <si>
    <t>строка 54</t>
  </si>
  <si>
    <t>2.5.3</t>
  </si>
  <si>
    <t>Проведение микробиологических и санитарно-гигиенических исследований</t>
  </si>
  <si>
    <t>Протокол лабораторных испытаний</t>
  </si>
  <si>
    <t>строка 48</t>
  </si>
  <si>
    <t>2.5.4</t>
  </si>
  <si>
    <t>Осуществление производственного экологического контроля сточных, в том числе дренажных вод</t>
  </si>
  <si>
    <t>строка 55</t>
  </si>
  <si>
    <t>2.5.5</t>
  </si>
  <si>
    <t>Экологический мониторинг зоны влияния Саяно-Шушенского гидроэнергокомплекса на территории национального парка</t>
  </si>
  <si>
    <t>ПП НИР 2018-2023</t>
  </si>
  <si>
    <t>11.5-НИР-2013-СШГЭС</t>
  </si>
  <si>
    <t>Выполнение требований ст.42, 62 Водного кодекса РФ от 03.06.2006  № 74-ФЗ , ст.3, 40 Федерального закона РФ от 10.01.2002 № 7-ФЗ "Об охране окружающей среды"</t>
  </si>
  <si>
    <t>2.5.6</t>
  </si>
  <si>
    <t>Экологический мониторинг зоны влияния Саяно-Шушенского гидроэнергокомплекса на территории биосферного заповедника</t>
  </si>
  <si>
    <t>11.10-НИР-2013-СШГЭС</t>
  </si>
  <si>
    <t>Услуги по сбору и утилизации отходов III класса опасности</t>
  </si>
  <si>
    <t>м³</t>
  </si>
  <si>
    <t>Начальник ОМТО 
Куллин Н.В. 
тел.(39042) 71-3-17 KullinNV@rushydro.ru</t>
  </si>
  <si>
    <t>Перечень услуг, планируемых на 2018-2021 годы, в рамках ФБ 4 "Расходы на  эксплуатацию оборудования, зданий и сооружений"</t>
  </si>
  <si>
    <t>4.4. Коммунальные услуги</t>
  </si>
  <si>
    <t>Выполнение требований
 Федерального закона РФ 
от 24.06.1998 №89-ФЗ 
"Об отходах производства и потребления"</t>
  </si>
  <si>
    <t>2.6.2</t>
  </si>
  <si>
    <t xml:space="preserve">Оказание услуг по очистке Саяно-Шушенского водохранилища между плотиной и запанью №1 </t>
  </si>
  <si>
    <t>Начальник ПТС Шестаков Т.Н., т.(39042) 71-2-65 ShestakovTN@rushydro.ru Начальник СПСР Васильев Д.А. +7(39042)7-18-84 VasilyevDA@rushydro.ru</t>
  </si>
  <si>
    <t>ПП ТО 2018-2023</t>
  </si>
  <si>
    <t>6.25-ТО-2018-СШГЭС</t>
  </si>
  <si>
    <t>Выполнение требований ст.39,40 Федерального закона РФ от 10.01.2002 № 7-ФЗ "Об охране окружающей среды"</t>
  </si>
  <si>
    <t>2.6.3</t>
  </si>
  <si>
    <t>Проведение превентивных водоохранных мероприятий на акватории Майнского водохранилища</t>
  </si>
  <si>
    <t>Трехсторон-ний Акт о соблюдении требований природоохран-ного законода-тельства</t>
  </si>
  <si>
    <t>строка 13</t>
  </si>
  <si>
    <t xml:space="preserve">Выполнение требований Водного кодекса РФ от 03.06.2006 № 74-ФЗ 
Защита от загрязнения нефтепродуктами  Майнского водохранилища </t>
  </si>
  <si>
    <t>2.6.4</t>
  </si>
  <si>
    <t>Продажа лома черных и цветных металлов</t>
  </si>
  <si>
    <t>тн</t>
  </si>
  <si>
    <t>Выполнение требований Федерального закона РФ от 24.06.1998 №89-ФЗ "Об отходах производства и потребления"</t>
  </si>
  <si>
    <t>2.6.5</t>
  </si>
  <si>
    <t>Продажа отходов бумаги и картона от канцелярской деятельности и делопроизводства</t>
  </si>
  <si>
    <t>2.6.6</t>
  </si>
  <si>
    <t>Услуги по демеркуризации ртутьсодержащих ламп</t>
  </si>
  <si>
    <t>2.6.7</t>
  </si>
  <si>
    <t xml:space="preserve">Услуги по вывозу и размещению ТБО </t>
  </si>
  <si>
    <t>2.6.8</t>
  </si>
  <si>
    <t>Услуги по сбору, транспортированию, обезвреживанию отходов химических источников тока</t>
  </si>
  <si>
    <t>кг</t>
  </si>
  <si>
    <t>2.6.9</t>
  </si>
  <si>
    <t xml:space="preserve">Услуги по сбору, транспортированию, обезвреживанию отходов аккумуляторов </t>
  </si>
  <si>
    <t>2.6.10</t>
  </si>
  <si>
    <t>Берегоукрепление левого берега р.Енисей на участке от Мемориала до руч.Солонечный</t>
  </si>
  <si>
    <t>2017-2020</t>
  </si>
  <si>
    <t>Начальник ОКС 
Окишев В.Ю. 
тел.(39042) 71-1-28 OkishevVYU@rushydro.ru</t>
  </si>
  <si>
    <t>Проект капитального строительства "Окончание строительства Саяно-Шушенского гидроэнергокомплекса (достройка)"</t>
  </si>
  <si>
    <t xml:space="preserve">Выполнение требований ст.39 Водного кодекса РФ от 03.06.2006  № 74-ФЗ </t>
  </si>
  <si>
    <t>Программа мероприятий, обеспечивающих реализацию Экологической политики Группы РусГидро на 2019-2022 гг.</t>
  </si>
  <si>
    <t>1.6.1.</t>
  </si>
  <si>
    <t xml:space="preserve">Разработка  проекта нормативов образования отходов и лимитов на их размещение </t>
  </si>
  <si>
    <t>Филиал ПАО "РусГидро" - "Жигулёвская ГЭС"</t>
  </si>
  <si>
    <t>1 проект</t>
  </si>
  <si>
    <t>Шамина Е. К. 8(84862)75389 ShaminaEK@rushydro.ru</t>
  </si>
  <si>
    <t>ФБ "Расходы на эксплуатацию оборудования, ЗиС"</t>
  </si>
  <si>
    <t>Соблюдение требований природоохранного законодательства</t>
  </si>
  <si>
    <t>1.6.2.</t>
  </si>
  <si>
    <t>Попределение класса опасности промышленных отходов</t>
  </si>
  <si>
    <t>паспорт</t>
  </si>
  <si>
    <t>Замена МКЛ 220 кВ 7ТГ кабелем с СПЭ изоляцией</t>
  </si>
  <si>
    <t>линия</t>
  </si>
  <si>
    <t>Муратов Л. Н. MuratovLN@rushydro.ru, Бекин С. В. BekinSV@rushydro.ru</t>
  </si>
  <si>
    <t>2.11-ТПиР4-2012-ЖиГЭС</t>
  </si>
  <si>
    <t>Исключение риска загрязнения почвы нефтепродуктми (13 тонн нефтепродуктов)</t>
  </si>
  <si>
    <t>2.2.2.1.</t>
  </si>
  <si>
    <t>Возмещение годового ущерба наносимого водным биологическим ресурсам</t>
  </si>
  <si>
    <t>руб.</t>
  </si>
  <si>
    <t xml:space="preserve"> Шамина Е. К. ShaminaEK@rushydro.ru</t>
  </si>
  <si>
    <t>2.5.1.</t>
  </si>
  <si>
    <t>Предоставление специализированной гидрохимической информации</t>
  </si>
  <si>
    <t>справка</t>
  </si>
  <si>
    <t>ежемесячно</t>
  </si>
  <si>
    <t>12 справок</t>
  </si>
  <si>
    <t>Оценка воздействия Жигулёвской ГЭС на водный объект</t>
  </si>
  <si>
    <t>2.5.2.</t>
  </si>
  <si>
    <t>Проведение замеров на границе СЗЗ</t>
  </si>
  <si>
    <t>1 справка</t>
  </si>
  <si>
    <t>Оценка воздействия Жигулёвской ГЭС на окружающую среду</t>
  </si>
  <si>
    <t>2.5.3.</t>
  </si>
  <si>
    <t>Услуги по контролю за соблюдением нормативов ПДВ на источниках выбросов</t>
  </si>
  <si>
    <t>Оценка воздействия Жигулёвской ГЭС на атмосферный воздух</t>
  </si>
  <si>
    <t>2.5.4.</t>
  </si>
  <si>
    <t>Проведение измерений и химических анализов сточных, ливневых, поверхностных вод</t>
  </si>
  <si>
    <t>ежеквартально</t>
  </si>
  <si>
    <t>4 справки</t>
  </si>
  <si>
    <t>Оценка качества очистки сточных вод</t>
  </si>
  <si>
    <t>2.5.5.</t>
  </si>
  <si>
    <t>Химический и токсикологический анализ воды</t>
  </si>
  <si>
    <t>Оценка воздействия сточных вод Жигулёвской ГЭС на водный объект р. Волга</t>
  </si>
  <si>
    <t>4.1.1.</t>
  </si>
  <si>
    <t>Организация публикаций на экологическую тематику</t>
  </si>
  <si>
    <t>публикация</t>
  </si>
  <si>
    <t>1 публикация</t>
  </si>
  <si>
    <t>2019 - 100,0</t>
  </si>
  <si>
    <t xml:space="preserve">Сучкова Е. Б. SuchkovaEB@rushydro.ru </t>
  </si>
  <si>
    <t>Просветительская деятельность</t>
  </si>
  <si>
    <t>4.3.1.</t>
  </si>
  <si>
    <t>День воды</t>
  </si>
  <si>
    <t>1 акция</t>
  </si>
  <si>
    <t>2019 - 25,0</t>
  </si>
  <si>
    <t>4.3.2.</t>
  </si>
  <si>
    <t>Организация и проведение эколого-просветительских мероприятий</t>
  </si>
  <si>
    <t>4.3.3.</t>
  </si>
  <si>
    <t>Экологическая акция "оБЕРЕГАй"</t>
  </si>
  <si>
    <t>2 акции</t>
  </si>
  <si>
    <t>2019 - 200,0</t>
  </si>
  <si>
    <t>4.3.4.</t>
  </si>
  <si>
    <t>Всероссийский экологический марафон "Самарская Лука"</t>
  </si>
  <si>
    <t>2019 - 150,0</t>
  </si>
  <si>
    <t>4.3.5.</t>
  </si>
  <si>
    <t>Организация и проведение акции по поддержке и развитию биоразнообразия</t>
  </si>
  <si>
    <t>4.3.6.</t>
  </si>
  <si>
    <t xml:space="preserve">Организация и проведение экскурсионных туров по Жигулёвскому государственному природному биосферному заповеднику имени И. И. Спрыгина для детей с ограниченными возможностями </t>
  </si>
  <si>
    <t>3 акции</t>
  </si>
  <si>
    <t>2019 - 180,0</t>
  </si>
  <si>
    <t>Номер мероприятия в соответствующей программе</t>
  </si>
  <si>
    <t>Экологический эффект реализации мероприятия</t>
  </si>
  <si>
    <t>1.</t>
  </si>
  <si>
    <t>Разработка проекта НДС</t>
  </si>
  <si>
    <t>Филиал "Новосибирская ГЭС"</t>
  </si>
  <si>
    <t>Асадчий А.А. (+73833790717, AsadchiyAA@rushydro.ru)</t>
  </si>
  <si>
    <t>Эксплуатация</t>
  </si>
  <si>
    <t>ФБ 4 Расходы на эксплуатацию оборудования, ЗиС, 2.1.6.16. Экология, мероприятия природоохранного назначения</t>
  </si>
  <si>
    <t>Соблюдение требований природоохранного законодательства, установление норматив допустимых сбросов</t>
  </si>
  <si>
    <t>2.1 Реконструкция, модернизация и техническое перевооружение действующих объектов (за исключением мероприятий, направленных на снижение выбросов парниковых газов)</t>
  </si>
  <si>
    <t>2.</t>
  </si>
  <si>
    <t>Техническое перевооружение оборудования ОРУ 110 кВ (3 очередь)</t>
  </si>
  <si>
    <t>выключатель</t>
  </si>
  <si>
    <t>2019 - 3
2020 - 5</t>
  </si>
  <si>
    <t>2019 - 24628,5
2020 - 63755,4</t>
  </si>
  <si>
    <t>Максименко В.М. (MaksimenkoVM@rushydro.ru, +73833790763)</t>
  </si>
  <si>
    <t>2.1-ТПиР4-2015-НовГЭС</t>
  </si>
  <si>
    <t>Исключение рисков пролива нефтепродуктов на почву в водоохранной зоне водного объекта</t>
  </si>
  <si>
    <t>3.</t>
  </si>
  <si>
    <t>Техническое перевооружение с заменой оборудования ОРУ 220 кВ "под ключ"</t>
  </si>
  <si>
    <t>2020 - 3</t>
  </si>
  <si>
    <t>2019 - 25330,5
2020 - 23677,2</t>
  </si>
  <si>
    <t>2.6-ТПиР4-2012-НовГЭС</t>
  </si>
  <si>
    <t>4.</t>
  </si>
  <si>
    <t>Модернизация водозаборов ТВС</t>
  </si>
  <si>
    <t>компл.</t>
  </si>
  <si>
    <t>2019-2022 гг</t>
  </si>
  <si>
    <t>2022 - 1</t>
  </si>
  <si>
    <t>2020 - 1427,5
2021 - 1691,7
2022 - 9931,1</t>
  </si>
  <si>
    <t>Иванов А.А. (IvanovAAl@rushydro.ru, +73833790726</t>
  </si>
  <si>
    <t>1.4-ТПиР4-2017-НовГЭС</t>
  </si>
  <si>
    <t>Защита биоресурсов (молоди рыбы) от попадания в систему ТВС и гибели в фильтрах системы.</t>
  </si>
  <si>
    <t>5.</t>
  </si>
  <si>
    <t>Услуги по лабораторным исследованиям</t>
  </si>
  <si>
    <t>программа</t>
  </si>
  <si>
    <t>Контроль состояния окружающей среды и производимого уровня негативного воздействия</t>
  </si>
  <si>
    <t>6.</t>
  </si>
  <si>
    <t>Реконструкция ГА-2</t>
  </si>
  <si>
    <t>агрегат</t>
  </si>
  <si>
    <t>Храмков П.Ю.
(+73833790750, HramkovPY@rushydro.ru)</t>
  </si>
  <si>
    <t>1.11-ТПиР4-2013-НовГЭС</t>
  </si>
  <si>
    <t xml:space="preserve">Увеличение доли низкоуглеводной генерации электроэнергии (увеличение установленной мощности  на 5 МВт) </t>
  </si>
  <si>
    <t>7.</t>
  </si>
  <si>
    <t>Экологическая акция "Оберегай"</t>
  </si>
  <si>
    <t>Султанова Е.Г., (+73833790725, SultanovaEG@rushydro.ru)</t>
  </si>
  <si>
    <t>PR, реклама</t>
  </si>
  <si>
    <t>ФБ 13 Расходы по рекламе, 2.1.6.10. PR, реклама</t>
  </si>
  <si>
    <t>Формирование у молодёжи ответственного отношения к окружающей среде</t>
  </si>
  <si>
    <t>8.</t>
  </si>
  <si>
    <t>Проведение Всемирного дня охраны воды</t>
  </si>
  <si>
    <t>Привлечение внимания общественности к вопросам охраны окружающей среды</t>
  </si>
  <si>
    <t>Подразделение (ИА ПАО "РусГид-ро"/Филиал/ПО)</t>
  </si>
  <si>
    <t>Срок выпол-нения (периодичность)</t>
  </si>
  <si>
    <t>Ответст-венный исполни-тель (тел., e-mail)</t>
  </si>
  <si>
    <t>Программа (производст-венная/ программа НИОКР/программа благотвори-тельной деятельности/иная)</t>
  </si>
  <si>
    <t>Номер меро-приятия в соот-ветстую-щей программе</t>
  </si>
  <si>
    <t>Экологический эффект реалиаза-ции мероприятия</t>
  </si>
  <si>
    <t>План 2019-2020</t>
  </si>
  <si>
    <t>2019 план</t>
  </si>
  <si>
    <t>2020                      план</t>
  </si>
  <si>
    <t>2021                 план</t>
  </si>
  <si>
    <t>2020 план</t>
  </si>
  <si>
    <t>2021 план</t>
  </si>
  <si>
    <t>Подготовка руководителей и специалистов филиала по вопросам ООС и экологической безопасности</t>
  </si>
  <si>
    <t>Филиал ПАО "РусГидро"-"Камская ГЭС"</t>
  </si>
  <si>
    <t>Начальник ОУП 
Токарева Н.В., тел.
(342)270-97-57, e-mail: TokarevaNV@rushydro.ru</t>
  </si>
  <si>
    <t>требует включе-ния</t>
  </si>
  <si>
    <t>Итого:</t>
  </si>
  <si>
    <t>1.5.1.</t>
  </si>
  <si>
    <t>Разработка, утверждение и сопровождение нормативов допустимых сбросов (НДС) загрязняющих веществ в водные объекты для 3-х выпусков сточных вод</t>
  </si>
  <si>
    <t>2-4 кв. 2020 г.</t>
  </si>
  <si>
    <t>Начальник  СОТ и ПК          Фрейман М. И., тел.            (342)270-97-53, e-mail: FreymanMI@rushydro.ru</t>
  </si>
  <si>
    <t>ФБ 4.1 «Эксплуатация»</t>
  </si>
  <si>
    <t>Соблюдение требований действующего законодательства РФ</t>
  </si>
  <si>
    <t>1.5.2.</t>
  </si>
  <si>
    <t xml:space="preserve">Получение Решений о предоставлении водных объектов в пользование для сброса сточных  вод для 3-х выпусков сточных вод </t>
  </si>
  <si>
    <t>4 кв.2020 г.-              1 кв.2021 г</t>
  </si>
  <si>
    <t>1.5.3.</t>
  </si>
  <si>
    <t>Получение Разрешений на сбросы вредных (загрязняющих) веществ в водные объекты для 3-х выпусков сточных вод</t>
  </si>
  <si>
    <t>1 кв. 2021 г.</t>
  </si>
  <si>
    <t>ФБ 06. «Расходы по налогам»</t>
  </si>
  <si>
    <t xml:space="preserve">2.1.4 Иные мероприятия
</t>
  </si>
  <si>
    <t>Установка узла учета сброса ливневых сточных вод (выпуск № 1)</t>
  </si>
  <si>
    <t>ед.</t>
  </si>
  <si>
    <t>2-4 кв..2019</t>
  </si>
  <si>
    <t>Руководитель группы 
ГТС и ПЗ              Москвичев О.В., тел.
(342)270-97-82,  e-mail: MoskvichevOV@rushydro.ru</t>
  </si>
  <si>
    <t>программа технического перевооружения и реконструкции (ТПиР)</t>
  </si>
  <si>
    <t>6.4-ТПиР4-2017-КамГЭС</t>
  </si>
  <si>
    <t>Выполнение условий водопользования, установленных Решением №№59-10.01.01.009-Х-РСБХ-Т-2016-04092/00 (выпуск № 1)</t>
  </si>
  <si>
    <t>2.1.4.2</t>
  </si>
  <si>
    <t>Разработка проекта реконструкции водосливной ГЭС в пролете № 24</t>
  </si>
  <si>
    <t>1 в.2019 -  1 кв. 2020</t>
  </si>
  <si>
    <t>6.2-ТПиР2-2017-КамГЭС</t>
  </si>
  <si>
    <t>Безопасность ГТС, минимизация рисков возникновения нештатных ситуаций, снижение экологических рисков</t>
  </si>
  <si>
    <t>2.1.4.3</t>
  </si>
  <si>
    <t>Замена закладных частей пазов затворов водослива</t>
  </si>
  <si>
    <t>2 кв..2019</t>
  </si>
  <si>
    <t>1.79-ТПиР4-2012-КамГЭС</t>
  </si>
  <si>
    <t>2.3.1.</t>
  </si>
  <si>
    <t>Оценка воздействия работы Камского гидроузла без рыбозащитных и рыбопропускных сооружений на биологические ресурсы водоемов Пермского края</t>
  </si>
  <si>
    <t>2 кв.2019.-                    2 кв.2020</t>
  </si>
  <si>
    <t xml:space="preserve">программа работ по статье услуги производственного характера - испытания, опыты, исследования </t>
  </si>
  <si>
    <t>6.4-НИР-2016-КамГЭС</t>
  </si>
  <si>
    <t xml:space="preserve">Получение достоверных данных о воздействии работы Камского гидроузла на биологические ресурсы водоемов Пермского края, выполнение условий водопользования </t>
  </si>
  <si>
    <t xml:space="preserve">Контроль качества воды, проходящей через турбины </t>
  </si>
  <si>
    <t>проба</t>
  </si>
  <si>
    <t>ежегодно, в соответствии с программой ПЭК</t>
  </si>
  <si>
    <t>Начальник участка химического  анализа                   Подъянова Н. А., тел.     (342)270-97-87,  e-mail: PodyanovaNA@rushydro.ru</t>
  </si>
  <si>
    <t xml:space="preserve">собственная лаборатория,
Аттестат  аккредитации №РОСС RU.0001.518334
от 29.04.2016
</t>
  </si>
  <si>
    <t xml:space="preserve">Ведение регулярных наблюдений за водным объектом, оценка влияния водопользования на водные объекты </t>
  </si>
  <si>
    <t>Контроль  качества сточных  вод, поверхностных вод водного объекта в местах выпуска сточных вод (химические показатели)</t>
  </si>
  <si>
    <t>Получение информации о качестве сбрасываемых стоков и оценка возможного влияния сбросов на водные объекты</t>
  </si>
  <si>
    <t>Контроль качества хозяйственно-бытовых сточных вод</t>
  </si>
  <si>
    <t xml:space="preserve">Ведение регулярных наблюдений за  качеством хозяйственно-бытовых сточных вод </t>
  </si>
  <si>
    <t>Санитарно – гигиенический контроль качества сточных  вод, поверхностных вод водных объектов - приемников сточных вод</t>
  </si>
  <si>
    <t>Инженер- эколог 
Волкова О.Н., тел.               (342)270-97-25, e-mail: VolkovaON@rushydro.ru</t>
  </si>
  <si>
    <t>Токсикологический контроль качества сточных вод, поверхностных вод водных объектов - приемников сточных вод</t>
  </si>
  <si>
    <t>2.5.6.</t>
  </si>
  <si>
    <t>Контроль качества воды водного объекта в районе ГЭС в фоновом и контрольном створе (химические и органолептические показатели)</t>
  </si>
  <si>
    <t xml:space="preserve">Получение, анализ и предоставление в природоохранные органы информации о влиянии сбросов сточных вод на водные объекты, о влиянии водопользования на водные объекты </t>
  </si>
  <si>
    <t>2.6.1.</t>
  </si>
  <si>
    <t>Оповещение о прогнозируемых неблагоприятных метеоусловиях (НМУ), спосбствующих накоплению загрязняющих веществ в приземном слое атмосферного воздуха</t>
  </si>
  <si>
    <t>Возможность оперативного реагирования (проведения мероприятий по сокращению выбросов загрязняющих веществ) в случае возникновения НМУ, и, как следствие, снижение загрязнения атмосферного воздуха в условиях, способствующих благоприятному накоплению вредных примесей в атмосфере</t>
  </si>
  <si>
    <t>Соблюдение специального режима хозяйственной деятельности в   водоохранной зоне Камского и Воткинского водохранилищ</t>
  </si>
  <si>
    <t>м2</t>
  </si>
  <si>
    <t>6.6-ТО-2013-КамГЭС, 6.1-ТО-2014-КамГЭС, 6.2-ТО-2015-КамГЭС</t>
  </si>
  <si>
    <t>Предотвращение загрязнения водоохранной зоны водного объекта</t>
  </si>
  <si>
    <t>2.6.2.</t>
  </si>
  <si>
    <t>Текущий  ремонт размороженного бетона поверхности водослива ВГЭС</t>
  </si>
  <si>
    <t>программа ремонтов оборудования, зданий и сооружений</t>
  </si>
  <si>
    <t>6.53-Рем-2012-КамГЭС</t>
  </si>
  <si>
    <t>2.6.3.</t>
  </si>
  <si>
    <t>Текущий ремонт магистрального канала</t>
  </si>
  <si>
    <t>6.3-Рем-2017-КамГЭС</t>
  </si>
  <si>
    <t>2.6.4.</t>
  </si>
  <si>
    <t>Текущий ремонт пойменной плотины</t>
  </si>
  <si>
    <t>2-4 кв..2019,              1-4 кв.2021</t>
  </si>
  <si>
    <t>6.4-Рем-2017-КамГЭС, 6.7-Рем-2015-КамГЭС</t>
  </si>
  <si>
    <t>2.6.5.</t>
  </si>
  <si>
    <t>Текущий ремонт русловой плотины</t>
  </si>
  <si>
    <t>Погонный метр</t>
  </si>
  <si>
    <t>1-4 кв..2021</t>
  </si>
  <si>
    <t>6.5-Рем-2015-КамГЭС</t>
  </si>
  <si>
    <t>2.6.6.</t>
  </si>
  <si>
    <t>Текущий ремонт ВГЭС - устранение протечек</t>
  </si>
  <si>
    <t xml:space="preserve">1-4 кв..2019,                 1-4 кв..2021 </t>
  </si>
  <si>
    <t>6.5-Рем-2013-КамГЭС, 6.9-Рем-2015-КамГЭС</t>
  </si>
  <si>
    <t>2.6.7.</t>
  </si>
  <si>
    <t>Текущий ремонт размороженного бетона ВГЭС</t>
  </si>
  <si>
    <t>6.68-Рем-2012-КамГЭС</t>
  </si>
  <si>
    <t>2.6.8.</t>
  </si>
  <si>
    <t>Текущий ремонт отводящего канала</t>
  </si>
  <si>
    <t>1-2 кв..2019</t>
  </si>
  <si>
    <t>6.1-Рем-2017-КамГЭС</t>
  </si>
  <si>
    <t>2.6.9.</t>
  </si>
  <si>
    <t>Чистка сороудерживающих решеток (СУР)</t>
  </si>
  <si>
    <t>ежегодно,                      1-4 кв.</t>
  </si>
  <si>
    <t>Руководитель группы 
Т и ГМО  
Воробьев А.А., тел.
(342) 270-97-83, e-mail: VorobievAA@rushydro.ru</t>
  </si>
  <si>
    <t xml:space="preserve">программа работ по техническому обслуживанию </t>
  </si>
  <si>
    <t>1.6-ТО-2013-КамГЭС, 1.1-ТО-2014-КамГЭС, 1.2-ТО-2015-КамГЭС</t>
  </si>
  <si>
    <t>Охрана водных объектов,выполнение условий водопользования</t>
  </si>
  <si>
    <t>2.6.10.</t>
  </si>
  <si>
    <t>Текущий ремонт производственно-ливневой канализации</t>
  </si>
  <si>
    <t>3-4 кв..2019</t>
  </si>
  <si>
    <t>7.3-Рем-2013-КамГЭС</t>
  </si>
  <si>
    <t>Снижение аварийности на сетях канализации (сбросов и утечек  в водные объекты и на рельеф местности)</t>
  </si>
  <si>
    <t>2.6.11.</t>
  </si>
  <si>
    <t>Расчистка каналов и дренажных систем плотин и примыкающих сооружений</t>
  </si>
  <si>
    <t>ежегодно,                   2-3 кв.</t>
  </si>
  <si>
    <t>Охрана водных объектов, охрана земель, выполнение условий водопользования</t>
  </si>
  <si>
    <t xml:space="preserve">Проведение мероприятий по реализации Программы работы с внешними заинтересованными сторонами «Зелёная программа»          </t>
  </si>
  <si>
    <t>Специалист по связям с общественностью Пономарева О.В., тел.(342)270-98-53,   e-mail: PonomarevaOV@rushydro.ru</t>
  </si>
  <si>
    <t xml:space="preserve">ФБ13 «Расходы на рекламу PR-мероприятия»  </t>
  </si>
  <si>
    <t>Формирование у целевой аудитории социальной ответственности и бережного отношения к окружающей среде</t>
  </si>
  <si>
    <t>4.1.2.</t>
  </si>
  <si>
    <t>Поддержание и распространение движения «Камская волна»</t>
  </si>
  <si>
    <t>Формирование у населения сознания бережного отношения к природным водным объектам края</t>
  </si>
  <si>
    <t>Просветительская деятельность и проведение PR-акций экологической направленности (акция «оБерегай», «Всемирный День воды», «Общероссийские Дни защиты от экологической опасности», экологические тропы и др.).*</t>
  </si>
  <si>
    <t xml:space="preserve">Первый заместитель директора -              Главный инженер </t>
  </si>
  <si>
    <t>С.В. Двинянинов</t>
  </si>
  <si>
    <t xml:space="preserve">   (подпись)</t>
  </si>
  <si>
    <t>Начальник СОТ и ПК</t>
  </si>
  <si>
    <t>М.И. Фрейман</t>
  </si>
  <si>
    <t xml:space="preserve">            (подпись)</t>
  </si>
  <si>
    <t>Разработка и согласование проекта нормативов предельно допустимых выбросов (ПДВ)</t>
  </si>
  <si>
    <t>Филиал ПАО "РусГидро" - "Бурейская ГЭС"</t>
  </si>
  <si>
    <t>2 проекта</t>
  </si>
  <si>
    <t>4 квартал 2020г</t>
  </si>
  <si>
    <t>Инженер по ООС  Долгополова М.В.
тел. (41634)5-26-13
DolgopolovaMV@burges.rushydro.ru</t>
  </si>
  <si>
    <t>Разработка и согласование проекта нормативов допустимых сбросов</t>
  </si>
  <si>
    <t>4квартал 2020г</t>
  </si>
  <si>
    <t>Разработка проекта нормативов образования отходов и лимитов на их размещение</t>
  </si>
  <si>
    <t>Филиал ПАО "РусГидро" -"Бурейская ГЭС"</t>
  </si>
  <si>
    <t>2 проект</t>
  </si>
  <si>
    <t>4квартал 2020</t>
  </si>
  <si>
    <t>Осуществление контроля качества сточных вод, проведение мониторинга водного объекта</t>
  </si>
  <si>
    <t>ежегодно      1,2,3,4 квартал</t>
  </si>
  <si>
    <t>Филиал ПАО "РусГидро" -
 "Воткинская ГЭС"</t>
  </si>
  <si>
    <t>Производственно-техническое обучение персонала на тему "Пути реализации экополитики группы РусГидро в Филиале. Основные изменения в природоохранном законодательстве и влияние этих изменений на деятельность Филиала"</t>
  </si>
  <si>
    <t>час</t>
  </si>
  <si>
    <t>1 раз в год</t>
  </si>
  <si>
    <t>2019 год - 1 час
2020 год - 1 час
2021 год - 1 час</t>
  </si>
  <si>
    <t>Инженер по охране окружающей среды Козенкова Л.А.</t>
  </si>
  <si>
    <t>Программа производственно-технического обучения персонала</t>
  </si>
  <si>
    <t>Искусственное воспроизводство водных биологических ресурсов в акватории Воткинского водохранилища</t>
  </si>
  <si>
    <t>ежегодно в период замены гидроагрегатов</t>
  </si>
  <si>
    <t>2019 - 625 шт
2020 - 625 шт
2021 - 625 шт</t>
  </si>
  <si>
    <t xml:space="preserve">2019 год - 60
</t>
  </si>
  <si>
    <t>План искусственного воспроизводства водных биологических ресурсов в 2019 году</t>
  </si>
  <si>
    <t>Компенсация ущерба, нанесенного при техническом перевооружении с заменой гидроагрегатов Воткинской ГЭС</t>
  </si>
  <si>
    <t>Мониторинг на границе СЗЗ</t>
  </si>
  <si>
    <t>2019 год - 27,9</t>
  </si>
  <si>
    <t>KBK1102025
2600003338</t>
  </si>
  <si>
    <t>Контроль влияния ГЭС на прилегающие территории</t>
  </si>
  <si>
    <t>Текущий ремонт гидротехнических сооружений</t>
  </si>
  <si>
    <t xml:space="preserve">2019 год - 55 419,7
2020 год - 37 246,7
2021 год - </t>
  </si>
  <si>
    <t>Руководитель группы ГТСПЗ ПТС
Бякова Т.А.</t>
  </si>
  <si>
    <t xml:space="preserve">Программа ремонтов оборудования, зданий, сооружений в 2017-2022 гг </t>
  </si>
  <si>
    <t>6.4-Рем-2016-ВотГЭС</t>
  </si>
  <si>
    <t>Предотвращение загрязнение водного объекта. Сохранность и надежность гидросооружений</t>
  </si>
  <si>
    <t>Замена уплотнений рабочих колес на гидротурбинах</t>
  </si>
  <si>
    <t>2019 год - ГГ7, ГГ9
2020 год - ГГ8
2021 год - ГГ3</t>
  </si>
  <si>
    <t>2019 год - 995
2020 год - 995
2021 год - 1000</t>
  </si>
  <si>
    <t>Руководитель ТиГМО Карыпов Н.В.</t>
  </si>
  <si>
    <t>1.1-Рем-2017-ВотГЭС</t>
  </si>
  <si>
    <t xml:space="preserve">Предотвращение загрязнение водного объекта. </t>
  </si>
  <si>
    <t xml:space="preserve">Замена турбины №5, №9, </t>
  </si>
  <si>
    <t>2019 - турбина №5
2020 - турбина №3
2021 - турбина №1</t>
  </si>
  <si>
    <t>2019 - 1347706,78
2020 - 1347706,78
2021 - 1347706,78</t>
  </si>
  <si>
    <t>Руководитель ГПКМ Бурнышев А.И.</t>
  </si>
  <si>
    <t>ТПиР_ВотГЭС</t>
  </si>
  <si>
    <t>1.3_4_2015
1.18_4_2013
1.20_4_2013</t>
  </si>
  <si>
    <t>Сохранность и надежность гидросооружений</t>
  </si>
  <si>
    <t>Замена внешних инженерных сетей водоснабжения гидроузла</t>
  </si>
  <si>
    <t>2019 год</t>
  </si>
  <si>
    <t>2019 год - 14,819</t>
  </si>
  <si>
    <t>7.10_4_2012</t>
  </si>
  <si>
    <t xml:space="preserve">Сохранность и надежность сетей водоснабжения, предотвращение негативного влияния на работу централизованной системы водоотведения в части превышения допустимой концентрации загрязняющего вещества </t>
  </si>
  <si>
    <t>Летний и осенний этапы акции "оБерегай"</t>
  </si>
  <si>
    <t>июнь, сентябрь (ежегодно)</t>
  </si>
  <si>
    <t>2019 год - 80</t>
  </si>
  <si>
    <t>Специалист по связям с общественностью Макаров С.В.</t>
  </si>
  <si>
    <t>Благотворительная программа "Чистая энергия"</t>
  </si>
  <si>
    <t xml:space="preserve">Благоустройство территории, привлечение населения к проблемам загрязнения, воспитание молодого поколения бережного отношения к природе, </t>
  </si>
  <si>
    <t>Всемирный день воды</t>
  </si>
  <si>
    <t>март (ежегодно)</t>
  </si>
  <si>
    <t>Акция "Помоги природе" в рамках проекта "Осенний марафон"</t>
  </si>
  <si>
    <t>сентябрь (ежегодно)</t>
  </si>
  <si>
    <t>филиал ПАО "РусГидро"-"Северо-Осетинский филиал"</t>
  </si>
  <si>
    <t>Туаев С.И.;+78672530685; TuaevSI@rushydro.ru</t>
  </si>
  <si>
    <t>1.3.1.</t>
  </si>
  <si>
    <t>Разработка и согласование проекта предельно допустимых выбросов (ПДВ) для Зарамагской ГЭС</t>
  </si>
  <si>
    <t>1 квартал 2019г</t>
  </si>
  <si>
    <t>программа эксплуатации, ФБ4</t>
  </si>
  <si>
    <t>нормирование, соответствие обязательным нормам</t>
  </si>
  <si>
    <t>Разработка и согласование проекта нормативов допустимых сбросов (НДС) для Зарамагской ГЭС</t>
  </si>
  <si>
    <t>2 квартал 2019г</t>
  </si>
  <si>
    <t>Разработка и согласование проекта нормативов образования отходов и лимитов на их размещение (ПНОЛР) для Зарамагской ГЭС</t>
  </si>
  <si>
    <t xml:space="preserve"> Замена РУ-110/35/10/0,4кВ - Эзминская ГЭС</t>
  </si>
  <si>
    <t>2020-2021г.г.</t>
  </si>
  <si>
    <t>Яроцкий Д.А.; +78672408500, 4080 yarotskyda@rushydro.ru</t>
  </si>
  <si>
    <t>производственная программа</t>
  </si>
  <si>
    <t xml:space="preserve">Замена масляных выключателей на элегазовые и вакуумные </t>
  </si>
  <si>
    <t>Проведение измерений и анализов выбросов,  сточных и поверхностных вод.</t>
  </si>
  <si>
    <t>точка</t>
  </si>
  <si>
    <t>Контроль влияниния на окружающую среду и соблюдение нормативов</t>
  </si>
  <si>
    <t xml:space="preserve">Экологическая PR-акция "оБЕРЕГАй" </t>
  </si>
  <si>
    <t>Гетоева З.К.; +78672408500, 4050;   GetoevaZK@rushydro.ru</t>
  </si>
  <si>
    <t>ФБ 13 "Расходы на рекламу"</t>
  </si>
  <si>
    <t>Формирование у подрастающего поколения культуры бережного отношения к природе, в частности к водным ресурсам.</t>
  </si>
  <si>
    <t xml:space="preserve">Экологический конкурс детского рисунка "Сила воды" </t>
  </si>
  <si>
    <t>Повышение экологической грамотности населения</t>
  </si>
  <si>
    <t>Освещение в республиканских СМИ мероприятий по реализации экологической PR - программы</t>
  </si>
  <si>
    <t>Карачаево-Черкесский филиал</t>
  </si>
  <si>
    <t>Клемешова Е.Г. (KlemeshovaEG@rushydro.ru, 0372240)</t>
  </si>
  <si>
    <t>Разработка проекта инвентаризации и ПДВ загрязняющих веществ МГЭС на р. Б.Зеленчук</t>
  </si>
  <si>
    <t>источник</t>
  </si>
  <si>
    <t>Грудиёва О.Н. (GrudievaON@rushydro.ru, 6004)</t>
  </si>
  <si>
    <t>Программа эксплуатации, ФБ4</t>
  </si>
  <si>
    <t>Разработка проекта НДС от очистных сооружений ГЭС-ГАЭС</t>
  </si>
  <si>
    <t>выпуск</t>
  </si>
  <si>
    <t>Разработка проекта НДС от очистных сооружений МГЭС на р.Б.Зеленчук</t>
  </si>
  <si>
    <t>2.1.4. Реконструкция и ремонт гидротехнических сооружений с целью поддержания надлежащего состояния водоохранных зон, проведение берегоукрепительных работ</t>
  </si>
  <si>
    <t>Планировка берм сухих откосов канала Кубыш-БСР</t>
  </si>
  <si>
    <r>
      <t>м</t>
    </r>
    <r>
      <rPr>
        <vertAlign val="superscript"/>
        <sz val="13"/>
        <color theme="1"/>
        <rFont val="Times New Roman"/>
        <family val="1"/>
        <charset val="204"/>
      </rPr>
      <t>2</t>
    </r>
  </si>
  <si>
    <t>Кириченко В.В. (KirichenkoVV@rushydro.ru, 6035)</t>
  </si>
  <si>
    <t>РЕМ</t>
  </si>
  <si>
    <t>6.39-РЕМ-2013-КЧФ</t>
  </si>
  <si>
    <t>берегоукрепление с целью предотвращения подтопления площади в 8 га</t>
  </si>
  <si>
    <t>Выполнение работ по устранению протечек через стенки водоотводящего лотка и снижение фильтрации через грунтовую плотину гидроузла на р.Аксаут</t>
  </si>
  <si>
    <t>6.40-РЕМ-2013-КЧФ</t>
  </si>
  <si>
    <t>берегоукрепление с целью предотвращения подтопления площади в 20 га</t>
  </si>
  <si>
    <t>Восстановление крепления откосов выходного оголовка дюкера через б. Кубыш</t>
  </si>
  <si>
    <r>
      <t>м</t>
    </r>
    <r>
      <rPr>
        <vertAlign val="superscript"/>
        <sz val="13"/>
        <color theme="1"/>
        <rFont val="Times New Roman"/>
        <family val="1"/>
        <charset val="204"/>
      </rPr>
      <t>3</t>
    </r>
  </si>
  <si>
    <t>6.41-РЕМ-2013-КЧФ</t>
  </si>
  <si>
    <r>
      <t>берегоукрепление с целью предотвращения подтопления сельскохозяйственных земель по площади 90 м</t>
    </r>
    <r>
      <rPr>
        <vertAlign val="superscript"/>
        <sz val="13"/>
        <color theme="1"/>
        <rFont val="Times New Roman"/>
        <family val="1"/>
        <charset val="204"/>
      </rPr>
      <t>2</t>
    </r>
  </si>
  <si>
    <t>Рыбозащитные мероприятия</t>
  </si>
  <si>
    <t>восстановление популяции форели</t>
  </si>
  <si>
    <t>Контроль сточных вод</t>
  </si>
  <si>
    <t>производственный экологический контроль показателей сточной воды</t>
  </si>
  <si>
    <t>Проведение геоэкологического мониторинга</t>
  </si>
  <si>
    <t>мониторинг атмосферного воздуха и физических факторов в зоне действия Филиала</t>
  </si>
  <si>
    <t>Услуги по физико-химическому анализу речной воды</t>
  </si>
  <si>
    <t>Ермоленко В.И. (ErmolenkoVI@rushydro.ru, 6018)</t>
  </si>
  <si>
    <t>мониторинг поверхностных вод в зоне действия Филиала</t>
  </si>
  <si>
    <t>Разработка проектной документации на модернизацию инженерных сетей (ливневой канализации) ГЭС</t>
  </si>
  <si>
    <t>территория</t>
  </si>
  <si>
    <t>7.4-ТПиР-2012-КЧФ</t>
  </si>
  <si>
    <t>ликвидация неорганизованного сброса ливневых вод в водоохранной зоне, снижение негативного воздействия на ОС</t>
  </si>
  <si>
    <t>метр</t>
  </si>
  <si>
    <t>6.33-РЕМ-2013-КЧФ</t>
  </si>
  <si>
    <t>берегоукрепление</t>
  </si>
  <si>
    <t>Противофильтрационные работы на гидроузле на р.Б.Зеленчук</t>
  </si>
  <si>
    <t>6.34-РЕМ-2013-КЧФ</t>
  </si>
  <si>
    <t>Ремонт лотков из нагорной канавы и берм канала щебнем от размывов</t>
  </si>
  <si>
    <t>6.38-РЕМ-2013-КЧФ</t>
  </si>
  <si>
    <t>Проведение акции "оБЕРЕГАй"</t>
  </si>
  <si>
    <t>Мягкова И.И. (MyagkovaII@rushydro.ru, 6022)</t>
  </si>
  <si>
    <t>Программа благотворительности, ФБ 13</t>
  </si>
  <si>
    <t>Мероприятие, направленное на повышение экологической культуры населения</t>
  </si>
  <si>
    <t>Проведение акции "Вместе ярче"</t>
  </si>
  <si>
    <t>Проведение открытого урока "День Воды"</t>
  </si>
  <si>
    <t>Разработка проекта нормативов образования отходов и лимитов на их размещение, оформление нормативов образования отходов и лимитов на их размещение для филиала ПАО "РусГидро" - "Каскад Верхневолжских ГЭС" - Рыбинская ГЭС</t>
  </si>
  <si>
    <t>Филиал ПАО "РусГидро" - "Каскад Верхневолжских ГЭС"</t>
  </si>
  <si>
    <t>Инженер по охране окружающей среды А.В. Карамышев (4855) 297-423, e-mail:KaramyshevAV@kvvger.rushydro.ru</t>
  </si>
  <si>
    <t>ФБ 4.1.</t>
  </si>
  <si>
    <t>Контроль за объемами образования отходов и их утилизацией</t>
  </si>
  <si>
    <t>Разработка проекта нормативов образования отходов и лимитов на их размещение, оформление нормативов образования отходов и лимитов на их размещение для филиала ПАО "РусГидро" - "Каскад Верхневолжских ГЭС" - Угличская ГЭС</t>
  </si>
  <si>
    <t>Реконструкция дренажной системы дамбы 40 с установкой очистных сооружений (Угличская ГЭС)</t>
  </si>
  <si>
    <t>Начальник ПТС М.С. Макалов, (4855) 297-316, e-mail: makalovms@rushydro.ru</t>
  </si>
  <si>
    <t>ТПиР4-2013-КВВГЭС</t>
  </si>
  <si>
    <t>6.23</t>
  </si>
  <si>
    <t>Снижение концентрации загрязняющих веществ в дренажных водах УГЭС (железо, нефтепродукты)</t>
  </si>
  <si>
    <t>Мониторинг состава и качества сточных вод</t>
  </si>
  <si>
    <t>Инженер по охране окружающей среды А.В. Карамышев (4855) 297-423, e-mail: KaramyshevAV@rushydro.ru</t>
  </si>
  <si>
    <t>Контроль степени влияния на окружающую среду и соблюдения нормативов</t>
  </si>
  <si>
    <t>Комплексная замена ГА ст.№3 с  гидрогенератором типа СВ (Рыбинская ГЭС)</t>
  </si>
  <si>
    <t xml:space="preserve">ТПиР4-2012-КВВГЭС, </t>
  </si>
  <si>
    <t>1,8; 2.2</t>
  </si>
  <si>
    <t>Увеличение безопасности и надежности эксплуатируемого оборудования, сижение риска загрязнения водного объекта</t>
  </si>
  <si>
    <t>Комплексная замена ГА ст.№5 с гидрогенератором типа СВ (Рыбинская ГЭС)</t>
  </si>
  <si>
    <t>ТПиР4-2012-КВВГЭС</t>
  </si>
  <si>
    <t>1,21; 2.4</t>
  </si>
  <si>
    <t xml:space="preserve">Реконструкция канализационной сети Рыбинской ГЭС </t>
  </si>
  <si>
    <t>7.22</t>
  </si>
  <si>
    <t>Снижение объемов сброса сточных вод</t>
  </si>
  <si>
    <t>Повышение квалификации и экологической грамотности персонала</t>
  </si>
  <si>
    <t>Подготовка руководителей и специалистов в области охраны окружающей среды и экологической безопасности</t>
  </si>
  <si>
    <t>Кабардино-Балкарский филиал</t>
  </si>
  <si>
    <t>Разработка проектов нормативов образования отходов и лимитов на их размещение</t>
  </si>
  <si>
    <t>Филиал ПАО "РусГидро"-"Кабардино-Балкарский филиал"</t>
  </si>
  <si>
    <t>7 проектов</t>
  </si>
  <si>
    <t>01. 11. 2019 г.</t>
  </si>
  <si>
    <t xml:space="preserve">Инженер по охране окружающей среды Эристаев М.А. тел. 7-8662-77-94-14 </t>
  </si>
  <si>
    <t>ФБ 4.1 "Эксплуатация"</t>
  </si>
  <si>
    <t xml:space="preserve">Соблюдение требований законодательства РФ </t>
  </si>
  <si>
    <t>2.2.2.1</t>
  </si>
  <si>
    <t>Мероприятия по компенсации вреда водным биоресурсам реки Баксан от эксплуатации Баксанской ГЭС путём выпуска в водные объекты мальков каспийского лосося (ручьевой форели).</t>
  </si>
  <si>
    <t>30.12. 2020 г.</t>
  </si>
  <si>
    <t>Инженер-эколог
 Эристаев М.А.
Eristaev-m@mail.ru.
8(8662) 77-94-19</t>
  </si>
  <si>
    <t>Выполнение текущих обязательств по компенсации вреда водным биоресурсам от эксплуатации Баксанской ГЭС и сохранение водных биоресурсов.</t>
  </si>
  <si>
    <t>2.2.2.2</t>
  </si>
  <si>
    <t>30.12. 2021 г.</t>
  </si>
  <si>
    <t>2.2.2.3</t>
  </si>
  <si>
    <t>Мероприятия по компенсации вреда водным биоресурсам реки Черек Балкарский от эксплуатации Мухольской ГЭС путём выпуска в водные объекты мальков каспийского лосося (ручьевой форели).</t>
  </si>
  <si>
    <t>30.12. 2019 г.</t>
  </si>
  <si>
    <t>Устранение замечаний Отдела рыбоохраны ЗКТУ Росрыболовства, избежание штрафных санкций и сохранение водных биоресурсов.</t>
  </si>
  <si>
    <t>2.2.2.4</t>
  </si>
  <si>
    <t>2.2.2.5</t>
  </si>
  <si>
    <t>Ведение мониторинга водных объектов</t>
  </si>
  <si>
    <t>Соблюдение требований законодательства РФ (Получение информации о качестве воды).</t>
  </si>
  <si>
    <t>Ведение производсвтенного контроля сточных вод</t>
  </si>
  <si>
    <t xml:space="preserve">Контроль нормативов ПДВ загрязняющих веществ в атмосферный воздух на  границе санитарно-защитной зоны (СЗЗ).    </t>
  </si>
  <si>
    <t xml:space="preserve">ежегодно  </t>
  </si>
  <si>
    <t>Соблюдение требований законодательства РФ (Контроль влияния ГЭС на прилегающие территории).</t>
  </si>
  <si>
    <t>Лабораторные исследования воды речной и питьевой на  микробиологические и паразитологичесике показатели.</t>
  </si>
  <si>
    <t>Передача на демеркуризацию люминесцентных ламп. (Утилизация отходов).</t>
  </si>
  <si>
    <t>Ремонт стен лотка деривационного канала Кашхатау ГЭС  в зоне переменного уровня воды</t>
  </si>
  <si>
    <t>усл. ед.</t>
  </si>
  <si>
    <t>3 кв. 2019 г.</t>
  </si>
  <si>
    <t>Ведущий инженер СПСР Белгароков А.Х., (тел.:+7(8662)77-94-65, e-mail: belgarokovah@rushydro.ru)</t>
  </si>
  <si>
    <t>Программа ремонтов филиала ПАО "РусГидро" - "Кабардино-Балкарский филиал" на плановый период 2018-2023 гг.</t>
  </si>
  <si>
    <t>Безопасность ГТС и снижение экологических рисков, безопасность ГТС</t>
  </si>
  <si>
    <t>Ремонт стен лотка деривационного канала Аушигерской ГЭС  в зоне переменного уровня воды</t>
  </si>
  <si>
    <t>4 кв. 2019 г.</t>
  </si>
  <si>
    <t>Проведение акций «оБЕРЕГАй»</t>
  </si>
  <si>
    <t xml:space="preserve">Ежегодно (май, сентябрь). </t>
  </si>
  <si>
    <t>Специалист по PR
Балкизов А.Х.
Тел.(8662)77-94-20
Al-im07kaskad@mail.ru</t>
  </si>
  <si>
    <t>Затраты на PR услуги 2019</t>
  </si>
  <si>
    <t>Программа ФБ 13</t>
  </si>
  <si>
    <t>Формирование социальной ответственности и бережного отношения к окружаюжей среде, снижение загрязнений берегов рек и водоёмов.</t>
  </si>
  <si>
    <t>1.2.2</t>
  </si>
  <si>
    <t>1.2.3</t>
  </si>
  <si>
    <t>чел.</t>
  </si>
  <si>
    <t>Дополнительное профессиональное образование  по теме: "Обеспечение экологической безопасности руководителями и специалистами общехозяйственных систем управления"</t>
  </si>
  <si>
    <t>План работы филиала ПАО "РусГидро" - "КорУнГ" на 2019 г.</t>
  </si>
  <si>
    <t>1.2.2.</t>
  </si>
  <si>
    <t>1.2.3.</t>
  </si>
  <si>
    <t xml:space="preserve">АО "ДГК" </t>
  </si>
  <si>
    <t>1 чел.</t>
  </si>
  <si>
    <t>Гаджиев Магомед Гаджиевич
GadzhievMG@rushydro.ru</t>
  </si>
  <si>
    <t>Дополнительное профессиональное образование  по теме: "Обеспечение экологической безопасности руководителями и специалистами экологических служб и систем экологического контроля"</t>
  </si>
  <si>
    <t xml:space="preserve">Филиал ПАО "РусГидро" - "Нижегородская ГЭС"
</t>
  </si>
  <si>
    <t>План обучения филиала ПАО "РусГидро"-"Нижегородская ГЭС"</t>
  </si>
  <si>
    <t>План обучения персонала филиала на 2019</t>
  </si>
  <si>
    <t>Филиал ПАО "РусГидро" - "КорУнГ"/
Прохорова Л.В. (86554)4-15-07, ProhorovaLV@rushydro.ru</t>
  </si>
  <si>
    <t>Профессиональная переподготовка по программе "Экология, охрана окружающей среды и экологическая безопасность"</t>
  </si>
  <si>
    <t>2019 г.</t>
  </si>
  <si>
    <t>Прохорова Л.В. (86554)4-15-07, ProhorovaLV@rushydro.ru</t>
  </si>
  <si>
    <t>План работы филиала ПАО "РусГидро" - "КорУнГ" на 2021 г.</t>
  </si>
  <si>
    <t xml:space="preserve">2019 г
</t>
  </si>
  <si>
    <t>4 чел.</t>
  </si>
  <si>
    <t>Старикова Т.А., 8-495-225-32-32, доб. 4118, StarikovaTA@rushydro.ru / Специалист ОУП Лаврененко Ю.Ю.</t>
  </si>
  <si>
    <t>2019 (1 раз в 5 лет)</t>
  </si>
  <si>
    <t>Повышение квалификации: эколгогическая грамотность работников, принимающих решения</t>
  </si>
  <si>
    <t>Охрана окружающей среды и экологическая безопасность - проф.переподготовка</t>
  </si>
  <si>
    <t>План обучения персонала филиала на 2019 год</t>
  </si>
  <si>
    <t>План работы на 2019 г. Филиала ПАО "РусГидро "КорУнГ"</t>
  </si>
  <si>
    <t>Профессиональная переподготовка в соответствии с требованиями профессионального стандарта</t>
  </si>
  <si>
    <t>План работы на 2019 г. Филиала ПАО "РусГидро"-"КорУнГ"</t>
  </si>
  <si>
    <t>План работы на 2019 г. Филиала ПАО "РусГидро" -"КорУнГ"</t>
  </si>
  <si>
    <t>Наименование филиала</t>
  </si>
  <si>
    <t>План подготовки персонала на 2019 г.</t>
  </si>
  <si>
    <t>План работы филиала   ПАО "РусГидро" - "КорУнГ" на 2020</t>
  </si>
  <si>
    <t>План работы филиала на  ПАО "РусГидро" - "КорУнГ" на 2021</t>
  </si>
  <si>
    <t xml:space="preserve"> 2019 г.</t>
  </si>
  <si>
    <t>План обучения филиала в 2019 г.</t>
  </si>
  <si>
    <t xml:space="preserve"> 1 раз в 5 лет</t>
  </si>
  <si>
    <t>План работы на 2019 год Филиала ПАО "РусГидро"-"КорУнГ"</t>
  </si>
  <si>
    <t>Ответственные за принятие решений при осуществлении хозяйственной деятельности и иной деятельности, которая оказывает или может оказать негативное воздействие на окружающую среду</t>
  </si>
  <si>
    <t>План работы на 2020 год Филиала ПАО "РусГидро"-"КорУнГ"</t>
  </si>
  <si>
    <t>Обеспечение экологической безопасности при обращении с опасными отходами</t>
  </si>
  <si>
    <t>4 чел</t>
  </si>
  <si>
    <t>1 чел</t>
  </si>
  <si>
    <t>План обучения работников филиала на 2019г.</t>
  </si>
  <si>
    <t xml:space="preserve"> 14 чел</t>
  </si>
  <si>
    <t>5 чел.</t>
  </si>
  <si>
    <t>Скиба О.В. 8(8662)779428 skibaov@rushydro.ru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</si>
</sst>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  <numFmt numFmtId="166" formatCode="#,##0.0"/>
    <numFmt numFmtId="167" formatCode="#,##0.000"/>
    <numFmt numFmtId="168" formatCode="#,##0.00\ _₽"/>
    <numFmt numFmtId="169" formatCode="dd/mm/yy;@"/>
    <numFmt numFmtId="170" formatCode="_-* #,##0.0\ _₽_-;\-* #,##0.0\ _₽_-;_-* &quot;-&quot;??\ _₽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353535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Symbol"/>
      <family val="1"/>
      <charset val="2"/>
    </font>
    <font>
      <sz val="13"/>
      <name val="Calibri"/>
      <family val="2"/>
      <scheme val="minor"/>
    </font>
    <font>
      <sz val="13"/>
      <color rgb="FF0070C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C00000"/>
      <name val="Times New Roman"/>
      <family val="1"/>
      <charset val="204"/>
    </font>
    <font>
      <sz val="13"/>
      <color rgb="FF0000CC"/>
      <name val="Times New Roman"/>
      <family val="1"/>
      <charset val="204"/>
    </font>
    <font>
      <sz val="13"/>
      <color rgb="FF00206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8080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3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6" fillId="0" borderId="0"/>
  </cellStyleXfs>
  <cellXfs count="526"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3" fontId="5" fillId="4" borderId="7" xfId="1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2" fontId="8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4" fontId="8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6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quotePrefix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left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3" fontId="5" fillId="4" borderId="7" xfId="1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5" fillId="4" borderId="7" xfId="1" applyNumberFormat="1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2" fontId="8" fillId="0" borderId="7" xfId="0" applyNumberFormat="1" applyFont="1" applyBorder="1" applyAlignment="1">
      <alignment horizontal="left" vertical="center" wrapText="1"/>
    </xf>
    <xf numFmtId="2" fontId="8" fillId="0" borderId="7" xfId="0" applyNumberFormat="1" applyFont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2" fontId="8" fillId="0" borderId="7" xfId="0" applyNumberFormat="1" applyFont="1" applyFill="1" applyBorder="1" applyAlignment="1">
      <alignment horizontal="left" vertical="center" wrapText="1"/>
    </xf>
    <xf numFmtId="0" fontId="18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3" fontId="15" fillId="4" borderId="7" xfId="0" applyNumberFormat="1" applyFont="1" applyFill="1" applyBorder="1" applyAlignment="1">
      <alignment horizontal="center" vertical="center"/>
    </xf>
    <xf numFmtId="3" fontId="15" fillId="4" borderId="7" xfId="1" applyNumberFormat="1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3" fontId="15" fillId="4" borderId="7" xfId="1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8" fillId="0" borderId="7" xfId="1" applyNumberFormat="1" applyFont="1" applyBorder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top" wrapText="1"/>
    </xf>
    <xf numFmtId="3" fontId="5" fillId="4" borderId="7" xfId="1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14" fontId="8" fillId="0" borderId="7" xfId="0" applyNumberFormat="1" applyFont="1" applyBorder="1" applyAlignment="1">
      <alignment horizontal="center" vertical="top" wrapText="1"/>
    </xf>
    <xf numFmtId="2" fontId="8" fillId="6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164" fontId="4" fillId="0" borderId="0" xfId="1" applyNumberFormat="1" applyFont="1" applyAlignment="1">
      <alignment horizontal="center" vertical="top" wrapText="1"/>
    </xf>
    <xf numFmtId="0" fontId="8" fillId="0" borderId="7" xfId="0" applyFont="1" applyFill="1" applyBorder="1" applyAlignment="1" applyProtection="1">
      <alignment horizontal="left" vertical="center" wrapText="1"/>
    </xf>
    <xf numFmtId="166" fontId="8" fillId="0" borderId="7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</xf>
    <xf numFmtId="14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Fill="1" applyBorder="1" applyAlignment="1" applyProtection="1">
      <alignment horizontal="left" vertical="center" wrapText="1"/>
    </xf>
    <xf numFmtId="49" fontId="5" fillId="5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8" fillId="6" borderId="7" xfId="0" applyFont="1" applyFill="1" applyBorder="1" applyAlignment="1">
      <alignment horizontal="left" vertical="center" wrapText="1"/>
    </xf>
    <xf numFmtId="4" fontId="8" fillId="6" borderId="7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" fontId="7" fillId="6" borderId="7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 applyProtection="1">
      <alignment horizontal="left" vertical="center" wrapText="1"/>
    </xf>
    <xf numFmtId="14" fontId="8" fillId="6" borderId="7" xfId="0" applyNumberFormat="1" applyFont="1" applyFill="1" applyBorder="1" applyAlignment="1">
      <alignment horizontal="center" vertical="center" wrapText="1"/>
    </xf>
    <xf numFmtId="1" fontId="8" fillId="6" borderId="7" xfId="0" applyNumberFormat="1" applyFont="1" applyFill="1" applyBorder="1" applyAlignment="1">
      <alignment horizontal="center" vertical="center" wrapText="1"/>
    </xf>
    <xf numFmtId="165" fontId="8" fillId="6" borderId="7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 shrinkToFit="1"/>
    </xf>
    <xf numFmtId="167" fontId="7" fillId="6" borderId="7" xfId="0" applyNumberFormat="1" applyFont="1" applyFill="1" applyBorder="1" applyAlignment="1">
      <alignment horizontal="center" vertical="center" wrapText="1"/>
    </xf>
    <xf numFmtId="166" fontId="7" fillId="6" borderId="7" xfId="0" applyNumberFormat="1" applyFont="1" applyFill="1" applyBorder="1" applyAlignment="1">
      <alignment horizontal="center" vertical="center" wrapText="1"/>
    </xf>
    <xf numFmtId="164" fontId="7" fillId="6" borderId="7" xfId="1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wrapText="1"/>
    </xf>
    <xf numFmtId="3" fontId="7" fillId="6" borderId="7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 wrapText="1"/>
    </xf>
    <xf numFmtId="168" fontId="8" fillId="0" borderId="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4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4" fillId="5" borderId="7" xfId="1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3" fontId="24" fillId="2" borderId="7" xfId="0" applyNumberFormat="1" applyFont="1" applyFill="1" applyBorder="1" applyAlignment="1">
      <alignment horizontal="center" vertical="center" wrapText="1"/>
    </xf>
    <xf numFmtId="166" fontId="24" fillId="2" borderId="7" xfId="1" applyNumberFormat="1" applyFont="1" applyFill="1" applyBorder="1" applyAlignment="1">
      <alignment horizontal="center" vertical="center" wrapText="1"/>
    </xf>
    <xf numFmtId="3" fontId="24" fillId="2" borderId="7" xfId="1" applyNumberFormat="1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3" fontId="24" fillId="4" borderId="7" xfId="0" applyNumberFormat="1" applyFont="1" applyFill="1" applyBorder="1" applyAlignment="1">
      <alignment horizontal="center" vertical="center" wrapText="1"/>
    </xf>
    <xf numFmtId="166" fontId="24" fillId="4" borderId="7" xfId="1" applyNumberFormat="1" applyFont="1" applyFill="1" applyBorder="1" applyAlignment="1">
      <alignment horizontal="center" vertical="center" wrapText="1"/>
    </xf>
    <xf numFmtId="3" fontId="24" fillId="4" borderId="7" xfId="1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 applyProtection="1">
      <alignment horizontal="center" vertical="center" wrapText="1"/>
      <protection locked="0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 wrapText="1"/>
    </xf>
    <xf numFmtId="0" fontId="31" fillId="6" borderId="7" xfId="0" applyFont="1" applyFill="1" applyBorder="1" applyAlignment="1" applyProtection="1">
      <alignment horizontal="center" vertical="center" wrapText="1"/>
      <protection locked="0"/>
    </xf>
    <xf numFmtId="165" fontId="30" fillId="0" borderId="7" xfId="0" applyNumberFormat="1" applyFont="1" applyBorder="1" applyAlignment="1">
      <alignment horizontal="center" vertical="center" wrapText="1"/>
    </xf>
    <xf numFmtId="0" fontId="31" fillId="0" borderId="7" xfId="0" applyFont="1" applyFill="1" applyBorder="1" applyAlignment="1" applyProtection="1">
      <alignment horizontal="center" vertical="center" wrapText="1"/>
      <protection locked="0"/>
    </xf>
    <xf numFmtId="0" fontId="30" fillId="6" borderId="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165" fontId="33" fillId="0" borderId="7" xfId="0" applyNumberFormat="1" applyFont="1" applyBorder="1" applyAlignment="1">
      <alignment horizontal="center" vertical="center" wrapText="1"/>
    </xf>
    <xf numFmtId="0" fontId="31" fillId="6" borderId="7" xfId="0" applyFont="1" applyFill="1" applyBorder="1" applyAlignment="1" applyProtection="1">
      <alignment horizontal="left" vertical="center" wrapText="1"/>
      <protection locked="0"/>
    </xf>
    <xf numFmtId="165" fontId="31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" xfId="0" applyFont="1" applyBorder="1" applyAlignment="1">
      <alignment horizontal="center" vertical="center" wrapText="1"/>
    </xf>
    <xf numFmtId="0" fontId="31" fillId="6" borderId="7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>
      <alignment horizontal="center" vertical="center"/>
    </xf>
    <xf numFmtId="0" fontId="30" fillId="0" borderId="7" xfId="0" applyFont="1" applyFill="1" applyBorder="1" applyAlignment="1" applyProtection="1">
      <alignment horizontal="left" vertical="center" wrapText="1"/>
    </xf>
    <xf numFmtId="169" fontId="30" fillId="0" borderId="7" xfId="0" applyNumberFormat="1" applyFont="1" applyBorder="1" applyAlignment="1" applyProtection="1">
      <alignment horizontal="center" vertical="center" wrapText="1"/>
    </xf>
    <xf numFmtId="164" fontId="31" fillId="0" borderId="7" xfId="1" applyNumberFormat="1" applyFont="1" applyBorder="1" applyAlignment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166" fontId="30" fillId="0" borderId="7" xfId="0" applyNumberFormat="1" applyFont="1" applyBorder="1" applyAlignment="1" applyProtection="1">
      <alignment horizontal="center" vertical="center" wrapText="1"/>
    </xf>
    <xf numFmtId="0" fontId="30" fillId="6" borderId="7" xfId="1" applyNumberFormat="1" applyFont="1" applyFill="1" applyBorder="1" applyAlignment="1" applyProtection="1">
      <alignment horizontal="center" vertical="center" wrapText="1"/>
    </xf>
    <xf numFmtId="166" fontId="33" fillId="0" borderId="7" xfId="0" applyNumberFormat="1" applyFont="1" applyBorder="1" applyAlignment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166" fontId="34" fillId="0" borderId="7" xfId="0" applyNumberFormat="1" applyFont="1" applyBorder="1" applyAlignment="1">
      <alignment horizontal="center" vertical="center" wrapText="1"/>
    </xf>
    <xf numFmtId="0" fontId="31" fillId="0" borderId="7" xfId="0" applyFont="1" applyFill="1" applyBorder="1" applyAlignment="1" applyProtection="1">
      <alignment vertical="center" wrapText="1"/>
      <protection locked="0"/>
    </xf>
    <xf numFmtId="0" fontId="30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2" fontId="30" fillId="0" borderId="7" xfId="0" applyNumberFormat="1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horizontal="center" vertical="center" wrapText="1"/>
    </xf>
    <xf numFmtId="2" fontId="30" fillId="6" borderId="7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7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165" fontId="31" fillId="0" borderId="7" xfId="0" applyNumberFormat="1" applyFont="1" applyBorder="1" applyAlignment="1">
      <alignment horizontal="center" vertical="center" wrapText="1"/>
    </xf>
    <xf numFmtId="0" fontId="30" fillId="0" borderId="7" xfId="2" applyFont="1" applyFill="1" applyBorder="1" applyAlignment="1" applyProtection="1">
      <alignment horizontal="center" vertical="center" wrapText="1"/>
    </xf>
    <xf numFmtId="0" fontId="30" fillId="6" borderId="7" xfId="0" applyFont="1" applyFill="1" applyBorder="1" applyAlignment="1" applyProtection="1">
      <alignment vertical="center" wrapText="1"/>
      <protection locked="0"/>
    </xf>
    <xf numFmtId="3" fontId="30" fillId="0" borderId="7" xfId="0" applyNumberFormat="1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left" vertical="center" wrapText="1"/>
    </xf>
    <xf numFmtId="166" fontId="30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0" fillId="6" borderId="7" xfId="0" applyFont="1" applyFill="1" applyBorder="1" applyAlignment="1" applyProtection="1">
      <alignment horizontal="left" vertical="center" wrapText="1"/>
    </xf>
    <xf numFmtId="3" fontId="30" fillId="6" borderId="7" xfId="0" applyNumberFormat="1" applyFont="1" applyFill="1" applyBorder="1" applyAlignment="1" applyProtection="1">
      <alignment horizontal="center" vertical="center" wrapText="1"/>
    </xf>
    <xf numFmtId="169" fontId="30" fillId="6" borderId="7" xfId="0" applyNumberFormat="1" applyFont="1" applyFill="1" applyBorder="1" applyAlignment="1" applyProtection="1">
      <alignment horizontal="center" vertical="center" wrapText="1"/>
    </xf>
    <xf numFmtId="166" fontId="30" fillId="6" borderId="7" xfId="0" applyNumberFormat="1" applyFont="1" applyFill="1" applyBorder="1" applyAlignment="1" applyProtection="1">
      <alignment horizontal="center" vertical="center" wrapText="1"/>
    </xf>
    <xf numFmtId="164" fontId="31" fillId="6" borderId="7" xfId="1" applyNumberFormat="1" applyFont="1" applyFill="1" applyBorder="1" applyAlignment="1">
      <alignment horizontal="center" vertical="center" wrapText="1"/>
    </xf>
    <xf numFmtId="0" fontId="30" fillId="6" borderId="7" xfId="0" applyFont="1" applyFill="1" applyBorder="1" applyAlignment="1" applyProtection="1">
      <alignment horizontal="center" vertical="center" wrapText="1"/>
    </xf>
    <xf numFmtId="169" fontId="33" fillId="0" borderId="7" xfId="0" applyNumberFormat="1" applyFont="1" applyBorder="1" applyAlignment="1" applyProtection="1">
      <alignment horizontal="center" vertical="center" wrapText="1"/>
    </xf>
    <xf numFmtId="0" fontId="35" fillId="6" borderId="7" xfId="0" applyFont="1" applyFill="1" applyBorder="1" applyAlignment="1" applyProtection="1">
      <alignment horizontal="center" vertical="center" wrapText="1"/>
      <protection locked="0"/>
    </xf>
    <xf numFmtId="166" fontId="33" fillId="0" borderId="7" xfId="0" applyNumberFormat="1" applyFont="1" applyBorder="1" applyAlignment="1" applyProtection="1">
      <alignment horizontal="center" vertical="center" wrapText="1"/>
    </xf>
    <xf numFmtId="4" fontId="33" fillId="0" borderId="7" xfId="0" applyNumberFormat="1" applyFont="1" applyBorder="1" applyAlignment="1" applyProtection="1">
      <alignment horizontal="center" vertical="center" wrapText="1"/>
    </xf>
    <xf numFmtId="4" fontId="35" fillId="6" borderId="7" xfId="0" applyNumberFormat="1" applyFont="1" applyFill="1" applyBorder="1" applyAlignment="1" applyProtection="1">
      <alignment horizontal="center" vertical="center" wrapText="1"/>
      <protection locked="0"/>
    </xf>
    <xf numFmtId="166" fontId="35" fillId="6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7" xfId="0" applyNumberFormat="1" applyFont="1" applyBorder="1" applyAlignment="1">
      <alignment horizontal="center" vertical="center" wrapText="1"/>
    </xf>
    <xf numFmtId="0" fontId="37" fillId="0" borderId="7" xfId="2" applyFont="1" applyFill="1" applyBorder="1" applyAlignment="1" applyProtection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0" fillId="6" borderId="7" xfId="0" applyFont="1" applyFill="1" applyBorder="1" applyAlignment="1" applyProtection="1">
      <alignment vertical="top" wrapText="1"/>
      <protection locked="0"/>
    </xf>
    <xf numFmtId="165" fontId="30" fillId="6" borderId="7" xfId="0" applyNumberFormat="1" applyFont="1" applyFill="1" applyBorder="1" applyAlignment="1" applyProtection="1">
      <alignment horizontal="center" vertical="center" wrapText="1"/>
      <protection locked="0"/>
    </xf>
    <xf numFmtId="165" fontId="30" fillId="6" borderId="7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170" fontId="33" fillId="0" borderId="7" xfId="1" applyNumberFormat="1" applyFont="1" applyBorder="1" applyAlignment="1">
      <alignment horizontal="center" vertical="center" wrapText="1"/>
    </xf>
    <xf numFmtId="164" fontId="33" fillId="0" borderId="7" xfId="1" applyNumberFormat="1" applyFont="1" applyBorder="1" applyAlignment="1">
      <alignment horizontal="center" vertical="center" wrapText="1"/>
    </xf>
    <xf numFmtId="165" fontId="33" fillId="6" borderId="7" xfId="0" applyNumberFormat="1" applyFont="1" applyFill="1" applyBorder="1" applyAlignment="1">
      <alignment horizontal="center" vertical="center" wrapText="1"/>
    </xf>
    <xf numFmtId="164" fontId="30" fillId="0" borderId="7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39" fillId="0" borderId="0" xfId="0" applyFont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0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40" fillId="0" borderId="0" xfId="0" applyNumberFormat="1" applyFont="1" applyAlignment="1">
      <alignment vertical="center" wrapText="1"/>
    </xf>
    <xf numFmtId="16" fontId="4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7" xfId="0" applyFont="1" applyBorder="1" applyAlignment="1">
      <alignment horizontal="left" vertical="center" wrapText="1" readingOrder="1"/>
    </xf>
    <xf numFmtId="0" fontId="44" fillId="0" borderId="0" xfId="0" applyFont="1" applyAlignment="1">
      <alignment horizontal="left" vertical="center" wrapText="1" readingOrder="1"/>
    </xf>
    <xf numFmtId="0" fontId="45" fillId="0" borderId="0" xfId="0" applyFont="1" applyAlignment="1">
      <alignment horizontal="justify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7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37" fillId="0" borderId="7" xfId="0" applyFont="1" applyBorder="1" applyAlignment="1" applyProtection="1">
      <alignment horizontal="center" vertical="center"/>
    </xf>
    <xf numFmtId="168" fontId="20" fillId="0" borderId="7" xfId="0" applyNumberFormat="1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3" fontId="5" fillId="6" borderId="7" xfId="0" applyNumberFormat="1" applyFont="1" applyFill="1" applyBorder="1" applyAlignment="1">
      <alignment horizontal="center" vertical="center"/>
    </xf>
    <xf numFmtId="3" fontId="5" fillId="6" borderId="7" xfId="1" applyNumberFormat="1" applyFont="1" applyFill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/>
    </xf>
    <xf numFmtId="3" fontId="10" fillId="6" borderId="7" xfId="0" applyNumberFormat="1" applyFont="1" applyFill="1" applyBorder="1" applyAlignment="1">
      <alignment horizontal="left" vertical="center"/>
    </xf>
    <xf numFmtId="3" fontId="10" fillId="6" borderId="7" xfId="1" applyNumberFormat="1" applyFont="1" applyFill="1" applyBorder="1" applyAlignment="1">
      <alignment horizontal="left" vertical="center" wrapText="1"/>
    </xf>
    <xf numFmtId="3" fontId="7" fillId="6" borderId="7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9" fontId="15" fillId="6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9" fillId="6" borderId="6" xfId="0" applyFont="1" applyFill="1" applyBorder="1" applyAlignment="1" applyProtection="1">
      <alignment horizontal="left" vertical="center" wrapText="1"/>
      <protection locked="0"/>
    </xf>
    <xf numFmtId="0" fontId="49" fillId="6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64" fontId="4" fillId="0" borderId="0" xfId="1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left" vertical="center" wrapText="1"/>
    </xf>
    <xf numFmtId="14" fontId="8" fillId="0" borderId="8" xfId="0" applyNumberFormat="1" applyFont="1" applyBorder="1" applyAlignment="1">
      <alignment horizontal="left" vertical="center" wrapText="1"/>
    </xf>
    <xf numFmtId="14" fontId="8" fillId="0" borderId="6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12" fillId="6" borderId="2" xfId="0" applyNumberFormat="1" applyFont="1" applyFill="1" applyBorder="1" applyAlignment="1">
      <alignment horizontal="center" vertical="center" wrapText="1"/>
    </xf>
    <xf numFmtId="14" fontId="12" fillId="6" borderId="6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6" borderId="2" xfId="0" applyNumberFormat="1" applyFont="1" applyFill="1" applyBorder="1" applyAlignment="1">
      <alignment horizontal="center" vertical="center" wrapText="1"/>
    </xf>
    <xf numFmtId="14" fontId="8" fillId="6" borderId="6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164" fontId="5" fillId="5" borderId="4" xfId="1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1" applyNumberFormat="1" applyFont="1" applyFill="1" applyBorder="1" applyAlignment="1">
      <alignment horizontal="center" vertical="center" wrapText="1"/>
    </xf>
    <xf numFmtId="0" fontId="5" fillId="5" borderId="4" xfId="1" applyNumberFormat="1" applyFont="1" applyFill="1" applyBorder="1" applyAlignment="1">
      <alignment horizontal="center" vertical="center" wrapText="1"/>
    </xf>
    <xf numFmtId="0" fontId="5" fillId="5" borderId="5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164" fontId="7" fillId="6" borderId="2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4" fillId="5" borderId="4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164" fontId="24" fillId="5" borderId="7" xfId="1" applyNumberFormat="1" applyFont="1" applyFill="1" applyBorder="1" applyAlignment="1">
      <alignment horizontal="left" vertical="center" wrapText="1"/>
    </xf>
    <xf numFmtId="0" fontId="25" fillId="5" borderId="7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164" fontId="24" fillId="5" borderId="7" xfId="1" applyNumberFormat="1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9" fontId="24" fillId="3" borderId="7" xfId="0" applyNumberFormat="1" applyFont="1" applyFill="1" applyBorder="1" applyAlignment="1">
      <alignment horizontal="center" vertical="center" wrapText="1"/>
    </xf>
    <xf numFmtId="49" fontId="34" fillId="0" borderId="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39" fillId="0" borderId="1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38" fillId="0" borderId="1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</cellXfs>
  <cellStyles count="3">
    <cellStyle name="Normal 4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0"/>
  <sheetViews>
    <sheetView view="pageBreakPreview" topLeftCell="A4" zoomScale="91" zoomScaleNormal="77" zoomScaleSheetLayoutView="91" workbookViewId="0">
      <selection activeCell="I19" sqref="I19"/>
    </sheetView>
  </sheetViews>
  <sheetFormatPr defaultRowHeight="17.25" x14ac:dyDescent="0.25"/>
  <cols>
    <col min="1" max="1" width="12.7109375" style="1" bestFit="1" customWidth="1"/>
    <col min="2" max="2" width="52.42578125" style="1" customWidth="1"/>
    <col min="3" max="3" width="46.140625" style="1" customWidth="1"/>
    <col min="4" max="5" width="18.42578125" style="1" customWidth="1"/>
    <col min="6" max="6" width="20.7109375" style="1" customWidth="1"/>
    <col min="7" max="7" width="18.7109375" style="1" customWidth="1"/>
    <col min="8" max="9" width="20.7109375" style="15" customWidth="1"/>
    <col min="10" max="10" width="39.42578125" style="15" customWidth="1"/>
    <col min="11" max="11" width="35.7109375" style="15" customWidth="1"/>
    <col min="12" max="12" width="25" style="15" customWidth="1"/>
    <col min="13" max="13" width="42.85546875" style="15" customWidth="1"/>
    <col min="14" max="16384" width="9.140625" style="1"/>
  </cols>
  <sheetData>
    <row r="1" spans="1:25" x14ac:dyDescent="0.25">
      <c r="L1" s="393" t="s">
        <v>41</v>
      </c>
      <c r="M1" s="393"/>
    </row>
    <row r="2" spans="1:25" ht="36" customHeight="1" x14ac:dyDescent="0.25">
      <c r="A2" s="383" t="s">
        <v>81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25" ht="36" customHeight="1" x14ac:dyDescent="0.25">
      <c r="A3" s="387" t="s">
        <v>0</v>
      </c>
      <c r="B3" s="387" t="s">
        <v>1</v>
      </c>
      <c r="C3" s="377" t="s">
        <v>9</v>
      </c>
      <c r="D3" s="387" t="s">
        <v>2</v>
      </c>
      <c r="E3" s="377" t="s">
        <v>19</v>
      </c>
      <c r="F3" s="391" t="s">
        <v>3</v>
      </c>
      <c r="G3" s="392"/>
      <c r="H3" s="404" t="s">
        <v>4</v>
      </c>
      <c r="I3" s="405"/>
      <c r="J3" s="377" t="s">
        <v>10</v>
      </c>
      <c r="K3" s="377" t="s">
        <v>24</v>
      </c>
      <c r="L3" s="377" t="s">
        <v>25</v>
      </c>
      <c r="M3" s="385" t="s">
        <v>26</v>
      </c>
    </row>
    <row r="4" spans="1:25" ht="84.75" customHeight="1" x14ac:dyDescent="0.25">
      <c r="A4" s="388"/>
      <c r="B4" s="389"/>
      <c r="C4" s="390"/>
      <c r="D4" s="389"/>
      <c r="E4" s="378"/>
      <c r="F4" s="16" t="s">
        <v>5</v>
      </c>
      <c r="G4" s="17" t="s">
        <v>6</v>
      </c>
      <c r="H4" s="18" t="s">
        <v>5</v>
      </c>
      <c r="I4" s="18" t="s">
        <v>6</v>
      </c>
      <c r="J4" s="378"/>
      <c r="K4" s="378"/>
      <c r="L4" s="378"/>
      <c r="M4" s="386"/>
    </row>
    <row r="5" spans="1:25" ht="35.1" customHeight="1" x14ac:dyDescent="0.25">
      <c r="A5" s="2"/>
      <c r="B5" s="3" t="s">
        <v>7</v>
      </c>
      <c r="C5" s="2"/>
      <c r="D5" s="4"/>
      <c r="E5" s="4"/>
      <c r="F5" s="5"/>
      <c r="G5" s="5"/>
      <c r="H5" s="6"/>
      <c r="I5" s="6"/>
      <c r="J5" s="6"/>
      <c r="K5" s="6"/>
      <c r="L5" s="6"/>
      <c r="M5" s="6"/>
    </row>
    <row r="6" spans="1:25" ht="30" customHeight="1" x14ac:dyDescent="0.25">
      <c r="A6" s="7"/>
      <c r="B6" s="403" t="s">
        <v>11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</row>
    <row r="7" spans="1:25" x14ac:dyDescent="0.25">
      <c r="A7" s="8"/>
      <c r="B7" s="9" t="s">
        <v>8</v>
      </c>
      <c r="C7" s="8"/>
      <c r="D7" s="10"/>
      <c r="E7" s="10"/>
      <c r="F7" s="11"/>
      <c r="G7" s="11"/>
      <c r="H7" s="12"/>
      <c r="I7" s="12"/>
      <c r="J7" s="12"/>
      <c r="K7" s="12"/>
      <c r="L7" s="12"/>
      <c r="M7" s="12"/>
    </row>
    <row r="8" spans="1:25" x14ac:dyDescent="0.25">
      <c r="A8" s="394" t="s">
        <v>27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6"/>
    </row>
    <row r="9" spans="1:25" ht="24.75" customHeight="1" x14ac:dyDescent="0.25">
      <c r="A9" s="13"/>
      <c r="B9" s="76" t="s">
        <v>164</v>
      </c>
      <c r="C9" s="76" t="s">
        <v>169</v>
      </c>
      <c r="D9" s="76" t="s">
        <v>42</v>
      </c>
      <c r="E9" s="76">
        <v>2019</v>
      </c>
      <c r="F9" s="76">
        <v>1</v>
      </c>
      <c r="G9" s="76"/>
      <c r="H9" s="22">
        <v>480</v>
      </c>
      <c r="I9" s="76"/>
      <c r="J9" s="76" t="s">
        <v>165</v>
      </c>
      <c r="K9" s="76" t="s">
        <v>166</v>
      </c>
      <c r="L9" s="76" t="s">
        <v>167</v>
      </c>
      <c r="M9" s="76" t="s">
        <v>168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</row>
    <row r="10" spans="1:25" ht="99" x14ac:dyDescent="0.25">
      <c r="A10" s="13"/>
      <c r="B10" s="90" t="s">
        <v>196</v>
      </c>
      <c r="C10" s="13" t="s">
        <v>197</v>
      </c>
      <c r="D10" s="13" t="s">
        <v>42</v>
      </c>
      <c r="E10" s="13">
        <v>2019</v>
      </c>
      <c r="F10" s="13"/>
      <c r="G10" s="13"/>
      <c r="H10" s="13">
        <v>3382.5</v>
      </c>
      <c r="I10" s="13"/>
      <c r="J10" s="13" t="s">
        <v>198</v>
      </c>
      <c r="K10" s="92" t="s">
        <v>53</v>
      </c>
      <c r="L10" s="92" t="s">
        <v>199</v>
      </c>
      <c r="M10" s="92" t="s">
        <v>200</v>
      </c>
    </row>
    <row r="11" spans="1:25" ht="16.5" customHeight="1" x14ac:dyDescent="0.25">
      <c r="A11" s="394" t="s">
        <v>28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6"/>
    </row>
    <row r="12" spans="1:25" ht="50.25" customHeight="1" x14ac:dyDescent="0.25">
      <c r="A12" s="359"/>
      <c r="B12" s="359" t="s">
        <v>95</v>
      </c>
      <c r="C12" s="359" t="s">
        <v>96</v>
      </c>
      <c r="D12" s="359" t="s">
        <v>97</v>
      </c>
      <c r="E12" s="13">
        <v>2019</v>
      </c>
      <c r="F12" s="13">
        <v>9</v>
      </c>
      <c r="G12" s="13"/>
      <c r="H12" s="22">
        <v>106</v>
      </c>
      <c r="I12" s="13"/>
      <c r="J12" s="36" t="s">
        <v>98</v>
      </c>
      <c r="K12" s="35" t="s">
        <v>99</v>
      </c>
      <c r="L12" s="32" t="s">
        <v>100</v>
      </c>
      <c r="M12" s="145" t="s">
        <v>203</v>
      </c>
    </row>
    <row r="13" spans="1:25" s="30" customFormat="1" ht="55.5" customHeight="1" x14ac:dyDescent="0.25">
      <c r="A13" s="367"/>
      <c r="B13" s="367"/>
      <c r="C13" s="367"/>
      <c r="D13" s="367"/>
      <c r="E13" s="32">
        <v>2020</v>
      </c>
      <c r="F13" s="32">
        <v>7</v>
      </c>
      <c r="G13" s="32"/>
      <c r="H13" s="22">
        <v>97</v>
      </c>
      <c r="I13" s="32"/>
      <c r="J13" s="36" t="s">
        <v>98</v>
      </c>
      <c r="K13" s="35" t="s">
        <v>99</v>
      </c>
      <c r="L13" s="32" t="s">
        <v>100</v>
      </c>
      <c r="M13" s="145" t="s">
        <v>203</v>
      </c>
    </row>
    <row r="14" spans="1:25" ht="53.25" customHeight="1" x14ac:dyDescent="0.25">
      <c r="A14" s="360"/>
      <c r="B14" s="360"/>
      <c r="C14" s="360"/>
      <c r="D14" s="360"/>
      <c r="E14" s="13">
        <v>2021</v>
      </c>
      <c r="F14" s="13">
        <v>7</v>
      </c>
      <c r="G14" s="13"/>
      <c r="H14" s="22">
        <v>45</v>
      </c>
      <c r="I14" s="13"/>
      <c r="J14" s="36" t="s">
        <v>98</v>
      </c>
      <c r="K14" s="35" t="s">
        <v>99</v>
      </c>
      <c r="L14" s="32" t="s">
        <v>100</v>
      </c>
      <c r="M14" s="145" t="s">
        <v>203</v>
      </c>
    </row>
    <row r="15" spans="1:25" s="30" customFormat="1" ht="56.25" customHeight="1" x14ac:dyDescent="0.25">
      <c r="A15" s="359"/>
      <c r="B15" s="359" t="s">
        <v>95</v>
      </c>
      <c r="C15" s="359" t="s">
        <v>149</v>
      </c>
      <c r="D15" s="359" t="s">
        <v>97</v>
      </c>
      <c r="E15" s="32">
        <v>2019</v>
      </c>
      <c r="F15" s="32">
        <v>48</v>
      </c>
      <c r="G15" s="32"/>
      <c r="H15" s="22">
        <v>688.6</v>
      </c>
      <c r="I15" s="32"/>
      <c r="J15" s="36"/>
      <c r="K15" s="56" t="s">
        <v>150</v>
      </c>
      <c r="L15" s="32"/>
      <c r="M15" s="145" t="s">
        <v>203</v>
      </c>
    </row>
    <row r="16" spans="1:25" s="55" customFormat="1" ht="48.75" customHeight="1" x14ac:dyDescent="0.25">
      <c r="A16" s="367"/>
      <c r="B16" s="367"/>
      <c r="C16" s="367"/>
      <c r="D16" s="367"/>
      <c r="E16" s="56">
        <v>2020</v>
      </c>
      <c r="F16" s="56">
        <v>42</v>
      </c>
      <c r="G16" s="56"/>
      <c r="H16" s="22">
        <v>770.6</v>
      </c>
      <c r="I16" s="56"/>
      <c r="J16" s="36"/>
      <c r="K16" s="56" t="s">
        <v>150</v>
      </c>
      <c r="L16" s="56"/>
      <c r="M16" s="145" t="s">
        <v>203</v>
      </c>
    </row>
    <row r="17" spans="1:13" s="55" customFormat="1" ht="68.25" customHeight="1" x14ac:dyDescent="0.25">
      <c r="A17" s="360"/>
      <c r="B17" s="360"/>
      <c r="C17" s="360"/>
      <c r="D17" s="360"/>
      <c r="E17" s="56">
        <v>2021</v>
      </c>
      <c r="F17" s="56">
        <v>41</v>
      </c>
      <c r="G17" s="56"/>
      <c r="H17" s="22">
        <v>775.6</v>
      </c>
      <c r="I17" s="56"/>
      <c r="J17" s="36"/>
      <c r="K17" s="56" t="s">
        <v>150</v>
      </c>
      <c r="L17" s="56"/>
      <c r="M17" s="56"/>
    </row>
    <row r="18" spans="1:13" s="133" customFormat="1" ht="68.25" customHeight="1" x14ac:dyDescent="0.25">
      <c r="A18" s="28"/>
      <c r="B18" s="145" t="s">
        <v>201</v>
      </c>
      <c r="C18" s="28" t="s">
        <v>278</v>
      </c>
      <c r="D18" s="28" t="s">
        <v>97</v>
      </c>
      <c r="E18" s="145">
        <v>2019</v>
      </c>
      <c r="F18" s="145">
        <v>13</v>
      </c>
      <c r="G18" s="145"/>
      <c r="H18" s="22">
        <v>420.88</v>
      </c>
      <c r="I18" s="145"/>
      <c r="J18" s="145" t="s">
        <v>281</v>
      </c>
      <c r="K18" s="154" t="s">
        <v>75</v>
      </c>
      <c r="L18" s="145"/>
      <c r="M18" s="145"/>
    </row>
    <row r="19" spans="1:13" s="30" customFormat="1" ht="74.25" customHeight="1" x14ac:dyDescent="0.25">
      <c r="A19" s="32"/>
      <c r="B19" s="92" t="s">
        <v>201</v>
      </c>
      <c r="C19" s="32" t="s">
        <v>197</v>
      </c>
      <c r="D19" s="32" t="s">
        <v>97</v>
      </c>
      <c r="E19" s="32">
        <v>2019</v>
      </c>
      <c r="F19" s="32">
        <v>127</v>
      </c>
      <c r="G19" s="32"/>
      <c r="H19" s="22">
        <v>163658.9</v>
      </c>
      <c r="I19" s="32"/>
      <c r="J19" s="92" t="s">
        <v>202</v>
      </c>
      <c r="K19" s="92" t="s">
        <v>75</v>
      </c>
      <c r="L19" s="92" t="s">
        <v>199</v>
      </c>
      <c r="M19" s="92" t="s">
        <v>203</v>
      </c>
    </row>
    <row r="20" spans="1:13" ht="18.75" customHeight="1" x14ac:dyDescent="0.25">
      <c r="A20" s="394" t="s">
        <v>29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6"/>
    </row>
    <row r="21" spans="1:13" ht="89.25" customHeight="1" x14ac:dyDescent="0.25">
      <c r="A21" s="13"/>
      <c r="B21" s="13" t="s">
        <v>80</v>
      </c>
      <c r="C21" s="13" t="s">
        <v>43</v>
      </c>
      <c r="D21" s="20" t="s">
        <v>42</v>
      </c>
      <c r="E21" s="27">
        <v>2019</v>
      </c>
      <c r="F21" s="13">
        <v>1</v>
      </c>
      <c r="G21" s="13"/>
      <c r="H21" s="21">
        <v>80</v>
      </c>
      <c r="I21" s="13"/>
      <c r="J21" s="13" t="s">
        <v>47</v>
      </c>
      <c r="K21" s="13"/>
      <c r="L21" s="13"/>
      <c r="M21" s="13" t="s">
        <v>45</v>
      </c>
    </row>
    <row r="22" spans="1:13" s="30" customFormat="1" ht="48" customHeight="1" x14ac:dyDescent="0.25">
      <c r="A22" s="359"/>
      <c r="B22" s="359" t="s">
        <v>105</v>
      </c>
      <c r="C22" s="359" t="s">
        <v>96</v>
      </c>
      <c r="D22" s="359" t="s">
        <v>42</v>
      </c>
      <c r="E22" s="32">
        <v>2019</v>
      </c>
      <c r="F22" s="32">
        <v>5</v>
      </c>
      <c r="G22" s="32"/>
      <c r="H22" s="22">
        <v>980</v>
      </c>
      <c r="I22" s="32"/>
      <c r="J22" s="380" t="s">
        <v>101</v>
      </c>
      <c r="K22" s="359" t="s">
        <v>102</v>
      </c>
      <c r="L22" s="359" t="s">
        <v>103</v>
      </c>
      <c r="M22" s="359" t="s">
        <v>104</v>
      </c>
    </row>
    <row r="23" spans="1:13" s="30" customFormat="1" ht="41.25" customHeight="1" x14ac:dyDescent="0.25">
      <c r="A23" s="367"/>
      <c r="B23" s="367"/>
      <c r="C23" s="367"/>
      <c r="D23" s="367"/>
      <c r="E23" s="27">
        <v>2020</v>
      </c>
      <c r="F23" s="32">
        <v>6</v>
      </c>
      <c r="G23" s="32"/>
      <c r="H23" s="22">
        <v>2000</v>
      </c>
      <c r="I23" s="32"/>
      <c r="J23" s="381"/>
      <c r="K23" s="367"/>
      <c r="L23" s="367"/>
      <c r="M23" s="367"/>
    </row>
    <row r="24" spans="1:13" ht="43.5" customHeight="1" x14ac:dyDescent="0.25">
      <c r="A24" s="360"/>
      <c r="B24" s="360"/>
      <c r="C24" s="360"/>
      <c r="D24" s="360"/>
      <c r="E24" s="32">
        <v>2021</v>
      </c>
      <c r="F24" s="32">
        <v>4</v>
      </c>
      <c r="G24" s="32"/>
      <c r="H24" s="22">
        <v>1500</v>
      </c>
      <c r="I24" s="32"/>
      <c r="J24" s="382"/>
      <c r="K24" s="360"/>
      <c r="L24" s="360"/>
      <c r="M24" s="360"/>
    </row>
    <row r="25" spans="1:13" s="75" customFormat="1" ht="40.5" customHeight="1" x14ac:dyDescent="0.25">
      <c r="A25" s="359"/>
      <c r="B25" s="359" t="s">
        <v>161</v>
      </c>
      <c r="C25" s="359" t="s">
        <v>149</v>
      </c>
      <c r="D25" s="359" t="s">
        <v>42</v>
      </c>
      <c r="E25" s="76">
        <v>2019</v>
      </c>
      <c r="F25" s="76">
        <v>54</v>
      </c>
      <c r="G25" s="76"/>
      <c r="H25" s="22">
        <v>6334.2</v>
      </c>
      <c r="I25" s="76"/>
      <c r="J25" s="380" t="s">
        <v>154</v>
      </c>
      <c r="K25" s="359" t="s">
        <v>162</v>
      </c>
      <c r="L25" s="359"/>
      <c r="M25" s="359" t="s">
        <v>104</v>
      </c>
    </row>
    <row r="26" spans="1:13" s="75" customFormat="1" ht="36" customHeight="1" x14ac:dyDescent="0.25">
      <c r="A26" s="367"/>
      <c r="B26" s="367"/>
      <c r="C26" s="367"/>
      <c r="D26" s="367"/>
      <c r="E26" s="27">
        <v>2020</v>
      </c>
      <c r="F26" s="76">
        <v>6</v>
      </c>
      <c r="G26" s="76"/>
      <c r="H26" s="22">
        <v>415</v>
      </c>
      <c r="I26" s="76"/>
      <c r="J26" s="381"/>
      <c r="K26" s="367"/>
      <c r="L26" s="367"/>
      <c r="M26" s="367"/>
    </row>
    <row r="27" spans="1:13" s="75" customFormat="1" ht="37.5" customHeight="1" x14ac:dyDescent="0.25">
      <c r="A27" s="360"/>
      <c r="B27" s="360"/>
      <c r="C27" s="360"/>
      <c r="D27" s="360"/>
      <c r="E27" s="76">
        <v>2021</v>
      </c>
      <c r="F27" s="76">
        <v>7</v>
      </c>
      <c r="G27" s="76"/>
      <c r="H27" s="22">
        <v>1260</v>
      </c>
      <c r="I27" s="76"/>
      <c r="J27" s="382"/>
      <c r="K27" s="360"/>
      <c r="L27" s="360"/>
      <c r="M27" s="360"/>
    </row>
    <row r="28" spans="1:13" s="75" customFormat="1" ht="37.5" customHeight="1" x14ac:dyDescent="0.25">
      <c r="A28" s="359"/>
      <c r="B28" s="359" t="s">
        <v>161</v>
      </c>
      <c r="C28" s="359" t="s">
        <v>170</v>
      </c>
      <c r="D28" s="359" t="s">
        <v>42</v>
      </c>
      <c r="E28" s="76">
        <v>2020</v>
      </c>
      <c r="F28" s="76">
        <v>3</v>
      </c>
      <c r="G28" s="76"/>
      <c r="H28" s="22">
        <v>1325</v>
      </c>
      <c r="I28" s="76"/>
      <c r="J28" s="76" t="s">
        <v>206</v>
      </c>
      <c r="K28" s="76" t="s">
        <v>172</v>
      </c>
      <c r="L28" s="76" t="s">
        <v>173</v>
      </c>
      <c r="M28" s="76" t="s">
        <v>168</v>
      </c>
    </row>
    <row r="29" spans="1:13" s="75" customFormat="1" ht="37.5" customHeight="1" x14ac:dyDescent="0.25">
      <c r="A29" s="360"/>
      <c r="B29" s="367"/>
      <c r="C29" s="360"/>
      <c r="D29" s="360"/>
      <c r="E29" s="76">
        <v>2021</v>
      </c>
      <c r="F29" s="76">
        <v>4</v>
      </c>
      <c r="G29" s="76"/>
      <c r="H29" s="22">
        <v>1750</v>
      </c>
      <c r="I29" s="76"/>
      <c r="J29" s="76" t="s">
        <v>198</v>
      </c>
      <c r="K29" s="76" t="s">
        <v>175</v>
      </c>
      <c r="L29" s="76" t="s">
        <v>173</v>
      </c>
      <c r="M29" s="76" t="s">
        <v>168</v>
      </c>
    </row>
    <row r="30" spans="1:13" s="91" customFormat="1" ht="59.25" customHeight="1" x14ac:dyDescent="0.25">
      <c r="A30" s="28"/>
      <c r="B30" s="92" t="s">
        <v>205</v>
      </c>
      <c r="C30" s="28" t="s">
        <v>260</v>
      </c>
      <c r="D30" s="28" t="s">
        <v>42</v>
      </c>
      <c r="E30" s="92">
        <v>2019</v>
      </c>
      <c r="F30" s="92"/>
      <c r="G30" s="92"/>
      <c r="H30" s="22">
        <v>100</v>
      </c>
      <c r="I30" s="92"/>
      <c r="J30" s="111" t="s">
        <v>261</v>
      </c>
      <c r="K30" s="111" t="s">
        <v>262</v>
      </c>
      <c r="L30" s="111" t="s">
        <v>263</v>
      </c>
      <c r="M30" s="92"/>
    </row>
    <row r="31" spans="1:13" s="133" customFormat="1" ht="59.25" customHeight="1" x14ac:dyDescent="0.25">
      <c r="A31" s="28"/>
      <c r="B31" s="145" t="s">
        <v>205</v>
      </c>
      <c r="C31" s="28" t="s">
        <v>278</v>
      </c>
      <c r="D31" s="28" t="s">
        <v>42</v>
      </c>
      <c r="E31" s="145" t="s">
        <v>88</v>
      </c>
      <c r="F31" s="145">
        <v>3</v>
      </c>
      <c r="G31" s="145"/>
      <c r="H31" s="22">
        <v>1056</v>
      </c>
      <c r="I31" s="145"/>
      <c r="J31" s="145" t="s">
        <v>204</v>
      </c>
      <c r="K31" s="154" t="s">
        <v>75</v>
      </c>
      <c r="L31" s="157"/>
      <c r="M31" s="145" t="s">
        <v>282</v>
      </c>
    </row>
    <row r="32" spans="1:13" s="75" customFormat="1" ht="37.5" customHeight="1" x14ac:dyDescent="0.25">
      <c r="A32" s="76"/>
      <c r="B32" s="92" t="s">
        <v>205</v>
      </c>
      <c r="C32" s="76" t="s">
        <v>197</v>
      </c>
      <c r="D32" s="76" t="s">
        <v>42</v>
      </c>
      <c r="E32" s="76">
        <v>2019</v>
      </c>
      <c r="F32" s="76">
        <v>16</v>
      </c>
      <c r="G32" s="76"/>
      <c r="H32" s="22">
        <v>2923</v>
      </c>
      <c r="I32" s="76"/>
      <c r="J32" s="37" t="s">
        <v>204</v>
      </c>
      <c r="K32" s="100" t="s">
        <v>75</v>
      </c>
      <c r="L32" s="100" t="s">
        <v>199</v>
      </c>
      <c r="M32" s="92" t="s">
        <v>45</v>
      </c>
    </row>
    <row r="33" spans="1:13" ht="22.5" customHeight="1" x14ac:dyDescent="0.25">
      <c r="A33" s="394" t="s">
        <v>30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6"/>
    </row>
    <row r="34" spans="1:13" ht="66.75" customHeight="1" x14ac:dyDescent="0.25">
      <c r="A34" s="13"/>
      <c r="B34" s="13" t="s">
        <v>44</v>
      </c>
      <c r="C34" s="13" t="s">
        <v>43</v>
      </c>
      <c r="D34" s="20" t="s">
        <v>42</v>
      </c>
      <c r="E34" s="27">
        <v>2019</v>
      </c>
      <c r="F34" s="13">
        <v>23</v>
      </c>
      <c r="G34" s="13"/>
      <c r="H34" s="21">
        <v>1977.1</v>
      </c>
      <c r="I34" s="13"/>
      <c r="J34" s="13" t="s">
        <v>47</v>
      </c>
      <c r="K34" s="13"/>
      <c r="L34" s="13"/>
      <c r="M34" s="13" t="s">
        <v>45</v>
      </c>
    </row>
    <row r="35" spans="1:13" s="91" customFormat="1" ht="66.75" customHeight="1" x14ac:dyDescent="0.25">
      <c r="A35" s="92"/>
      <c r="B35" s="92" t="s">
        <v>44</v>
      </c>
      <c r="C35" s="92" t="s">
        <v>197</v>
      </c>
      <c r="D35" s="94" t="s">
        <v>42</v>
      </c>
      <c r="E35" s="27">
        <v>2019</v>
      </c>
      <c r="F35" s="92">
        <v>13</v>
      </c>
      <c r="G35" s="92"/>
      <c r="H35" s="21">
        <v>6811</v>
      </c>
      <c r="I35" s="92"/>
      <c r="J35" s="92" t="s">
        <v>204</v>
      </c>
      <c r="K35" s="100" t="s">
        <v>75</v>
      </c>
      <c r="L35" s="100" t="s">
        <v>199</v>
      </c>
      <c r="M35" s="92" t="s">
        <v>45</v>
      </c>
    </row>
    <row r="36" spans="1:13" ht="51" customHeight="1" x14ac:dyDescent="0.25">
      <c r="A36" s="13"/>
      <c r="B36" s="76" t="s">
        <v>176</v>
      </c>
      <c r="C36" s="76" t="s">
        <v>169</v>
      </c>
      <c r="D36" s="76" t="s">
        <v>42</v>
      </c>
      <c r="E36" s="76">
        <v>2020</v>
      </c>
      <c r="F36" s="76">
        <v>8</v>
      </c>
      <c r="G36" s="76"/>
      <c r="H36" s="22">
        <v>2850</v>
      </c>
      <c r="I36" s="76"/>
      <c r="J36" s="76" t="s">
        <v>171</v>
      </c>
      <c r="K36" s="76" t="s">
        <v>178</v>
      </c>
      <c r="L36" s="76" t="s">
        <v>173</v>
      </c>
      <c r="M36" s="76" t="s">
        <v>168</v>
      </c>
    </row>
    <row r="37" spans="1:13" ht="21" customHeight="1" x14ac:dyDescent="0.25">
      <c r="A37" s="394" t="s">
        <v>31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6"/>
    </row>
    <row r="38" spans="1:13" ht="71.25" customHeight="1" x14ac:dyDescent="0.25">
      <c r="A38" s="13"/>
      <c r="B38" s="35" t="s">
        <v>106</v>
      </c>
      <c r="C38" s="76" t="s">
        <v>110</v>
      </c>
      <c r="D38" s="32" t="s">
        <v>42</v>
      </c>
      <c r="E38" s="32">
        <v>2021</v>
      </c>
      <c r="F38" s="32">
        <v>2</v>
      </c>
      <c r="G38" s="32"/>
      <c r="H38" s="22">
        <v>30</v>
      </c>
      <c r="I38" s="32"/>
      <c r="J38" s="37" t="s">
        <v>101</v>
      </c>
      <c r="K38" s="32" t="s">
        <v>102</v>
      </c>
      <c r="L38" s="32" t="s">
        <v>107</v>
      </c>
      <c r="M38" s="32" t="s">
        <v>104</v>
      </c>
    </row>
    <row r="39" spans="1:13" s="91" customFormat="1" ht="71.25" customHeight="1" x14ac:dyDescent="0.25">
      <c r="A39" s="92"/>
      <c r="B39" s="107" t="s">
        <v>106</v>
      </c>
      <c r="C39" s="92" t="s">
        <v>197</v>
      </c>
      <c r="D39" s="92" t="s">
        <v>42</v>
      </c>
      <c r="E39" s="92">
        <v>2019</v>
      </c>
      <c r="F39" s="92">
        <v>8</v>
      </c>
      <c r="G39" s="92"/>
      <c r="H39" s="22">
        <v>1347.5</v>
      </c>
      <c r="I39" s="92"/>
      <c r="J39" s="37" t="s">
        <v>204</v>
      </c>
      <c r="K39" s="100" t="s">
        <v>75</v>
      </c>
      <c r="L39" s="100" t="s">
        <v>199</v>
      </c>
      <c r="M39" s="92" t="s">
        <v>45</v>
      </c>
    </row>
    <row r="40" spans="1:13" ht="79.5" customHeight="1" x14ac:dyDescent="0.25">
      <c r="A40" s="13"/>
      <c r="B40" s="76" t="s">
        <v>106</v>
      </c>
      <c r="C40" s="84" t="s">
        <v>170</v>
      </c>
      <c r="D40" s="76" t="s">
        <v>42</v>
      </c>
      <c r="E40" s="76">
        <v>2019</v>
      </c>
      <c r="F40" s="76">
        <v>1</v>
      </c>
      <c r="G40" s="76"/>
      <c r="H40" s="22">
        <v>470.3</v>
      </c>
      <c r="I40" s="76"/>
      <c r="J40" s="76" t="s">
        <v>179</v>
      </c>
      <c r="K40" s="76" t="s">
        <v>166</v>
      </c>
      <c r="L40" s="76" t="s">
        <v>180</v>
      </c>
      <c r="M40" s="76" t="s">
        <v>168</v>
      </c>
    </row>
    <row r="41" spans="1:13" ht="25.5" customHeight="1" x14ac:dyDescent="0.25">
      <c r="A41" s="364" t="s">
        <v>32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6"/>
    </row>
    <row r="42" spans="1:13" ht="112.5" customHeight="1" x14ac:dyDescent="0.25">
      <c r="A42" s="14"/>
      <c r="B42" s="39" t="s">
        <v>108</v>
      </c>
      <c r="C42" s="32" t="s">
        <v>110</v>
      </c>
      <c r="D42" s="32" t="s">
        <v>42</v>
      </c>
      <c r="E42" s="14">
        <v>2019</v>
      </c>
      <c r="F42" s="14">
        <v>7</v>
      </c>
      <c r="G42" s="14"/>
      <c r="H42" s="38">
        <v>980</v>
      </c>
      <c r="I42" s="14"/>
      <c r="J42" s="37" t="s">
        <v>101</v>
      </c>
      <c r="K42" s="32" t="s">
        <v>102</v>
      </c>
      <c r="L42" s="32" t="s">
        <v>103</v>
      </c>
      <c r="M42" s="32" t="s">
        <v>104</v>
      </c>
    </row>
    <row r="43" spans="1:13" ht="150" customHeight="1" x14ac:dyDescent="0.25">
      <c r="A43" s="14"/>
      <c r="B43" s="39" t="s">
        <v>109</v>
      </c>
      <c r="C43" s="32" t="s">
        <v>110</v>
      </c>
      <c r="D43" s="32" t="s">
        <v>42</v>
      </c>
      <c r="E43" s="14">
        <v>2021</v>
      </c>
      <c r="F43" s="14">
        <v>4</v>
      </c>
      <c r="G43" s="14"/>
      <c r="H43" s="38">
        <v>1080</v>
      </c>
      <c r="I43" s="14"/>
      <c r="J43" s="37" t="s">
        <v>101</v>
      </c>
      <c r="K43" s="32" t="s">
        <v>102</v>
      </c>
      <c r="L43" s="32" t="s">
        <v>103</v>
      </c>
      <c r="M43" s="32" t="s">
        <v>104</v>
      </c>
    </row>
    <row r="44" spans="1:13" s="75" customFormat="1" ht="32.25" customHeight="1" x14ac:dyDescent="0.25">
      <c r="A44" s="372"/>
      <c r="B44" s="372" t="s">
        <v>46</v>
      </c>
      <c r="C44" s="359" t="s">
        <v>149</v>
      </c>
      <c r="D44" s="359" t="s">
        <v>42</v>
      </c>
      <c r="E44" s="77">
        <v>2019</v>
      </c>
      <c r="F44" s="77">
        <v>5</v>
      </c>
      <c r="G44" s="77"/>
      <c r="H44" s="38">
        <v>1200</v>
      </c>
      <c r="I44" s="77"/>
      <c r="J44" s="380" t="s">
        <v>154</v>
      </c>
      <c r="K44" s="359" t="s">
        <v>163</v>
      </c>
      <c r="L44" s="359"/>
      <c r="M44" s="359" t="s">
        <v>45</v>
      </c>
    </row>
    <row r="45" spans="1:13" s="75" customFormat="1" ht="31.5" customHeight="1" x14ac:dyDescent="0.25">
      <c r="A45" s="379"/>
      <c r="B45" s="379"/>
      <c r="C45" s="367"/>
      <c r="D45" s="367"/>
      <c r="E45" s="77">
        <v>2020</v>
      </c>
      <c r="F45" s="77">
        <v>1</v>
      </c>
      <c r="G45" s="77"/>
      <c r="H45" s="38">
        <v>100</v>
      </c>
      <c r="I45" s="77"/>
      <c r="J45" s="381"/>
      <c r="K45" s="367"/>
      <c r="L45" s="367"/>
      <c r="M45" s="367"/>
    </row>
    <row r="46" spans="1:13" s="75" customFormat="1" ht="32.25" customHeight="1" x14ac:dyDescent="0.25">
      <c r="A46" s="373"/>
      <c r="B46" s="379"/>
      <c r="C46" s="367"/>
      <c r="D46" s="360"/>
      <c r="E46" s="77">
        <v>2021</v>
      </c>
      <c r="F46" s="77">
        <v>21</v>
      </c>
      <c r="G46" s="77"/>
      <c r="H46" s="38">
        <v>1810</v>
      </c>
      <c r="I46" s="77"/>
      <c r="J46" s="382"/>
      <c r="K46" s="360"/>
      <c r="L46" s="360"/>
      <c r="M46" s="360"/>
    </row>
    <row r="47" spans="1:13" s="75" customFormat="1" ht="75" hidden="1" customHeight="1" x14ac:dyDescent="0.25">
      <c r="A47" s="77"/>
      <c r="B47" s="373"/>
      <c r="C47" s="360"/>
      <c r="D47" s="76"/>
      <c r="E47" s="77"/>
      <c r="F47" s="77"/>
      <c r="G47" s="77"/>
      <c r="H47" s="38"/>
      <c r="I47" s="77"/>
      <c r="J47" s="37"/>
      <c r="K47" s="76"/>
      <c r="L47" s="76"/>
      <c r="M47" s="76"/>
    </row>
    <row r="48" spans="1:13" s="91" customFormat="1" ht="54.75" customHeight="1" x14ac:dyDescent="0.25">
      <c r="A48" s="93"/>
      <c r="B48" s="93" t="s">
        <v>46</v>
      </c>
      <c r="C48" s="28" t="s">
        <v>197</v>
      </c>
      <c r="D48" s="92" t="s">
        <v>42</v>
      </c>
      <c r="E48" s="93">
        <v>2019</v>
      </c>
      <c r="F48" s="93">
        <v>4</v>
      </c>
      <c r="G48" s="93"/>
      <c r="H48" s="38">
        <v>357</v>
      </c>
      <c r="I48" s="93"/>
      <c r="J48" s="37" t="s">
        <v>204</v>
      </c>
      <c r="K48" s="92" t="s">
        <v>75</v>
      </c>
      <c r="L48" s="92" t="s">
        <v>199</v>
      </c>
      <c r="M48" s="92" t="s">
        <v>45</v>
      </c>
    </row>
    <row r="49" spans="1:13" ht="49.5" x14ac:dyDescent="0.25">
      <c r="A49" s="14"/>
      <c r="B49" s="14" t="s">
        <v>46</v>
      </c>
      <c r="C49" s="14" t="s">
        <v>43</v>
      </c>
      <c r="D49" s="14" t="s">
        <v>42</v>
      </c>
      <c r="E49" s="34">
        <v>2019</v>
      </c>
      <c r="F49" s="14">
        <v>10</v>
      </c>
      <c r="G49" s="14"/>
      <c r="H49" s="38">
        <v>16</v>
      </c>
      <c r="I49" s="14"/>
      <c r="J49" s="13" t="s">
        <v>47</v>
      </c>
      <c r="K49" s="14"/>
      <c r="L49" s="14"/>
      <c r="M49" s="13" t="s">
        <v>45</v>
      </c>
    </row>
    <row r="50" spans="1:13" ht="23.25" customHeight="1" x14ac:dyDescent="0.25">
      <c r="A50" s="397" t="s">
        <v>12</v>
      </c>
      <c r="B50" s="398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</row>
    <row r="51" spans="1:13" ht="23.25" customHeight="1" x14ac:dyDescent="0.25">
      <c r="A51" s="8"/>
      <c r="B51" s="9" t="s">
        <v>8</v>
      </c>
      <c r="C51" s="8"/>
      <c r="D51" s="10"/>
      <c r="E51" s="10"/>
      <c r="F51" s="11"/>
      <c r="G51" s="11"/>
      <c r="H51" s="12"/>
      <c r="I51" s="12"/>
      <c r="J51" s="12"/>
      <c r="K51" s="12"/>
      <c r="L51" s="12"/>
      <c r="M51" s="12"/>
    </row>
    <row r="52" spans="1:13" ht="50.25" customHeight="1" x14ac:dyDescent="0.25">
      <c r="A52" s="394" t="s">
        <v>33</v>
      </c>
      <c r="B52" s="39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6"/>
    </row>
    <row r="53" spans="1:13" ht="23.25" customHeight="1" x14ac:dyDescent="0.25">
      <c r="A53" s="400" t="s">
        <v>22</v>
      </c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2"/>
    </row>
    <row r="54" spans="1:13" ht="57.75" customHeight="1" x14ac:dyDescent="0.25">
      <c r="A54" s="20"/>
      <c r="B54" s="26" t="s">
        <v>82</v>
      </c>
      <c r="C54" s="20" t="s">
        <v>43</v>
      </c>
      <c r="D54" s="20" t="s">
        <v>83</v>
      </c>
      <c r="E54" s="27">
        <v>2019</v>
      </c>
      <c r="F54" s="27">
        <v>7</v>
      </c>
      <c r="G54" s="20"/>
      <c r="H54" s="22">
        <v>11460</v>
      </c>
      <c r="I54" s="20"/>
      <c r="J54" s="20" t="s">
        <v>84</v>
      </c>
      <c r="K54" s="20" t="s">
        <v>85</v>
      </c>
      <c r="L54" s="27">
        <v>25</v>
      </c>
      <c r="M54" s="20" t="s">
        <v>86</v>
      </c>
    </row>
    <row r="55" spans="1:13" s="30" customFormat="1" ht="37.5" customHeight="1" x14ac:dyDescent="0.25">
      <c r="A55" s="414"/>
      <c r="B55" s="411" t="s">
        <v>111</v>
      </c>
      <c r="C55" s="414" t="s">
        <v>96</v>
      </c>
      <c r="D55" s="414" t="s">
        <v>112</v>
      </c>
      <c r="E55" s="27">
        <v>2019</v>
      </c>
      <c r="F55" s="27">
        <v>35</v>
      </c>
      <c r="G55" s="20"/>
      <c r="H55" s="22">
        <v>9080</v>
      </c>
      <c r="I55" s="20"/>
      <c r="J55" s="40" t="s">
        <v>113</v>
      </c>
      <c r="K55" s="20" t="s">
        <v>114</v>
      </c>
      <c r="L55" s="20" t="s">
        <v>115</v>
      </c>
      <c r="M55" s="20" t="s">
        <v>116</v>
      </c>
    </row>
    <row r="56" spans="1:13" s="30" customFormat="1" ht="46.5" customHeight="1" x14ac:dyDescent="0.25">
      <c r="A56" s="415"/>
      <c r="B56" s="412"/>
      <c r="C56" s="415"/>
      <c r="D56" s="415"/>
      <c r="E56" s="27">
        <v>2020</v>
      </c>
      <c r="F56" s="27">
        <v>34</v>
      </c>
      <c r="G56" s="20"/>
      <c r="H56" s="22">
        <v>9100</v>
      </c>
      <c r="I56" s="20"/>
      <c r="J56" s="40" t="s">
        <v>113</v>
      </c>
      <c r="K56" s="20" t="s">
        <v>114</v>
      </c>
      <c r="L56" s="20" t="s">
        <v>115</v>
      </c>
      <c r="M56" s="20" t="s">
        <v>116</v>
      </c>
    </row>
    <row r="57" spans="1:13" s="30" customFormat="1" ht="40.5" customHeight="1" x14ac:dyDescent="0.25">
      <c r="A57" s="416"/>
      <c r="B57" s="413"/>
      <c r="C57" s="416"/>
      <c r="D57" s="416"/>
      <c r="E57" s="27">
        <v>2021</v>
      </c>
      <c r="F57" s="27">
        <v>37</v>
      </c>
      <c r="G57" s="20"/>
      <c r="H57" s="22">
        <v>7600</v>
      </c>
      <c r="I57" s="20"/>
      <c r="J57" s="40" t="s">
        <v>113</v>
      </c>
      <c r="K57" s="20" t="s">
        <v>114</v>
      </c>
      <c r="L57" s="20" t="s">
        <v>115</v>
      </c>
      <c r="M57" s="20" t="s">
        <v>116</v>
      </c>
    </row>
    <row r="58" spans="1:13" s="55" customFormat="1" ht="42" customHeight="1" x14ac:dyDescent="0.25">
      <c r="A58" s="54"/>
      <c r="B58" s="62" t="s">
        <v>153</v>
      </c>
      <c r="C58" s="60" t="s">
        <v>149</v>
      </c>
      <c r="D58" s="61" t="s">
        <v>42</v>
      </c>
      <c r="E58" s="60">
        <v>2019</v>
      </c>
      <c r="F58" s="64">
        <v>54</v>
      </c>
      <c r="G58" s="57"/>
      <c r="H58" s="65">
        <v>118296</v>
      </c>
      <c r="I58" s="57"/>
      <c r="J58" s="69" t="s">
        <v>154</v>
      </c>
      <c r="K58" s="70" t="s">
        <v>155</v>
      </c>
      <c r="L58" s="70"/>
      <c r="M58" s="70" t="s">
        <v>156</v>
      </c>
    </row>
    <row r="59" spans="1:13" s="55" customFormat="1" ht="40.5" customHeight="1" x14ac:dyDescent="0.25">
      <c r="A59" s="54"/>
      <c r="B59" s="63" t="s">
        <v>151</v>
      </c>
      <c r="C59" s="58" t="s">
        <v>149</v>
      </c>
      <c r="D59" s="59" t="s">
        <v>42</v>
      </c>
      <c r="E59" s="58">
        <v>2019</v>
      </c>
      <c r="F59" s="27">
        <v>2</v>
      </c>
      <c r="G59" s="57"/>
      <c r="H59" s="22">
        <v>900</v>
      </c>
      <c r="I59" s="57"/>
      <c r="J59" s="67" t="s">
        <v>157</v>
      </c>
      <c r="K59" s="70" t="s">
        <v>155</v>
      </c>
      <c r="L59" s="68"/>
      <c r="M59" s="70" t="s">
        <v>156</v>
      </c>
    </row>
    <row r="60" spans="1:13" s="55" customFormat="1" ht="38.25" customHeight="1" x14ac:dyDescent="0.25">
      <c r="A60" s="54"/>
      <c r="B60" s="63" t="s">
        <v>152</v>
      </c>
      <c r="C60" s="58" t="s">
        <v>149</v>
      </c>
      <c r="D60" s="59" t="s">
        <v>42</v>
      </c>
      <c r="E60" s="58">
        <v>2019</v>
      </c>
      <c r="F60" s="27">
        <v>2</v>
      </c>
      <c r="G60" s="57"/>
      <c r="H60" s="22">
        <v>720</v>
      </c>
      <c r="I60" s="57"/>
      <c r="J60" s="67" t="s">
        <v>157</v>
      </c>
      <c r="K60" s="70" t="s">
        <v>155</v>
      </c>
      <c r="L60" s="68"/>
      <c r="M60" s="70" t="s">
        <v>156</v>
      </c>
    </row>
    <row r="61" spans="1:13" s="75" customFormat="1" ht="48" customHeight="1" x14ac:dyDescent="0.25">
      <c r="A61" s="54"/>
      <c r="B61" s="26" t="s">
        <v>181</v>
      </c>
      <c r="C61" s="85" t="s">
        <v>169</v>
      </c>
      <c r="D61" s="27" t="s">
        <v>42</v>
      </c>
      <c r="E61" s="27">
        <v>2019</v>
      </c>
      <c r="F61" s="27">
        <v>3</v>
      </c>
      <c r="G61" s="78"/>
      <c r="H61" s="27">
        <v>37914.120000000003</v>
      </c>
      <c r="I61" s="78"/>
      <c r="J61" s="76" t="s">
        <v>174</v>
      </c>
      <c r="K61" s="78" t="s">
        <v>182</v>
      </c>
      <c r="L61" s="79" t="s">
        <v>183</v>
      </c>
      <c r="M61" s="78" t="s">
        <v>184</v>
      </c>
    </row>
    <row r="62" spans="1:13" s="75" customFormat="1" ht="36" customHeight="1" x14ac:dyDescent="0.25">
      <c r="A62" s="54"/>
      <c r="B62" s="26" t="s">
        <v>185</v>
      </c>
      <c r="C62" s="77" t="s">
        <v>169</v>
      </c>
      <c r="D62" s="27" t="s">
        <v>42</v>
      </c>
      <c r="E62" s="27">
        <v>2019</v>
      </c>
      <c r="F62" s="27">
        <v>2</v>
      </c>
      <c r="G62" s="78"/>
      <c r="H62" s="27">
        <v>24635.51</v>
      </c>
      <c r="I62" s="78"/>
      <c r="J62" s="76" t="s">
        <v>174</v>
      </c>
      <c r="K62" s="78" t="s">
        <v>182</v>
      </c>
      <c r="L62" s="79" t="s">
        <v>186</v>
      </c>
      <c r="M62" s="78" t="s">
        <v>184</v>
      </c>
    </row>
    <row r="63" spans="1:13" s="75" customFormat="1" ht="40.5" customHeight="1" x14ac:dyDescent="0.25">
      <c r="A63" s="54"/>
      <c r="B63" s="26" t="s">
        <v>187</v>
      </c>
      <c r="C63" s="86" t="s">
        <v>169</v>
      </c>
      <c r="D63" s="27" t="s">
        <v>42</v>
      </c>
      <c r="E63" s="27">
        <v>2019</v>
      </c>
      <c r="F63" s="27">
        <v>1</v>
      </c>
      <c r="G63" s="78"/>
      <c r="H63" s="27">
        <v>8269.2099999999991</v>
      </c>
      <c r="I63" s="78"/>
      <c r="J63" s="76" t="s">
        <v>179</v>
      </c>
      <c r="K63" s="78" t="s">
        <v>182</v>
      </c>
      <c r="L63" s="79" t="s">
        <v>188</v>
      </c>
      <c r="M63" s="78" t="s">
        <v>184</v>
      </c>
    </row>
    <row r="64" spans="1:13" s="75" customFormat="1" ht="43.5" customHeight="1" x14ac:dyDescent="0.25">
      <c r="A64" s="54"/>
      <c r="B64" s="26" t="s">
        <v>189</v>
      </c>
      <c r="C64" s="84" t="s">
        <v>170</v>
      </c>
      <c r="D64" s="27" t="s">
        <v>42</v>
      </c>
      <c r="E64" s="27">
        <v>2019</v>
      </c>
      <c r="F64" s="27">
        <v>1</v>
      </c>
      <c r="G64" s="78"/>
      <c r="H64" s="22">
        <v>8983</v>
      </c>
      <c r="I64" s="78"/>
      <c r="J64" s="78" t="s">
        <v>179</v>
      </c>
      <c r="K64" s="78" t="s">
        <v>182</v>
      </c>
      <c r="L64" s="79" t="s">
        <v>190</v>
      </c>
      <c r="M64" s="78" t="s">
        <v>191</v>
      </c>
    </row>
    <row r="65" spans="1:13" s="124" customFormat="1" ht="43.5" customHeight="1" x14ac:dyDescent="0.25">
      <c r="A65" s="414"/>
      <c r="B65" s="424" t="s">
        <v>279</v>
      </c>
      <c r="C65" s="424" t="s">
        <v>278</v>
      </c>
      <c r="D65" s="426" t="s">
        <v>50</v>
      </c>
      <c r="E65" s="130">
        <v>2019</v>
      </c>
      <c r="F65" s="130">
        <v>20</v>
      </c>
      <c r="G65" s="132"/>
      <c r="H65" s="131">
        <v>8291.43</v>
      </c>
      <c r="I65" s="132"/>
      <c r="J65" s="420" t="s">
        <v>179</v>
      </c>
      <c r="K65" s="420" t="s">
        <v>75</v>
      </c>
      <c r="L65" s="422"/>
      <c r="M65" s="424" t="s">
        <v>280</v>
      </c>
    </row>
    <row r="66" spans="1:13" s="129" customFormat="1" ht="43.5" customHeight="1" x14ac:dyDescent="0.25">
      <c r="A66" s="416"/>
      <c r="B66" s="425"/>
      <c r="C66" s="425"/>
      <c r="D66" s="427"/>
      <c r="E66" s="130">
        <v>2020</v>
      </c>
      <c r="F66" s="130">
        <v>5</v>
      </c>
      <c r="G66" s="132"/>
      <c r="H66" s="131">
        <v>2250.29</v>
      </c>
      <c r="I66" s="132"/>
      <c r="J66" s="421"/>
      <c r="K66" s="421"/>
      <c r="L66" s="423"/>
      <c r="M66" s="425"/>
    </row>
    <row r="67" spans="1:13" ht="41.25" customHeight="1" x14ac:dyDescent="0.25">
      <c r="A67" s="20"/>
      <c r="B67" s="113" t="s">
        <v>270</v>
      </c>
      <c r="C67" s="116" t="s">
        <v>260</v>
      </c>
      <c r="D67" s="115" t="s">
        <v>42</v>
      </c>
      <c r="E67" s="123">
        <v>2019</v>
      </c>
      <c r="F67" s="117"/>
      <c r="G67" s="115"/>
      <c r="H67" s="114">
        <v>364</v>
      </c>
      <c r="I67" s="115"/>
      <c r="J67" s="116" t="s">
        <v>266</v>
      </c>
      <c r="K67" s="116" t="s">
        <v>267</v>
      </c>
      <c r="L67" s="115" t="s">
        <v>271</v>
      </c>
      <c r="M67" s="20"/>
    </row>
    <row r="68" spans="1:13" ht="22.5" customHeight="1" x14ac:dyDescent="0.25">
      <c r="A68" s="361" t="s">
        <v>23</v>
      </c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3"/>
    </row>
    <row r="69" spans="1:13" ht="58.5" customHeight="1" x14ac:dyDescent="0.25">
      <c r="A69" s="47"/>
      <c r="B69" s="29" t="s">
        <v>142</v>
      </c>
      <c r="C69" s="32" t="s">
        <v>96</v>
      </c>
      <c r="D69" s="32" t="s">
        <v>42</v>
      </c>
      <c r="E69" s="32">
        <v>2019</v>
      </c>
      <c r="F69" s="32">
        <v>1</v>
      </c>
      <c r="G69" s="32"/>
      <c r="H69" s="32">
        <v>578.20000000000005</v>
      </c>
      <c r="I69" s="32"/>
      <c r="J69" s="37" t="s">
        <v>101</v>
      </c>
      <c r="K69" s="32" t="s">
        <v>143</v>
      </c>
      <c r="L69" s="32" t="s">
        <v>144</v>
      </c>
      <c r="M69" s="51" t="s">
        <v>145</v>
      </c>
    </row>
    <row r="70" spans="1:13" s="110" customFormat="1" ht="80.25" customHeight="1" x14ac:dyDescent="0.25">
      <c r="A70" s="47"/>
      <c r="B70" s="107" t="s">
        <v>264</v>
      </c>
      <c r="C70" s="112" t="s">
        <v>260</v>
      </c>
      <c r="D70" s="112" t="s">
        <v>42</v>
      </c>
      <c r="E70" s="112">
        <v>2019</v>
      </c>
      <c r="F70" s="112"/>
      <c r="G70" s="112"/>
      <c r="H70" s="112">
        <v>8860</v>
      </c>
      <c r="I70" s="112"/>
      <c r="J70" s="112" t="s">
        <v>266</v>
      </c>
      <c r="K70" s="112" t="s">
        <v>267</v>
      </c>
      <c r="L70" s="112" t="s">
        <v>268</v>
      </c>
      <c r="M70" s="112" t="s">
        <v>269</v>
      </c>
    </row>
    <row r="71" spans="1:13" ht="57" customHeight="1" x14ac:dyDescent="0.25">
      <c r="A71" s="13"/>
      <c r="B71" s="89" t="s">
        <v>207</v>
      </c>
      <c r="C71" s="92" t="s">
        <v>197</v>
      </c>
      <c r="D71" s="92" t="s">
        <v>50</v>
      </c>
      <c r="E71" s="92">
        <v>2019</v>
      </c>
      <c r="F71" s="92">
        <v>1</v>
      </c>
      <c r="G71" s="92"/>
      <c r="H71" s="105">
        <v>12000</v>
      </c>
      <c r="I71" s="92"/>
      <c r="J71" s="92" t="s">
        <v>208</v>
      </c>
      <c r="K71" s="95" t="s">
        <v>53</v>
      </c>
      <c r="L71" s="92" t="s">
        <v>199</v>
      </c>
      <c r="M71" s="92" t="s">
        <v>209</v>
      </c>
    </row>
    <row r="72" spans="1:13" ht="21.75" customHeight="1" x14ac:dyDescent="0.25">
      <c r="A72" s="400" t="s">
        <v>34</v>
      </c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2"/>
    </row>
    <row r="73" spans="1:13" ht="61.5" customHeight="1" x14ac:dyDescent="0.25">
      <c r="A73" s="13"/>
      <c r="B73" s="92" t="s">
        <v>210</v>
      </c>
      <c r="C73" s="100" t="s">
        <v>197</v>
      </c>
      <c r="D73" s="92" t="s">
        <v>42</v>
      </c>
      <c r="E73" s="92">
        <v>2019</v>
      </c>
      <c r="F73" s="92">
        <v>1</v>
      </c>
      <c r="G73" s="92"/>
      <c r="H73" s="102">
        <v>54897</v>
      </c>
      <c r="I73" s="92"/>
      <c r="J73" s="92" t="s">
        <v>211</v>
      </c>
      <c r="K73" s="95" t="s">
        <v>53</v>
      </c>
      <c r="L73" s="103" t="s">
        <v>212</v>
      </c>
      <c r="M73" s="96" t="s">
        <v>213</v>
      </c>
    </row>
    <row r="74" spans="1:13" ht="66" customHeight="1" x14ac:dyDescent="0.25">
      <c r="A74" s="13"/>
      <c r="B74" s="98" t="s">
        <v>214</v>
      </c>
      <c r="C74" s="102" t="s">
        <v>1057</v>
      </c>
      <c r="D74" s="98" t="s">
        <v>215</v>
      </c>
      <c r="E74" s="98" t="s">
        <v>216</v>
      </c>
      <c r="F74" s="98" t="s">
        <v>215</v>
      </c>
      <c r="G74" s="98"/>
      <c r="H74" s="98">
        <v>374625</v>
      </c>
      <c r="I74" s="98"/>
      <c r="J74" s="102" t="s">
        <v>217</v>
      </c>
      <c r="K74" s="92" t="s">
        <v>218</v>
      </c>
      <c r="L74" s="98" t="s">
        <v>219</v>
      </c>
      <c r="M74" s="98" t="s">
        <v>220</v>
      </c>
    </row>
    <row r="75" spans="1:13" ht="24.75" customHeight="1" x14ac:dyDescent="0.25">
      <c r="A75" s="361" t="s">
        <v>48</v>
      </c>
      <c r="B75" s="362"/>
      <c r="C75" s="362"/>
      <c r="D75" s="362"/>
      <c r="E75" s="362"/>
      <c r="F75" s="362"/>
      <c r="G75" s="362"/>
      <c r="H75" s="362"/>
      <c r="I75" s="362"/>
      <c r="J75" s="362"/>
      <c r="K75" s="362"/>
      <c r="L75" s="362"/>
      <c r="M75" s="363"/>
    </row>
    <row r="76" spans="1:13" ht="21.75" customHeight="1" x14ac:dyDescent="0.25">
      <c r="A76" s="359"/>
      <c r="B76" s="369" t="s">
        <v>49</v>
      </c>
      <c r="C76" s="359" t="s">
        <v>43</v>
      </c>
      <c r="D76" s="359" t="s">
        <v>50</v>
      </c>
      <c r="E76" s="359">
        <v>2020</v>
      </c>
      <c r="F76" s="13" t="s">
        <v>51</v>
      </c>
      <c r="G76" s="13"/>
      <c r="H76" s="22">
        <v>2028</v>
      </c>
      <c r="I76" s="13"/>
      <c r="J76" s="359" t="s">
        <v>52</v>
      </c>
      <c r="K76" s="359" t="s">
        <v>53</v>
      </c>
      <c r="L76" s="359" t="s">
        <v>54</v>
      </c>
      <c r="M76" s="359" t="s">
        <v>55</v>
      </c>
    </row>
    <row r="77" spans="1:13" ht="49.5" customHeight="1" x14ac:dyDescent="0.25">
      <c r="A77" s="360"/>
      <c r="B77" s="371"/>
      <c r="C77" s="360"/>
      <c r="D77" s="360"/>
      <c r="E77" s="360"/>
      <c r="F77" s="13" t="s">
        <v>56</v>
      </c>
      <c r="G77" s="13"/>
      <c r="H77" s="22">
        <v>35540</v>
      </c>
      <c r="I77" s="13"/>
      <c r="J77" s="360"/>
      <c r="K77" s="360"/>
      <c r="L77" s="360"/>
      <c r="M77" s="360"/>
    </row>
    <row r="78" spans="1:13" ht="23.25" customHeight="1" x14ac:dyDescent="0.25">
      <c r="A78" s="359"/>
      <c r="B78" s="369" t="s">
        <v>57</v>
      </c>
      <c r="C78" s="359" t="s">
        <v>43</v>
      </c>
      <c r="D78" s="359" t="s">
        <v>50</v>
      </c>
      <c r="E78" s="359">
        <v>2021</v>
      </c>
      <c r="F78" s="13" t="s">
        <v>58</v>
      </c>
      <c r="G78" s="13"/>
      <c r="H78" s="22">
        <v>2030</v>
      </c>
      <c r="I78" s="13"/>
      <c r="J78" s="359" t="s">
        <v>59</v>
      </c>
      <c r="K78" s="359" t="s">
        <v>53</v>
      </c>
      <c r="L78" s="359" t="s">
        <v>60</v>
      </c>
      <c r="M78" s="359" t="s">
        <v>55</v>
      </c>
    </row>
    <row r="79" spans="1:13" ht="58.5" customHeight="1" x14ac:dyDescent="0.25">
      <c r="A79" s="360"/>
      <c r="B79" s="371"/>
      <c r="C79" s="360"/>
      <c r="D79" s="360"/>
      <c r="E79" s="360"/>
      <c r="F79" s="13" t="s">
        <v>61</v>
      </c>
      <c r="G79" s="13"/>
      <c r="H79" s="22">
        <v>39040</v>
      </c>
      <c r="I79" s="13"/>
      <c r="J79" s="360"/>
      <c r="K79" s="360"/>
      <c r="L79" s="360"/>
      <c r="M79" s="360"/>
    </row>
    <row r="80" spans="1:13" s="24" customFormat="1" ht="66" customHeight="1" x14ac:dyDescent="0.25">
      <c r="A80" s="359"/>
      <c r="B80" s="369" t="s">
        <v>62</v>
      </c>
      <c r="C80" s="359" t="s">
        <v>43</v>
      </c>
      <c r="D80" s="359" t="s">
        <v>50</v>
      </c>
      <c r="E80" s="359">
        <v>2021</v>
      </c>
      <c r="F80" s="13" t="s">
        <v>63</v>
      </c>
      <c r="G80" s="13"/>
      <c r="H80" s="22">
        <v>2030</v>
      </c>
      <c r="I80" s="13"/>
      <c r="J80" s="359" t="s">
        <v>64</v>
      </c>
      <c r="K80" s="359" t="s">
        <v>53</v>
      </c>
      <c r="L80" s="359" t="s">
        <v>65</v>
      </c>
      <c r="M80" s="359" t="s">
        <v>55</v>
      </c>
    </row>
    <row r="81" spans="1:13" s="24" customFormat="1" ht="33" x14ac:dyDescent="0.25">
      <c r="A81" s="360"/>
      <c r="B81" s="371"/>
      <c r="C81" s="360"/>
      <c r="D81" s="360"/>
      <c r="E81" s="360"/>
      <c r="F81" s="13" t="s">
        <v>66</v>
      </c>
      <c r="G81" s="13"/>
      <c r="H81" s="22">
        <v>40450</v>
      </c>
      <c r="I81" s="13"/>
      <c r="J81" s="360"/>
      <c r="K81" s="360"/>
      <c r="L81" s="360"/>
      <c r="M81" s="360"/>
    </row>
    <row r="82" spans="1:13" s="24" customFormat="1" x14ac:dyDescent="0.25">
      <c r="A82" s="368"/>
      <c r="B82" s="369" t="s">
        <v>87</v>
      </c>
      <c r="C82" s="368" t="s">
        <v>43</v>
      </c>
      <c r="D82" s="368" t="s">
        <v>50</v>
      </c>
      <c r="E82" s="368" t="s">
        <v>88</v>
      </c>
      <c r="F82" s="25" t="s">
        <v>51</v>
      </c>
      <c r="G82" s="13"/>
      <c r="H82" s="22">
        <v>1812</v>
      </c>
      <c r="I82" s="13"/>
      <c r="J82" s="359" t="s">
        <v>64</v>
      </c>
      <c r="K82" s="359" t="s">
        <v>53</v>
      </c>
      <c r="L82" s="359" t="s">
        <v>89</v>
      </c>
      <c r="M82" s="359" t="s">
        <v>55</v>
      </c>
    </row>
    <row r="83" spans="1:13" ht="33" customHeight="1" x14ac:dyDescent="0.25">
      <c r="A83" s="368"/>
      <c r="B83" s="370"/>
      <c r="C83" s="368"/>
      <c r="D83" s="368"/>
      <c r="E83" s="368"/>
      <c r="F83" s="25" t="s">
        <v>56</v>
      </c>
      <c r="G83" s="13"/>
      <c r="H83" s="22">
        <v>1900</v>
      </c>
      <c r="I83" s="13"/>
      <c r="J83" s="367"/>
      <c r="K83" s="367"/>
      <c r="L83" s="367"/>
      <c r="M83" s="367"/>
    </row>
    <row r="84" spans="1:13" ht="33" customHeight="1" x14ac:dyDescent="0.25">
      <c r="A84" s="368"/>
      <c r="B84" s="371"/>
      <c r="C84" s="368"/>
      <c r="D84" s="368"/>
      <c r="E84" s="368"/>
      <c r="F84" s="25" t="s">
        <v>61</v>
      </c>
      <c r="G84" s="13"/>
      <c r="H84" s="22">
        <v>1970</v>
      </c>
      <c r="I84" s="13"/>
      <c r="J84" s="360"/>
      <c r="K84" s="360"/>
      <c r="L84" s="360"/>
      <c r="M84" s="360"/>
    </row>
    <row r="85" spans="1:13" ht="26.25" customHeigh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26.25" customHeight="1" x14ac:dyDescent="0.25">
      <c r="A86" s="394" t="s">
        <v>35</v>
      </c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6"/>
    </row>
    <row r="87" spans="1:13" ht="22.5" customHeight="1" x14ac:dyDescent="0.25">
      <c r="A87" s="361" t="s">
        <v>36</v>
      </c>
      <c r="B87" s="362"/>
      <c r="C87" s="362"/>
      <c r="D87" s="362"/>
      <c r="E87" s="362"/>
      <c r="F87" s="362"/>
      <c r="G87" s="362"/>
      <c r="H87" s="362"/>
      <c r="I87" s="362"/>
      <c r="J87" s="362"/>
      <c r="K87" s="362"/>
      <c r="L87" s="362"/>
      <c r="M87" s="363"/>
    </row>
    <row r="88" spans="1:13" ht="68.25" customHeight="1" x14ac:dyDescent="0.25">
      <c r="A88" s="13"/>
      <c r="B88" s="20" t="s">
        <v>120</v>
      </c>
      <c r="C88" s="20" t="s">
        <v>96</v>
      </c>
      <c r="D88" s="20" t="s">
        <v>117</v>
      </c>
      <c r="E88" s="27" t="s">
        <v>118</v>
      </c>
      <c r="F88" s="27"/>
      <c r="G88" s="20"/>
      <c r="H88" s="41">
        <v>67000</v>
      </c>
      <c r="I88" s="20"/>
      <c r="J88" s="40" t="s">
        <v>113</v>
      </c>
      <c r="K88" s="20" t="s">
        <v>114</v>
      </c>
      <c r="L88" s="20" t="s">
        <v>115</v>
      </c>
      <c r="M88" s="20" t="s">
        <v>119</v>
      </c>
    </row>
    <row r="89" spans="1:13" s="72" customFormat="1" ht="42.75" customHeight="1" x14ac:dyDescent="0.25">
      <c r="A89" s="359"/>
      <c r="B89" s="359" t="s">
        <v>158</v>
      </c>
      <c r="C89" s="359" t="s">
        <v>149</v>
      </c>
      <c r="D89" s="359" t="s">
        <v>50</v>
      </c>
      <c r="E89" s="74">
        <v>2019</v>
      </c>
      <c r="F89" s="74">
        <v>923</v>
      </c>
      <c r="G89" s="73"/>
      <c r="H89" s="22">
        <v>2341.4</v>
      </c>
      <c r="I89" s="73"/>
      <c r="J89" s="417" t="s">
        <v>154</v>
      </c>
      <c r="K89" s="414" t="s">
        <v>159</v>
      </c>
      <c r="L89" s="414"/>
      <c r="M89" s="414" t="s">
        <v>160</v>
      </c>
    </row>
    <row r="90" spans="1:13" s="72" customFormat="1" ht="47.25" customHeight="1" x14ac:dyDescent="0.25">
      <c r="A90" s="367"/>
      <c r="B90" s="367"/>
      <c r="C90" s="367"/>
      <c r="D90" s="367"/>
      <c r="E90" s="27">
        <v>2020</v>
      </c>
      <c r="F90" s="27">
        <v>495</v>
      </c>
      <c r="G90" s="73"/>
      <c r="H90" s="71">
        <v>1305.2</v>
      </c>
      <c r="I90" s="73"/>
      <c r="J90" s="418"/>
      <c r="K90" s="415"/>
      <c r="L90" s="415"/>
      <c r="M90" s="415"/>
    </row>
    <row r="91" spans="1:13" s="72" customFormat="1" ht="49.5" customHeight="1" x14ac:dyDescent="0.25">
      <c r="A91" s="360"/>
      <c r="B91" s="360"/>
      <c r="C91" s="360"/>
      <c r="D91" s="360"/>
      <c r="E91" s="27">
        <v>2021</v>
      </c>
      <c r="F91" s="27">
        <v>10</v>
      </c>
      <c r="G91" s="73"/>
      <c r="H91" s="71">
        <v>50</v>
      </c>
      <c r="I91" s="73"/>
      <c r="J91" s="419"/>
      <c r="K91" s="416"/>
      <c r="L91" s="416"/>
      <c r="M91" s="416"/>
    </row>
    <row r="92" spans="1:13" s="66" customFormat="1" ht="51.75" customHeight="1" x14ac:dyDescent="0.25">
      <c r="A92" s="67"/>
      <c r="B92" s="118" t="s">
        <v>272</v>
      </c>
      <c r="C92" s="118" t="s">
        <v>260</v>
      </c>
      <c r="D92" s="118" t="s">
        <v>42</v>
      </c>
      <c r="E92" s="118">
        <v>2019</v>
      </c>
      <c r="F92" s="118"/>
      <c r="G92" s="118"/>
      <c r="H92" s="22">
        <v>1312</v>
      </c>
      <c r="I92" s="118"/>
      <c r="J92" s="118" t="s">
        <v>266</v>
      </c>
      <c r="K92" s="118" t="s">
        <v>273</v>
      </c>
      <c r="L92" s="118" t="s">
        <v>268</v>
      </c>
      <c r="M92" s="118" t="s">
        <v>274</v>
      </c>
    </row>
    <row r="93" spans="1:13" ht="24.75" customHeight="1" x14ac:dyDescent="0.25">
      <c r="A93" s="361" t="s">
        <v>37</v>
      </c>
      <c r="B93" s="362"/>
      <c r="C93" s="362"/>
      <c r="D93" s="362"/>
      <c r="E93" s="362"/>
      <c r="F93" s="362"/>
      <c r="G93" s="362"/>
      <c r="H93" s="362"/>
      <c r="I93" s="362"/>
      <c r="J93" s="362"/>
      <c r="K93" s="362"/>
      <c r="L93" s="362"/>
      <c r="M93" s="363"/>
    </row>
    <row r="94" spans="1:13" ht="66.75" customHeight="1" x14ac:dyDescent="0.25">
      <c r="A94" s="13"/>
      <c r="B94" s="13" t="s">
        <v>78</v>
      </c>
      <c r="C94" s="13" t="s">
        <v>43</v>
      </c>
      <c r="D94" s="13" t="s">
        <v>42</v>
      </c>
      <c r="E94" s="14">
        <v>2019</v>
      </c>
      <c r="F94" s="13">
        <v>5</v>
      </c>
      <c r="G94" s="13"/>
      <c r="H94" s="13">
        <v>631.29999999999995</v>
      </c>
      <c r="I94" s="13"/>
      <c r="J94" s="13" t="s">
        <v>47</v>
      </c>
      <c r="K94" s="13" t="s">
        <v>75</v>
      </c>
      <c r="L94" s="13"/>
      <c r="M94" s="13" t="s">
        <v>79</v>
      </c>
    </row>
    <row r="95" spans="1:13" ht="48" customHeight="1" x14ac:dyDescent="0.25">
      <c r="A95" s="13"/>
      <c r="B95" s="125" t="s">
        <v>275</v>
      </c>
      <c r="C95" s="125" t="s">
        <v>278</v>
      </c>
      <c r="D95" s="128" t="s">
        <v>276</v>
      </c>
      <c r="E95" s="125">
        <v>2019</v>
      </c>
      <c r="F95" s="125"/>
      <c r="G95" s="125"/>
      <c r="H95" s="126">
        <v>100</v>
      </c>
      <c r="I95" s="125"/>
      <c r="J95" s="125"/>
      <c r="K95" s="127" t="s">
        <v>75</v>
      </c>
      <c r="L95" s="125" t="s">
        <v>173</v>
      </c>
      <c r="M95" s="125" t="s">
        <v>277</v>
      </c>
    </row>
    <row r="96" spans="1:13" ht="24.75" customHeight="1" x14ac:dyDescent="0.25">
      <c r="A96" s="364" t="s">
        <v>38</v>
      </c>
      <c r="B96" s="365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6"/>
    </row>
    <row r="97" spans="1:25" ht="21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25" ht="17.25" customHeight="1" x14ac:dyDescent="0.25">
      <c r="A98" s="364" t="s">
        <v>39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6"/>
    </row>
    <row r="99" spans="1:2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25" ht="17.25" customHeight="1" x14ac:dyDescent="0.25">
      <c r="A100" s="364" t="s">
        <v>20</v>
      </c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6"/>
    </row>
    <row r="101" spans="1:25" ht="66" x14ac:dyDescent="0.25">
      <c r="A101" s="14"/>
      <c r="B101" s="14" t="s">
        <v>74</v>
      </c>
      <c r="C101" s="14" t="s">
        <v>43</v>
      </c>
      <c r="D101" s="14" t="s">
        <v>42</v>
      </c>
      <c r="E101" s="14">
        <v>2019</v>
      </c>
      <c r="F101" s="14">
        <v>23</v>
      </c>
      <c r="G101" s="14"/>
      <c r="H101" s="14">
        <v>1300</v>
      </c>
      <c r="I101" s="14"/>
      <c r="J101" s="13" t="s">
        <v>47</v>
      </c>
      <c r="K101" s="14" t="s">
        <v>75</v>
      </c>
      <c r="L101" s="14" t="s">
        <v>76</v>
      </c>
      <c r="M101" s="14" t="s">
        <v>77</v>
      </c>
    </row>
    <row r="102" spans="1:2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25" ht="17.25" customHeight="1" x14ac:dyDescent="0.25">
      <c r="A103" s="364" t="s">
        <v>40</v>
      </c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6"/>
    </row>
    <row r="104" spans="1:25" s="30" customFormat="1" ht="48" customHeight="1" x14ac:dyDescent="0.25">
      <c r="A104" s="47"/>
      <c r="B104" s="26" t="s">
        <v>124</v>
      </c>
      <c r="C104" s="42" t="s">
        <v>96</v>
      </c>
      <c r="D104" s="42" t="s">
        <v>42</v>
      </c>
      <c r="E104" s="27">
        <v>2019</v>
      </c>
      <c r="F104" s="44">
        <v>1</v>
      </c>
      <c r="G104" s="44"/>
      <c r="H104" s="49">
        <v>1800</v>
      </c>
      <c r="I104" s="42"/>
      <c r="J104" s="48" t="s">
        <v>122</v>
      </c>
      <c r="K104" s="20" t="s">
        <v>114</v>
      </c>
      <c r="L104" s="42" t="s">
        <v>115</v>
      </c>
      <c r="M104" s="20" t="s">
        <v>123</v>
      </c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</row>
    <row r="105" spans="1:25" s="30" customFormat="1" ht="39.75" customHeight="1" x14ac:dyDescent="0.25">
      <c r="A105" s="47"/>
      <c r="B105" s="26" t="s">
        <v>125</v>
      </c>
      <c r="C105" s="42" t="s">
        <v>96</v>
      </c>
      <c r="D105" s="42" t="s">
        <v>42</v>
      </c>
      <c r="E105" s="27">
        <v>2019</v>
      </c>
      <c r="F105" s="44">
        <v>1</v>
      </c>
      <c r="G105" s="44"/>
      <c r="H105" s="49">
        <v>1931</v>
      </c>
      <c r="I105" s="42"/>
      <c r="J105" s="48" t="s">
        <v>122</v>
      </c>
      <c r="K105" s="20" t="s">
        <v>114</v>
      </c>
      <c r="L105" s="42" t="s">
        <v>115</v>
      </c>
      <c r="M105" s="20" t="s">
        <v>123</v>
      </c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</row>
    <row r="106" spans="1:25" s="30" customFormat="1" ht="49.5" customHeight="1" x14ac:dyDescent="0.25">
      <c r="A106" s="47"/>
      <c r="B106" s="26" t="s">
        <v>126</v>
      </c>
      <c r="C106" s="42" t="s">
        <v>96</v>
      </c>
      <c r="D106" s="42" t="s">
        <v>42</v>
      </c>
      <c r="E106" s="27">
        <v>2019</v>
      </c>
      <c r="F106" s="44">
        <v>1</v>
      </c>
      <c r="G106" s="44"/>
      <c r="H106" s="49">
        <v>741</v>
      </c>
      <c r="I106" s="42"/>
      <c r="J106" s="48" t="s">
        <v>122</v>
      </c>
      <c r="K106" s="20" t="s">
        <v>114</v>
      </c>
      <c r="L106" s="42" t="s">
        <v>115</v>
      </c>
      <c r="M106" s="20" t="s">
        <v>123</v>
      </c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s="30" customFormat="1" ht="54" customHeight="1" x14ac:dyDescent="0.25">
      <c r="A107" s="47"/>
      <c r="B107" s="35" t="s">
        <v>127</v>
      </c>
      <c r="C107" s="42" t="s">
        <v>110</v>
      </c>
      <c r="D107" s="42" t="s">
        <v>42</v>
      </c>
      <c r="E107" s="27">
        <v>2019</v>
      </c>
      <c r="F107" s="27">
        <v>1</v>
      </c>
      <c r="G107" s="27"/>
      <c r="H107" s="22">
        <v>2149</v>
      </c>
      <c r="I107" s="32"/>
      <c r="J107" s="48" t="s">
        <v>122</v>
      </c>
      <c r="K107" s="20" t="s">
        <v>114</v>
      </c>
      <c r="L107" s="42" t="s">
        <v>115</v>
      </c>
      <c r="M107" s="20" t="s">
        <v>123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</row>
    <row r="108" spans="1:25" s="30" customFormat="1" ht="54" customHeight="1" x14ac:dyDescent="0.25">
      <c r="A108" s="47"/>
      <c r="B108" s="26" t="s">
        <v>121</v>
      </c>
      <c r="C108" s="42" t="s">
        <v>96</v>
      </c>
      <c r="D108" s="42" t="s">
        <v>42</v>
      </c>
      <c r="E108" s="43">
        <v>2019</v>
      </c>
      <c r="F108" s="44">
        <v>1</v>
      </c>
      <c r="G108" s="42"/>
      <c r="H108" s="49">
        <v>462</v>
      </c>
      <c r="I108" s="42"/>
      <c r="J108" s="45" t="s">
        <v>122</v>
      </c>
      <c r="K108" s="20" t="s">
        <v>114</v>
      </c>
      <c r="L108" s="42" t="s">
        <v>115</v>
      </c>
      <c r="M108" s="20" t="s">
        <v>123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</row>
    <row r="109" spans="1:25" s="30" customFormat="1" ht="69" customHeight="1" x14ac:dyDescent="0.25">
      <c r="A109" s="47"/>
      <c r="B109" s="35" t="s">
        <v>128</v>
      </c>
      <c r="C109" s="32" t="s">
        <v>96</v>
      </c>
      <c r="D109" s="32" t="s">
        <v>42</v>
      </c>
      <c r="E109" s="27">
        <v>2019</v>
      </c>
      <c r="F109" s="32">
        <v>1</v>
      </c>
      <c r="G109" s="32"/>
      <c r="H109" s="22">
        <v>40</v>
      </c>
      <c r="I109" s="32"/>
      <c r="J109" s="37" t="s">
        <v>101</v>
      </c>
      <c r="K109" s="32" t="s">
        <v>102</v>
      </c>
      <c r="L109" s="32" t="s">
        <v>107</v>
      </c>
      <c r="M109" s="32" t="s">
        <v>129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</row>
    <row r="110" spans="1:25" s="30" customFormat="1" ht="54" customHeight="1" x14ac:dyDescent="0.25">
      <c r="A110" s="47"/>
      <c r="B110" s="36" t="s">
        <v>146</v>
      </c>
      <c r="C110" s="32" t="s">
        <v>96</v>
      </c>
      <c r="D110" s="52" t="s">
        <v>42</v>
      </c>
      <c r="E110" s="52">
        <v>2019</v>
      </c>
      <c r="F110" s="52">
        <v>2</v>
      </c>
      <c r="G110" s="53"/>
      <c r="H110" s="52">
        <v>2236.29</v>
      </c>
      <c r="I110" s="53"/>
      <c r="J110" s="37" t="s">
        <v>101</v>
      </c>
      <c r="K110" s="32" t="s">
        <v>143</v>
      </c>
      <c r="L110" s="32" t="s">
        <v>144</v>
      </c>
      <c r="M110" s="51" t="s">
        <v>145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</row>
    <row r="111" spans="1:25" s="30" customFormat="1" ht="54" customHeight="1" x14ac:dyDescent="0.25">
      <c r="A111" s="47"/>
      <c r="B111" s="36" t="s">
        <v>147</v>
      </c>
      <c r="C111" s="32" t="s">
        <v>96</v>
      </c>
      <c r="D111" s="52" t="s">
        <v>42</v>
      </c>
      <c r="E111" s="52" t="s">
        <v>131</v>
      </c>
      <c r="F111" s="52">
        <v>1</v>
      </c>
      <c r="G111" s="53"/>
      <c r="H111" s="49">
        <v>1600</v>
      </c>
      <c r="I111" s="53"/>
      <c r="J111" s="37" t="s">
        <v>101</v>
      </c>
      <c r="K111" s="32" t="s">
        <v>114</v>
      </c>
      <c r="L111" s="32" t="s">
        <v>115</v>
      </c>
      <c r="M111" s="36" t="s">
        <v>148</v>
      </c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</row>
    <row r="112" spans="1:25" s="91" customFormat="1" ht="54" customHeight="1" x14ac:dyDescent="0.25">
      <c r="A112" s="47"/>
      <c r="B112" s="92" t="s">
        <v>221</v>
      </c>
      <c r="C112" s="102" t="s">
        <v>197</v>
      </c>
      <c r="D112" s="93" t="s">
        <v>50</v>
      </c>
      <c r="E112" s="93">
        <v>2019</v>
      </c>
      <c r="F112" s="93">
        <v>2</v>
      </c>
      <c r="G112" s="93"/>
      <c r="H112" s="93">
        <v>1527</v>
      </c>
      <c r="I112" s="93"/>
      <c r="J112" s="93" t="s">
        <v>222</v>
      </c>
      <c r="K112" s="93" t="s">
        <v>223</v>
      </c>
      <c r="L112" s="92" t="s">
        <v>199</v>
      </c>
      <c r="M112" s="98" t="s">
        <v>224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</row>
    <row r="113" spans="1:25" s="91" customFormat="1" ht="54" customHeight="1" x14ac:dyDescent="0.25">
      <c r="A113" s="47"/>
      <c r="B113" s="106" t="s">
        <v>225</v>
      </c>
      <c r="C113" s="102" t="s">
        <v>197</v>
      </c>
      <c r="D113" s="93" t="s">
        <v>50</v>
      </c>
      <c r="E113" s="92">
        <v>2019</v>
      </c>
      <c r="F113" s="93">
        <v>1</v>
      </c>
      <c r="G113" s="93"/>
      <c r="H113" s="99">
        <v>10970</v>
      </c>
      <c r="I113" s="93"/>
      <c r="J113" s="93" t="s">
        <v>226</v>
      </c>
      <c r="K113" s="92" t="s">
        <v>75</v>
      </c>
      <c r="L113" s="92" t="s">
        <v>199</v>
      </c>
      <c r="M113" s="101" t="s">
        <v>227</v>
      </c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s="91" customFormat="1" ht="91.5" customHeight="1" x14ac:dyDescent="0.25">
      <c r="A114" s="47"/>
      <c r="B114" s="106" t="s">
        <v>228</v>
      </c>
      <c r="C114" s="102" t="s">
        <v>197</v>
      </c>
      <c r="D114" s="93" t="s">
        <v>50</v>
      </c>
      <c r="E114" s="92">
        <v>2019</v>
      </c>
      <c r="F114" s="93">
        <v>2</v>
      </c>
      <c r="G114" s="93"/>
      <c r="H114" s="93">
        <v>900</v>
      </c>
      <c r="I114" s="93"/>
      <c r="J114" s="93" t="s">
        <v>229</v>
      </c>
      <c r="K114" s="93" t="s">
        <v>223</v>
      </c>
      <c r="L114" s="93" t="s">
        <v>230</v>
      </c>
      <c r="M114" s="93" t="s">
        <v>231</v>
      </c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</row>
    <row r="115" spans="1:25" s="91" customFormat="1" ht="54" customHeight="1" x14ac:dyDescent="0.25">
      <c r="A115" s="47"/>
      <c r="B115" s="93" t="s">
        <v>232</v>
      </c>
      <c r="C115" s="102" t="s">
        <v>197</v>
      </c>
      <c r="D115" s="93" t="s">
        <v>50</v>
      </c>
      <c r="E115" s="92">
        <v>2019</v>
      </c>
      <c r="F115" s="93">
        <v>1</v>
      </c>
      <c r="G115" s="93"/>
      <c r="H115" s="99">
        <v>30000</v>
      </c>
      <c r="I115" s="93"/>
      <c r="J115" s="97" t="s">
        <v>233</v>
      </c>
      <c r="K115" s="92" t="s">
        <v>53</v>
      </c>
      <c r="L115" s="92" t="s">
        <v>199</v>
      </c>
      <c r="M115" s="98" t="s">
        <v>224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</row>
    <row r="116" spans="1:25" s="91" customFormat="1" ht="54" customHeight="1" x14ac:dyDescent="0.25">
      <c r="A116" s="47"/>
      <c r="B116" s="93" t="s">
        <v>234</v>
      </c>
      <c r="C116" s="102" t="s">
        <v>197</v>
      </c>
      <c r="D116" s="92" t="s">
        <v>42</v>
      </c>
      <c r="E116" s="92">
        <v>2019</v>
      </c>
      <c r="F116" s="93">
        <v>9</v>
      </c>
      <c r="G116" s="93"/>
      <c r="H116" s="93">
        <v>300</v>
      </c>
      <c r="I116" s="93"/>
      <c r="J116" s="92" t="s">
        <v>211</v>
      </c>
      <c r="K116" s="92" t="s">
        <v>75</v>
      </c>
      <c r="L116" s="92" t="s">
        <v>199</v>
      </c>
      <c r="M116" s="100" t="s">
        <v>203</v>
      </c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</row>
    <row r="117" spans="1:25" s="91" customFormat="1" ht="54" customHeight="1" x14ac:dyDescent="0.25">
      <c r="A117" s="47"/>
      <c r="B117" s="93" t="s">
        <v>235</v>
      </c>
      <c r="C117" s="102" t="s">
        <v>197</v>
      </c>
      <c r="D117" s="93" t="s">
        <v>42</v>
      </c>
      <c r="E117" s="92">
        <v>2019</v>
      </c>
      <c r="F117" s="93">
        <v>1</v>
      </c>
      <c r="G117" s="93"/>
      <c r="H117" s="93">
        <v>139110</v>
      </c>
      <c r="I117" s="93"/>
      <c r="J117" s="100" t="s">
        <v>236</v>
      </c>
      <c r="K117" s="92" t="s">
        <v>53</v>
      </c>
      <c r="L117" s="93" t="s">
        <v>237</v>
      </c>
      <c r="M117" s="98" t="s">
        <v>224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</row>
    <row r="118" spans="1:25" s="91" customFormat="1" ht="54" customHeight="1" x14ac:dyDescent="0.25">
      <c r="A118" s="47"/>
      <c r="B118" s="93" t="s">
        <v>238</v>
      </c>
      <c r="C118" s="102" t="s">
        <v>197</v>
      </c>
      <c r="D118" s="93" t="s">
        <v>42</v>
      </c>
      <c r="E118" s="92">
        <v>2019</v>
      </c>
      <c r="F118" s="93">
        <v>1</v>
      </c>
      <c r="G118" s="93"/>
      <c r="H118" s="93">
        <v>50948</v>
      </c>
      <c r="I118" s="93"/>
      <c r="J118" s="92" t="s">
        <v>211</v>
      </c>
      <c r="K118" s="92" t="s">
        <v>53</v>
      </c>
      <c r="L118" s="93" t="s">
        <v>239</v>
      </c>
      <c r="M118" s="98" t="s">
        <v>224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</row>
    <row r="119" spans="1:25" s="91" customFormat="1" ht="54" customHeight="1" x14ac:dyDescent="0.25">
      <c r="A119" s="47"/>
      <c r="B119" s="98" t="s">
        <v>240</v>
      </c>
      <c r="C119" s="102" t="s">
        <v>197</v>
      </c>
      <c r="D119" s="98" t="s">
        <v>215</v>
      </c>
      <c r="E119" s="98" t="s">
        <v>241</v>
      </c>
      <c r="F119" s="98" t="s">
        <v>215</v>
      </c>
      <c r="G119" s="98"/>
      <c r="H119" s="98">
        <v>44093</v>
      </c>
      <c r="I119" s="98"/>
      <c r="J119" s="102" t="s">
        <v>217</v>
      </c>
      <c r="K119" s="92" t="s">
        <v>53</v>
      </c>
      <c r="L119" s="98" t="s">
        <v>242</v>
      </c>
      <c r="M119" s="98" t="s">
        <v>224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</row>
    <row r="120" spans="1:25" s="91" customFormat="1" ht="54" customHeight="1" x14ac:dyDescent="0.25">
      <c r="A120" s="47"/>
      <c r="B120" s="98" t="s">
        <v>243</v>
      </c>
      <c r="C120" s="102" t="s">
        <v>197</v>
      </c>
      <c r="D120" s="98" t="s">
        <v>215</v>
      </c>
      <c r="E120" s="98" t="s">
        <v>244</v>
      </c>
      <c r="F120" s="98" t="s">
        <v>215</v>
      </c>
      <c r="G120" s="98"/>
      <c r="H120" s="98">
        <v>15205</v>
      </c>
      <c r="I120" s="98"/>
      <c r="J120" s="102" t="s">
        <v>245</v>
      </c>
      <c r="K120" s="92" t="s">
        <v>53</v>
      </c>
      <c r="L120" s="98" t="s">
        <v>246</v>
      </c>
      <c r="M120" s="98" t="s">
        <v>224</v>
      </c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</row>
    <row r="121" spans="1:25" s="91" customFormat="1" ht="54" customHeight="1" x14ac:dyDescent="0.25">
      <c r="A121" s="47"/>
      <c r="B121" s="98" t="s">
        <v>247</v>
      </c>
      <c r="C121" s="102" t="s">
        <v>197</v>
      </c>
      <c r="D121" s="98" t="s">
        <v>215</v>
      </c>
      <c r="E121" s="98" t="s">
        <v>248</v>
      </c>
      <c r="F121" s="98" t="s">
        <v>215</v>
      </c>
      <c r="G121" s="98"/>
      <c r="H121" s="98">
        <v>5369</v>
      </c>
      <c r="I121" s="98"/>
      <c r="J121" s="102" t="s">
        <v>217</v>
      </c>
      <c r="K121" s="92" t="s">
        <v>53</v>
      </c>
      <c r="L121" s="98" t="s">
        <v>249</v>
      </c>
      <c r="M121" s="98" t="s">
        <v>224</v>
      </c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</row>
    <row r="122" spans="1:25" s="91" customFormat="1" ht="54" customHeight="1" x14ac:dyDescent="0.25">
      <c r="A122" s="47"/>
      <c r="B122" s="98" t="s">
        <v>250</v>
      </c>
      <c r="C122" s="102" t="s">
        <v>197</v>
      </c>
      <c r="D122" s="98" t="s">
        <v>215</v>
      </c>
      <c r="E122" s="98" t="s">
        <v>251</v>
      </c>
      <c r="F122" s="98" t="s">
        <v>215</v>
      </c>
      <c r="G122" s="98"/>
      <c r="H122" s="98">
        <v>71816</v>
      </c>
      <c r="I122" s="98"/>
      <c r="J122" s="104" t="s">
        <v>252</v>
      </c>
      <c r="K122" s="92" t="s">
        <v>53</v>
      </c>
      <c r="L122" s="98" t="s">
        <v>253</v>
      </c>
      <c r="M122" s="98" t="s">
        <v>224</v>
      </c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</row>
    <row r="123" spans="1:25" s="30" customFormat="1" ht="54" customHeight="1" x14ac:dyDescent="0.25">
      <c r="A123" s="47"/>
      <c r="B123" s="102" t="s">
        <v>254</v>
      </c>
      <c r="C123" s="102" t="s">
        <v>197</v>
      </c>
      <c r="D123" s="108" t="s">
        <v>255</v>
      </c>
      <c r="E123" s="102">
        <v>2019</v>
      </c>
      <c r="F123" s="108" t="s">
        <v>255</v>
      </c>
      <c r="G123" s="102"/>
      <c r="H123" s="109">
        <v>2294</v>
      </c>
      <c r="I123" s="102"/>
      <c r="J123" s="102" t="s">
        <v>256</v>
      </c>
      <c r="K123" s="108" t="s">
        <v>257</v>
      </c>
      <c r="L123" s="103" t="s">
        <v>258</v>
      </c>
      <c r="M123" s="98" t="s">
        <v>224</v>
      </c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</row>
    <row r="124" spans="1:25" ht="61.5" customHeight="1" x14ac:dyDescent="0.25">
      <c r="A124" s="14"/>
      <c r="B124" s="32" t="s">
        <v>130</v>
      </c>
      <c r="C124" s="32" t="s">
        <v>96</v>
      </c>
      <c r="D124" s="32" t="s">
        <v>42</v>
      </c>
      <c r="E124" s="20" t="s">
        <v>131</v>
      </c>
      <c r="F124" s="32">
        <v>5</v>
      </c>
      <c r="G124" s="32"/>
      <c r="H124" s="22">
        <v>100</v>
      </c>
      <c r="I124" s="32"/>
      <c r="J124" s="37" t="s">
        <v>101</v>
      </c>
      <c r="K124" s="20" t="s">
        <v>114</v>
      </c>
      <c r="L124" s="42" t="s">
        <v>115</v>
      </c>
      <c r="M124" s="32" t="s">
        <v>132</v>
      </c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</row>
    <row r="125" spans="1:25" x14ac:dyDescent="0.25">
      <c r="A125" s="406" t="s">
        <v>13</v>
      </c>
      <c r="B125" s="407"/>
      <c r="C125" s="407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</row>
    <row r="126" spans="1:25" ht="16.5" customHeight="1" x14ac:dyDescent="0.25">
      <c r="A126" s="8"/>
      <c r="B126" s="9" t="s">
        <v>8</v>
      </c>
      <c r="C126" s="8"/>
      <c r="D126" s="10"/>
      <c r="E126" s="10"/>
      <c r="F126" s="11"/>
      <c r="G126" s="11"/>
      <c r="H126" s="12"/>
      <c r="I126" s="12"/>
      <c r="J126" s="12"/>
      <c r="K126" s="12"/>
      <c r="L126" s="12"/>
      <c r="M126" s="12"/>
    </row>
    <row r="127" spans="1:25" ht="17.25" customHeight="1" x14ac:dyDescent="0.25">
      <c r="A127" s="364" t="s">
        <v>21</v>
      </c>
      <c r="B127" s="365"/>
      <c r="C127" s="365"/>
      <c r="D127" s="365"/>
      <c r="E127" s="365"/>
      <c r="F127" s="365"/>
      <c r="G127" s="365"/>
      <c r="H127" s="365"/>
      <c r="I127" s="365"/>
      <c r="J127" s="365"/>
      <c r="K127" s="365"/>
      <c r="L127" s="365"/>
      <c r="M127" s="366"/>
    </row>
    <row r="128" spans="1:25" ht="67.5" customHeight="1" x14ac:dyDescent="0.25">
      <c r="A128" s="14"/>
      <c r="B128" s="32" t="s">
        <v>133</v>
      </c>
      <c r="C128" s="32" t="s">
        <v>138</v>
      </c>
      <c r="D128" s="32" t="s">
        <v>42</v>
      </c>
      <c r="E128" s="27">
        <v>1</v>
      </c>
      <c r="F128" s="32" t="s">
        <v>134</v>
      </c>
      <c r="G128" s="32"/>
      <c r="H128" s="22">
        <v>19006</v>
      </c>
      <c r="I128" s="32"/>
      <c r="J128" s="32" t="s">
        <v>135</v>
      </c>
      <c r="K128" s="32" t="s">
        <v>136</v>
      </c>
      <c r="L128" s="14" t="s">
        <v>137</v>
      </c>
      <c r="M128" s="14"/>
    </row>
    <row r="129" spans="1:1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ht="17.25" customHeight="1" x14ac:dyDescent="0.25">
      <c r="A130" s="408" t="s">
        <v>15</v>
      </c>
      <c r="B130" s="409"/>
      <c r="C130" s="409"/>
      <c r="D130" s="409"/>
      <c r="E130" s="409"/>
      <c r="F130" s="409"/>
      <c r="G130" s="409"/>
      <c r="H130" s="409"/>
      <c r="I130" s="409"/>
      <c r="J130" s="409"/>
      <c r="K130" s="409"/>
      <c r="L130" s="409"/>
      <c r="M130" s="410"/>
    </row>
    <row r="131" spans="1:13" ht="164.25" customHeight="1" x14ac:dyDescent="0.25">
      <c r="A131" s="14"/>
      <c r="B131" s="374" t="s">
        <v>67</v>
      </c>
      <c r="C131" s="372" t="s">
        <v>43</v>
      </c>
      <c r="D131" s="372" t="s">
        <v>50</v>
      </c>
      <c r="E131" s="372" t="s">
        <v>68</v>
      </c>
      <c r="F131" s="14" t="s">
        <v>69</v>
      </c>
      <c r="G131" s="14"/>
      <c r="H131" s="38">
        <v>3050</v>
      </c>
      <c r="I131" s="14"/>
      <c r="J131" s="372" t="s">
        <v>52</v>
      </c>
      <c r="K131" s="372" t="s">
        <v>53</v>
      </c>
      <c r="L131" s="372" t="s">
        <v>70</v>
      </c>
      <c r="M131" s="372" t="s">
        <v>71</v>
      </c>
    </row>
    <row r="132" spans="1:13" ht="49.5" x14ac:dyDescent="0.25">
      <c r="A132" s="14"/>
      <c r="B132" s="375"/>
      <c r="C132" s="379"/>
      <c r="D132" s="379"/>
      <c r="E132" s="379"/>
      <c r="F132" s="14" t="s">
        <v>72</v>
      </c>
      <c r="G132" s="14"/>
      <c r="H132" s="38">
        <v>3560</v>
      </c>
      <c r="I132" s="14"/>
      <c r="J132" s="379"/>
      <c r="K132" s="379"/>
      <c r="L132" s="379"/>
      <c r="M132" s="379"/>
    </row>
    <row r="133" spans="1:13" ht="54.75" customHeight="1" x14ac:dyDescent="0.25">
      <c r="A133" s="14"/>
      <c r="B133" s="376"/>
      <c r="C133" s="373"/>
      <c r="D133" s="373"/>
      <c r="E133" s="373"/>
      <c r="F133" s="14" t="s">
        <v>73</v>
      </c>
      <c r="G133" s="14"/>
      <c r="H133" s="38">
        <v>4070</v>
      </c>
      <c r="I133" s="14"/>
      <c r="J133" s="373"/>
      <c r="K133" s="373"/>
      <c r="L133" s="373"/>
      <c r="M133" s="373"/>
    </row>
    <row r="134" spans="1:13" x14ac:dyDescent="0.25">
      <c r="A134" s="372"/>
      <c r="B134" s="374" t="s">
        <v>90</v>
      </c>
      <c r="C134" s="372" t="s">
        <v>43</v>
      </c>
      <c r="D134" s="372" t="s">
        <v>50</v>
      </c>
      <c r="E134" s="372" t="s">
        <v>91</v>
      </c>
      <c r="F134" s="14" t="s">
        <v>69</v>
      </c>
      <c r="G134" s="33"/>
      <c r="H134" s="38">
        <v>2364</v>
      </c>
      <c r="I134" s="33"/>
      <c r="J134" s="372" t="s">
        <v>52</v>
      </c>
      <c r="K134" s="372" t="s">
        <v>53</v>
      </c>
      <c r="L134" s="372" t="s">
        <v>92</v>
      </c>
      <c r="M134" s="372" t="s">
        <v>94</v>
      </c>
    </row>
    <row r="135" spans="1:13" ht="33" x14ac:dyDescent="0.25">
      <c r="A135" s="373"/>
      <c r="B135" s="376"/>
      <c r="C135" s="373"/>
      <c r="D135" s="373"/>
      <c r="E135" s="373"/>
      <c r="F135" s="31" t="s">
        <v>93</v>
      </c>
      <c r="G135" s="33"/>
      <c r="H135" s="38">
        <v>720</v>
      </c>
      <c r="I135" s="33"/>
      <c r="J135" s="373"/>
      <c r="K135" s="373"/>
      <c r="L135" s="373"/>
      <c r="M135" s="373"/>
    </row>
    <row r="136" spans="1:1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ht="17.25" customHeight="1" x14ac:dyDescent="0.25">
      <c r="A138" s="364" t="s">
        <v>17</v>
      </c>
      <c r="B138" s="365"/>
      <c r="C138" s="365"/>
      <c r="D138" s="365"/>
      <c r="E138" s="365"/>
      <c r="F138" s="365"/>
      <c r="G138" s="365"/>
      <c r="H138" s="365"/>
      <c r="I138" s="365"/>
      <c r="J138" s="365"/>
      <c r="K138" s="365"/>
      <c r="L138" s="365"/>
      <c r="M138" s="366"/>
    </row>
    <row r="139" spans="1:1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ht="17.25" customHeight="1" x14ac:dyDescent="0.25">
      <c r="A141" s="364" t="s">
        <v>18</v>
      </c>
      <c r="B141" s="365"/>
      <c r="C141" s="365"/>
      <c r="D141" s="365"/>
      <c r="E141" s="365"/>
      <c r="F141" s="365"/>
      <c r="G141" s="365"/>
      <c r="H141" s="365"/>
      <c r="I141" s="365"/>
      <c r="J141" s="365"/>
      <c r="K141" s="365"/>
      <c r="L141" s="365"/>
      <c r="M141" s="366"/>
    </row>
    <row r="142" spans="1:13" ht="49.5" x14ac:dyDescent="0.25">
      <c r="A142" s="14"/>
      <c r="B142" s="33" t="s">
        <v>139</v>
      </c>
      <c r="C142" s="14" t="s">
        <v>96</v>
      </c>
      <c r="D142" s="14"/>
      <c r="E142" s="27">
        <v>2019</v>
      </c>
      <c r="F142" s="14"/>
      <c r="G142" s="14"/>
      <c r="H142" s="14">
        <v>415</v>
      </c>
      <c r="I142" s="14"/>
      <c r="J142" s="14" t="s">
        <v>101</v>
      </c>
      <c r="K142" s="14" t="s">
        <v>140</v>
      </c>
      <c r="L142" s="14" t="s">
        <v>141</v>
      </c>
      <c r="M142" s="14"/>
    </row>
    <row r="143" spans="1:13" ht="99" x14ac:dyDescent="0.25">
      <c r="A143" s="19"/>
      <c r="B143" s="88" t="s">
        <v>192</v>
      </c>
      <c r="C143" s="77" t="s">
        <v>170</v>
      </c>
      <c r="D143" s="77"/>
      <c r="E143" s="34">
        <v>2019</v>
      </c>
      <c r="F143" s="77"/>
      <c r="G143" s="77"/>
      <c r="H143" s="77"/>
      <c r="I143" s="77"/>
      <c r="J143" s="77" t="s">
        <v>194</v>
      </c>
      <c r="K143" s="77" t="s">
        <v>193</v>
      </c>
      <c r="L143" s="77"/>
      <c r="M143" s="77" t="s">
        <v>195</v>
      </c>
    </row>
    <row r="146" spans="2:13" x14ac:dyDescent="0.25"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</row>
    <row r="150" spans="2:13" x14ac:dyDescent="0.25">
      <c r="B150" s="23"/>
    </row>
  </sheetData>
  <mergeCells count="148">
    <mergeCell ref="M25:M27"/>
    <mergeCell ref="J22:J24"/>
    <mergeCell ref="K22:K24"/>
    <mergeCell ref="L22:L24"/>
    <mergeCell ref="M22:M24"/>
    <mergeCell ref="C28:C29"/>
    <mergeCell ref="D28:D29"/>
    <mergeCell ref="A28:A29"/>
    <mergeCell ref="J44:J46"/>
    <mergeCell ref="K44:K46"/>
    <mergeCell ref="C89:C91"/>
    <mergeCell ref="B89:B91"/>
    <mergeCell ref="A89:A91"/>
    <mergeCell ref="B25:B27"/>
    <mergeCell ref="C25:C27"/>
    <mergeCell ref="D25:D27"/>
    <mergeCell ref="A22:A24"/>
    <mergeCell ref="A25:A27"/>
    <mergeCell ref="B44:B47"/>
    <mergeCell ref="C44:C47"/>
    <mergeCell ref="D44:D46"/>
    <mergeCell ref="B28:B29"/>
    <mergeCell ref="B65:B66"/>
    <mergeCell ref="C65:C66"/>
    <mergeCell ref="D65:D66"/>
    <mergeCell ref="A65:A66"/>
    <mergeCell ref="A68:M68"/>
    <mergeCell ref="A72:M72"/>
    <mergeCell ref="A86:M86"/>
    <mergeCell ref="A87:M87"/>
    <mergeCell ref="A75:M75"/>
    <mergeCell ref="A76:A77"/>
    <mergeCell ref="B76:B77"/>
    <mergeCell ref="C76:C77"/>
    <mergeCell ref="A138:M138"/>
    <mergeCell ref="A130:M130"/>
    <mergeCell ref="B55:B57"/>
    <mergeCell ref="C55:C57"/>
    <mergeCell ref="D55:D57"/>
    <mergeCell ref="A55:A57"/>
    <mergeCell ref="J89:J91"/>
    <mergeCell ref="K89:K91"/>
    <mergeCell ref="L89:L91"/>
    <mergeCell ref="M89:M91"/>
    <mergeCell ref="J65:J66"/>
    <mergeCell ref="K65:K66"/>
    <mergeCell ref="L65:L66"/>
    <mergeCell ref="M65:M66"/>
    <mergeCell ref="K131:K133"/>
    <mergeCell ref="L131:L133"/>
    <mergeCell ref="M131:M133"/>
    <mergeCell ref="A134:A135"/>
    <mergeCell ref="B134:B135"/>
    <mergeCell ref="C134:C135"/>
    <mergeCell ref="D134:D135"/>
    <mergeCell ref="E134:E135"/>
    <mergeCell ref="J134:J135"/>
    <mergeCell ref="K134:K135"/>
    <mergeCell ref="C131:C133"/>
    <mergeCell ref="D131:D133"/>
    <mergeCell ref="E131:E133"/>
    <mergeCell ref="J131:J133"/>
    <mergeCell ref="L1:M1"/>
    <mergeCell ref="A37:M37"/>
    <mergeCell ref="A41:M41"/>
    <mergeCell ref="A50:M50"/>
    <mergeCell ref="A52:M52"/>
    <mergeCell ref="A53:M53"/>
    <mergeCell ref="B6:M6"/>
    <mergeCell ref="A8:M8"/>
    <mergeCell ref="A11:M11"/>
    <mergeCell ref="A20:M20"/>
    <mergeCell ref="A33:M33"/>
    <mergeCell ref="H3:I3"/>
    <mergeCell ref="A98:M98"/>
    <mergeCell ref="A100:M100"/>
    <mergeCell ref="A103:M103"/>
    <mergeCell ref="A125:M125"/>
    <mergeCell ref="A127:M127"/>
    <mergeCell ref="A12:A14"/>
    <mergeCell ref="A15:A17"/>
    <mergeCell ref="D89:D91"/>
    <mergeCell ref="A2:M2"/>
    <mergeCell ref="L3:L4"/>
    <mergeCell ref="M3:M4"/>
    <mergeCell ref="E3:E4"/>
    <mergeCell ref="A3:A4"/>
    <mergeCell ref="B3:B4"/>
    <mergeCell ref="C3:C4"/>
    <mergeCell ref="D3:D4"/>
    <mergeCell ref="F3:G3"/>
    <mergeCell ref="L76:L77"/>
    <mergeCell ref="M76:M77"/>
    <mergeCell ref="A78:A79"/>
    <mergeCell ref="B78:B79"/>
    <mergeCell ref="L78:L79"/>
    <mergeCell ref="M78:M79"/>
    <mergeCell ref="K78:K79"/>
    <mergeCell ref="K3:K4"/>
    <mergeCell ref="J3:J4"/>
    <mergeCell ref="D12:D14"/>
    <mergeCell ref="C12:C14"/>
    <mergeCell ref="B12:B14"/>
    <mergeCell ref="B22:B24"/>
    <mergeCell ref="C22:C24"/>
    <mergeCell ref="D22:D24"/>
    <mergeCell ref="B15:B17"/>
    <mergeCell ref="C15:C17"/>
    <mergeCell ref="D15:D17"/>
    <mergeCell ref="L44:L46"/>
    <mergeCell ref="M44:M46"/>
    <mergeCell ref="A44:A46"/>
    <mergeCell ref="J25:J27"/>
    <mergeCell ref="K25:K27"/>
    <mergeCell ref="L25:L27"/>
    <mergeCell ref="E80:E81"/>
    <mergeCell ref="C78:C79"/>
    <mergeCell ref="D78:D79"/>
    <mergeCell ref="E78:E79"/>
    <mergeCell ref="J78:J79"/>
    <mergeCell ref="D76:D77"/>
    <mergeCell ref="E76:E77"/>
    <mergeCell ref="J76:J77"/>
    <mergeCell ref="K76:K77"/>
    <mergeCell ref="B146:M146"/>
    <mergeCell ref="J80:J81"/>
    <mergeCell ref="K80:K81"/>
    <mergeCell ref="L80:L81"/>
    <mergeCell ref="M80:M81"/>
    <mergeCell ref="A93:M93"/>
    <mergeCell ref="A96:M96"/>
    <mergeCell ref="A141:M141"/>
    <mergeCell ref="J82:J84"/>
    <mergeCell ref="K82:K84"/>
    <mergeCell ref="L82:L84"/>
    <mergeCell ref="M82:M84"/>
    <mergeCell ref="A82:A84"/>
    <mergeCell ref="B82:B84"/>
    <mergeCell ref="C82:C84"/>
    <mergeCell ref="D82:D84"/>
    <mergeCell ref="E82:E84"/>
    <mergeCell ref="L134:L135"/>
    <mergeCell ref="M134:M135"/>
    <mergeCell ref="B131:B133"/>
    <mergeCell ref="A80:A81"/>
    <mergeCell ref="B80:B81"/>
    <mergeCell ref="C80:C81"/>
    <mergeCell ref="D80:D81"/>
  </mergeCells>
  <pageMargins left="0.7" right="0.7" top="0.75" bottom="0.75" header="0.3" footer="0.3"/>
  <pageSetup paperSize="8" scale="51" fitToHeight="0" orientation="landscape" r:id="rId1"/>
  <rowBreaks count="1" manualBreakCount="1">
    <brk id="8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17"/>
  <sheetViews>
    <sheetView topLeftCell="A3" zoomScale="70" zoomScaleNormal="70" workbookViewId="0">
      <selection activeCell="W12" sqref="W12"/>
    </sheetView>
  </sheetViews>
  <sheetFormatPr defaultRowHeight="17.25" x14ac:dyDescent="0.25"/>
  <cols>
    <col min="1" max="1" width="7" style="133" customWidth="1"/>
    <col min="2" max="2" width="22.140625" style="133" customWidth="1"/>
    <col min="3" max="3" width="11.28515625" style="133" customWidth="1"/>
    <col min="4" max="4" width="6.85546875" style="133" customWidth="1"/>
    <col min="5" max="5" width="9.85546875" style="133" customWidth="1"/>
    <col min="6" max="6" width="7.42578125" style="133" customWidth="1"/>
    <col min="7" max="7" width="7.28515625" style="133" customWidth="1"/>
    <col min="8" max="8" width="8.42578125" style="133" customWidth="1"/>
    <col min="9" max="9" width="8.7109375" style="133" customWidth="1"/>
    <col min="10" max="10" width="9.85546875" style="133" customWidth="1"/>
    <col min="11" max="11" width="9.42578125" style="148" customWidth="1"/>
    <col min="12" max="12" width="7.5703125" style="148" customWidth="1"/>
    <col min="13" max="13" width="9.85546875" style="148" customWidth="1"/>
    <col min="14" max="15" width="9.28515625" style="148" customWidth="1"/>
    <col min="16" max="16" width="13.28515625" style="148" customWidth="1"/>
    <col min="17" max="17" width="14.7109375" style="148" customWidth="1"/>
    <col min="18" max="18" width="10.7109375" style="148" customWidth="1"/>
    <col min="19" max="19" width="19.28515625" style="148" customWidth="1"/>
    <col min="20" max="16384" width="9.140625" style="133"/>
  </cols>
  <sheetData>
    <row r="1" spans="1:22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:22" ht="36" customHeight="1" x14ac:dyDescent="0.25">
      <c r="A2" s="491" t="s">
        <v>0</v>
      </c>
      <c r="B2" s="491" t="s">
        <v>1</v>
      </c>
      <c r="C2" s="491" t="s">
        <v>710</v>
      </c>
      <c r="D2" s="491" t="s">
        <v>2</v>
      </c>
      <c r="E2" s="491" t="s">
        <v>711</v>
      </c>
      <c r="F2" s="493" t="s">
        <v>3</v>
      </c>
      <c r="G2" s="494"/>
      <c r="H2" s="495"/>
      <c r="I2" s="495"/>
      <c r="J2" s="496"/>
      <c r="K2" s="497" t="s">
        <v>4</v>
      </c>
      <c r="L2" s="498"/>
      <c r="M2" s="499"/>
      <c r="N2" s="499"/>
      <c r="O2" s="499"/>
      <c r="P2" s="491" t="s">
        <v>712</v>
      </c>
      <c r="Q2" s="491" t="s">
        <v>713</v>
      </c>
      <c r="R2" s="491" t="s">
        <v>714</v>
      </c>
      <c r="S2" s="500" t="s">
        <v>715</v>
      </c>
      <c r="T2" s="80"/>
      <c r="U2" s="80"/>
      <c r="V2" s="80"/>
    </row>
    <row r="3" spans="1:22" ht="130.5" customHeight="1" x14ac:dyDescent="0.25">
      <c r="A3" s="491"/>
      <c r="B3" s="492"/>
      <c r="C3" s="492"/>
      <c r="D3" s="492"/>
      <c r="E3" s="491"/>
      <c r="F3" s="231" t="s">
        <v>716</v>
      </c>
      <c r="G3" s="231" t="s">
        <v>6</v>
      </c>
      <c r="H3" s="232" t="s">
        <v>717</v>
      </c>
      <c r="I3" s="232" t="s">
        <v>718</v>
      </c>
      <c r="J3" s="232" t="s">
        <v>719</v>
      </c>
      <c r="K3" s="231" t="s">
        <v>716</v>
      </c>
      <c r="L3" s="233" t="s">
        <v>6</v>
      </c>
      <c r="M3" s="232" t="s">
        <v>717</v>
      </c>
      <c r="N3" s="232" t="s">
        <v>720</v>
      </c>
      <c r="O3" s="232" t="s">
        <v>721</v>
      </c>
      <c r="P3" s="491"/>
      <c r="Q3" s="491"/>
      <c r="R3" s="491"/>
      <c r="S3" s="501"/>
      <c r="T3" s="80"/>
      <c r="U3" s="80"/>
      <c r="V3" s="80"/>
    </row>
    <row r="4" spans="1:22" ht="35.1" customHeight="1" x14ac:dyDescent="0.25">
      <c r="A4" s="234"/>
      <c r="B4" s="235" t="s">
        <v>7</v>
      </c>
      <c r="C4" s="234"/>
      <c r="D4" s="236"/>
      <c r="E4" s="236"/>
      <c r="F4" s="237"/>
      <c r="G4" s="237"/>
      <c r="H4" s="237"/>
      <c r="I4" s="237"/>
      <c r="J4" s="237"/>
      <c r="K4" s="238">
        <f>K6+K30+K90</f>
        <v>56465.838960000001</v>
      </c>
      <c r="L4" s="239"/>
      <c r="M4" s="238">
        <f t="shared" ref="M4:O4" si="0">M6+M30+M90</f>
        <v>27374.359100000001</v>
      </c>
      <c r="N4" s="238">
        <f t="shared" si="0"/>
        <v>18219.553</v>
      </c>
      <c r="O4" s="238">
        <f t="shared" si="0"/>
        <v>10871.926859999998</v>
      </c>
      <c r="P4" s="239"/>
      <c r="Q4" s="239"/>
      <c r="R4" s="239"/>
      <c r="S4" s="239"/>
      <c r="T4" s="80"/>
      <c r="U4" s="80"/>
      <c r="V4" s="80"/>
    </row>
    <row r="5" spans="1:22" ht="30" customHeight="1" x14ac:dyDescent="0.25">
      <c r="A5" s="240"/>
      <c r="B5" s="502" t="s">
        <v>11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80"/>
      <c r="U5" s="80"/>
      <c r="V5" s="80"/>
    </row>
    <row r="6" spans="1:22" x14ac:dyDescent="0.25">
      <c r="A6" s="241"/>
      <c r="B6" s="242" t="s">
        <v>8</v>
      </c>
      <c r="C6" s="241"/>
      <c r="D6" s="243"/>
      <c r="E6" s="243"/>
      <c r="F6" s="244"/>
      <c r="G6" s="244"/>
      <c r="H6" s="244"/>
      <c r="I6" s="244"/>
      <c r="J6" s="244"/>
      <c r="K6" s="245">
        <f>K14+K25</f>
        <v>310.5</v>
      </c>
      <c r="L6" s="246"/>
      <c r="M6" s="245">
        <f>M14</f>
        <v>0</v>
      </c>
      <c r="N6" s="245">
        <f>N14+N25</f>
        <v>300</v>
      </c>
      <c r="O6" s="245">
        <f>O14+O25</f>
        <v>10.5</v>
      </c>
      <c r="P6" s="246"/>
      <c r="Q6" s="246"/>
      <c r="R6" s="246"/>
      <c r="S6" s="246"/>
      <c r="T6" s="80"/>
      <c r="U6" s="80"/>
      <c r="V6" s="80"/>
    </row>
    <row r="7" spans="1:22" x14ac:dyDescent="0.25">
      <c r="A7" s="490" t="s">
        <v>27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80"/>
      <c r="U7" s="80"/>
      <c r="V7" s="80"/>
    </row>
    <row r="8" spans="1:22" x14ac:dyDescent="0.25">
      <c r="A8" s="247" t="s">
        <v>255</v>
      </c>
      <c r="B8" s="247" t="s">
        <v>255</v>
      </c>
      <c r="C8" s="247" t="s">
        <v>255</v>
      </c>
      <c r="D8" s="247" t="s">
        <v>255</v>
      </c>
      <c r="E8" s="247" t="s">
        <v>255</v>
      </c>
      <c r="F8" s="247" t="s">
        <v>255</v>
      </c>
      <c r="G8" s="247" t="s">
        <v>255</v>
      </c>
      <c r="H8" s="247" t="s">
        <v>255</v>
      </c>
      <c r="I8" s="247" t="s">
        <v>255</v>
      </c>
      <c r="J8" s="247" t="s">
        <v>255</v>
      </c>
      <c r="K8" s="247" t="s">
        <v>255</v>
      </c>
      <c r="L8" s="247" t="s">
        <v>255</v>
      </c>
      <c r="M8" s="247" t="s">
        <v>255</v>
      </c>
      <c r="N8" s="247" t="s">
        <v>255</v>
      </c>
      <c r="O8" s="247" t="s">
        <v>255</v>
      </c>
      <c r="P8" s="247" t="s">
        <v>255</v>
      </c>
      <c r="Q8" s="247" t="s">
        <v>255</v>
      </c>
      <c r="R8" s="247" t="s">
        <v>255</v>
      </c>
      <c r="S8" s="247" t="s">
        <v>255</v>
      </c>
      <c r="T8" s="80"/>
      <c r="U8" s="80"/>
      <c r="V8" s="80"/>
    </row>
    <row r="9" spans="1:22" x14ac:dyDescent="0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80"/>
      <c r="U9" s="80"/>
      <c r="V9" s="80"/>
    </row>
    <row r="10" spans="1:22" ht="16.5" customHeight="1" x14ac:dyDescent="0.25">
      <c r="A10" s="490" t="s">
        <v>28</v>
      </c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80"/>
      <c r="U10" s="80"/>
      <c r="V10" s="80"/>
    </row>
    <row r="11" spans="1:22" ht="103.5" customHeight="1" x14ac:dyDescent="0.25">
      <c r="A11" s="248" t="s">
        <v>432</v>
      </c>
      <c r="B11" s="249" t="s">
        <v>722</v>
      </c>
      <c r="C11" s="248" t="s">
        <v>723</v>
      </c>
      <c r="D11" s="248" t="s">
        <v>1058</v>
      </c>
      <c r="E11" s="248"/>
      <c r="F11" s="248">
        <v>2019</v>
      </c>
      <c r="G11" s="250"/>
      <c r="H11" s="248">
        <v>2019</v>
      </c>
      <c r="I11" s="248"/>
      <c r="J11" s="248"/>
      <c r="K11" s="251"/>
      <c r="L11" s="248"/>
      <c r="M11" s="251">
        <v>20</v>
      </c>
      <c r="N11" s="251"/>
      <c r="O11" s="251"/>
      <c r="P11" s="252" t="s">
        <v>724</v>
      </c>
      <c r="Q11" s="253" t="s">
        <v>1081</v>
      </c>
      <c r="R11" s="250" t="s">
        <v>173</v>
      </c>
      <c r="S11" s="250"/>
      <c r="T11" s="254"/>
      <c r="U11" s="80"/>
      <c r="V11" s="80"/>
    </row>
    <row r="12" spans="1:22" s="352" customFormat="1" ht="103.5" customHeight="1" x14ac:dyDescent="0.25">
      <c r="A12" s="248" t="s">
        <v>1055</v>
      </c>
      <c r="B12" s="249" t="s">
        <v>722</v>
      </c>
      <c r="C12" s="248" t="s">
        <v>723</v>
      </c>
      <c r="D12" s="248" t="s">
        <v>1058</v>
      </c>
      <c r="E12" s="248"/>
      <c r="F12" s="248">
        <v>2020</v>
      </c>
      <c r="G12" s="250"/>
      <c r="H12" s="248"/>
      <c r="I12" s="248">
        <v>2020</v>
      </c>
      <c r="J12" s="248"/>
      <c r="K12" s="251"/>
      <c r="L12" s="248"/>
      <c r="M12" s="251"/>
      <c r="N12" s="251">
        <v>0</v>
      </c>
      <c r="O12" s="251"/>
      <c r="P12" s="252" t="s">
        <v>724</v>
      </c>
      <c r="Q12" s="253" t="s">
        <v>1082</v>
      </c>
      <c r="R12" s="250" t="s">
        <v>173</v>
      </c>
      <c r="S12" s="250"/>
      <c r="T12" s="254"/>
      <c r="U12" s="80"/>
      <c r="V12" s="80"/>
    </row>
    <row r="13" spans="1:22" s="352" customFormat="1" ht="103.5" customHeight="1" x14ac:dyDescent="0.25">
      <c r="A13" s="248" t="s">
        <v>1056</v>
      </c>
      <c r="B13" s="249" t="s">
        <v>722</v>
      </c>
      <c r="C13" s="248" t="s">
        <v>723</v>
      </c>
      <c r="D13" s="248" t="s">
        <v>1058</v>
      </c>
      <c r="E13" s="248"/>
      <c r="F13" s="248">
        <v>2021</v>
      </c>
      <c r="G13" s="250"/>
      <c r="H13" s="248"/>
      <c r="I13" s="248"/>
      <c r="J13" s="248">
        <v>2021</v>
      </c>
      <c r="K13" s="251"/>
      <c r="L13" s="248"/>
      <c r="M13" s="251"/>
      <c r="N13" s="251"/>
      <c r="O13" s="251">
        <v>0</v>
      </c>
      <c r="P13" s="252" t="s">
        <v>724</v>
      </c>
      <c r="Q13" s="253" t="s">
        <v>1083</v>
      </c>
      <c r="R13" s="250" t="s">
        <v>173</v>
      </c>
      <c r="S13" s="250"/>
      <c r="T13" s="254"/>
      <c r="U13" s="80"/>
      <c r="V13" s="80"/>
    </row>
    <row r="14" spans="1:22" ht="16.5" customHeight="1" x14ac:dyDescent="0.25">
      <c r="A14" s="248"/>
      <c r="B14" s="255"/>
      <c r="C14" s="255"/>
      <c r="D14" s="255"/>
      <c r="E14" s="255"/>
      <c r="F14" s="255"/>
      <c r="G14" s="255"/>
      <c r="H14" s="255"/>
      <c r="I14" s="255"/>
      <c r="J14" s="255"/>
      <c r="K14" s="256"/>
      <c r="L14" s="255"/>
      <c r="M14" s="256"/>
      <c r="N14" s="256"/>
      <c r="O14" s="256"/>
      <c r="P14" s="248"/>
      <c r="Q14" s="248"/>
      <c r="R14" s="248"/>
      <c r="S14" s="248"/>
      <c r="T14" s="80"/>
      <c r="U14" s="80"/>
      <c r="V14" s="80"/>
    </row>
    <row r="15" spans="1:22" ht="33" customHeight="1" x14ac:dyDescent="0.25">
      <c r="A15" s="490" t="s">
        <v>29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80"/>
      <c r="U15" s="80"/>
      <c r="V15" s="80"/>
    </row>
    <row r="16" spans="1:22" ht="18.75" customHeight="1" x14ac:dyDescent="0.25">
      <c r="A16" s="247" t="s">
        <v>255</v>
      </c>
      <c r="B16" s="247" t="s">
        <v>255</v>
      </c>
      <c r="C16" s="247" t="s">
        <v>255</v>
      </c>
      <c r="D16" s="247" t="s">
        <v>255</v>
      </c>
      <c r="E16" s="247" t="s">
        <v>255</v>
      </c>
      <c r="F16" s="247" t="s">
        <v>255</v>
      </c>
      <c r="G16" s="247" t="s">
        <v>255</v>
      </c>
      <c r="H16" s="247" t="s">
        <v>255</v>
      </c>
      <c r="I16" s="247" t="s">
        <v>255</v>
      </c>
      <c r="J16" s="247" t="s">
        <v>255</v>
      </c>
      <c r="K16" s="247" t="s">
        <v>255</v>
      </c>
      <c r="L16" s="247" t="s">
        <v>255</v>
      </c>
      <c r="M16" s="247" t="s">
        <v>255</v>
      </c>
      <c r="N16" s="247" t="s">
        <v>255</v>
      </c>
      <c r="O16" s="247" t="s">
        <v>255</v>
      </c>
      <c r="P16" s="247" t="s">
        <v>255</v>
      </c>
      <c r="Q16" s="247" t="s">
        <v>255</v>
      </c>
      <c r="R16" s="247" t="s">
        <v>255</v>
      </c>
      <c r="S16" s="247" t="s">
        <v>255</v>
      </c>
      <c r="T16" s="80"/>
      <c r="U16" s="80"/>
      <c r="V16" s="80"/>
    </row>
    <row r="17" spans="1:31" ht="18.75" customHeight="1" x14ac:dyDescent="0.2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80"/>
      <c r="U17" s="80"/>
      <c r="V17" s="80"/>
    </row>
    <row r="18" spans="1:31" ht="22.5" customHeight="1" x14ac:dyDescent="0.25">
      <c r="A18" s="490" t="s">
        <v>30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80"/>
      <c r="U18" s="80"/>
      <c r="V18" s="80"/>
    </row>
    <row r="19" spans="1:31" ht="20.25" customHeight="1" x14ac:dyDescent="0.25">
      <c r="A19" s="247" t="s">
        <v>255</v>
      </c>
      <c r="B19" s="247" t="s">
        <v>255</v>
      </c>
      <c r="C19" s="247" t="s">
        <v>255</v>
      </c>
      <c r="D19" s="247" t="s">
        <v>255</v>
      </c>
      <c r="E19" s="247" t="s">
        <v>255</v>
      </c>
      <c r="F19" s="247" t="s">
        <v>255</v>
      </c>
      <c r="G19" s="247" t="s">
        <v>255</v>
      </c>
      <c r="H19" s="247" t="s">
        <v>255</v>
      </c>
      <c r="I19" s="247" t="s">
        <v>255</v>
      </c>
      <c r="J19" s="247" t="s">
        <v>255</v>
      </c>
      <c r="K19" s="247" t="s">
        <v>255</v>
      </c>
      <c r="L19" s="247" t="s">
        <v>255</v>
      </c>
      <c r="M19" s="247" t="s">
        <v>255</v>
      </c>
      <c r="N19" s="247" t="s">
        <v>255</v>
      </c>
      <c r="O19" s="247" t="s">
        <v>255</v>
      </c>
      <c r="P19" s="247" t="s">
        <v>255</v>
      </c>
      <c r="Q19" s="247" t="s">
        <v>255</v>
      </c>
      <c r="R19" s="247" t="s">
        <v>255</v>
      </c>
      <c r="S19" s="247" t="s">
        <v>255</v>
      </c>
      <c r="T19" s="80"/>
      <c r="U19" s="80"/>
      <c r="V19" s="80"/>
    </row>
    <row r="20" spans="1:31" ht="18" customHeight="1" x14ac:dyDescent="0.25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80"/>
      <c r="U20" s="80"/>
      <c r="V20" s="80"/>
    </row>
    <row r="21" spans="1:31" ht="21" customHeight="1" x14ac:dyDescent="0.25">
      <c r="A21" s="490" t="s">
        <v>31</v>
      </c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80"/>
      <c r="U21" s="80"/>
      <c r="V21" s="80"/>
    </row>
    <row r="22" spans="1:31" ht="103.5" customHeight="1" x14ac:dyDescent="0.25">
      <c r="A22" s="248" t="s">
        <v>727</v>
      </c>
      <c r="B22" s="257" t="s">
        <v>728</v>
      </c>
      <c r="C22" s="248" t="s">
        <v>723</v>
      </c>
      <c r="D22" s="250" t="s">
        <v>50</v>
      </c>
      <c r="E22" s="250" t="s">
        <v>729</v>
      </c>
      <c r="F22" s="250">
        <v>3</v>
      </c>
      <c r="G22" s="250" t="s">
        <v>255</v>
      </c>
      <c r="H22" s="250" t="s">
        <v>255</v>
      </c>
      <c r="I22" s="250" t="s">
        <v>255</v>
      </c>
      <c r="J22" s="250" t="s">
        <v>255</v>
      </c>
      <c r="K22" s="258">
        <v>300</v>
      </c>
      <c r="L22" s="250" t="s">
        <v>255</v>
      </c>
      <c r="M22" s="250" t="s">
        <v>255</v>
      </c>
      <c r="N22" s="258">
        <v>300</v>
      </c>
      <c r="O22" s="250" t="s">
        <v>255</v>
      </c>
      <c r="P22" s="259" t="s">
        <v>730</v>
      </c>
      <c r="Q22" s="250" t="s">
        <v>731</v>
      </c>
      <c r="R22" s="250" t="s">
        <v>725</v>
      </c>
      <c r="S22" s="250" t="s">
        <v>732</v>
      </c>
      <c r="T22" s="80"/>
      <c r="U22" s="80"/>
      <c r="V22" s="80"/>
    </row>
    <row r="23" spans="1:31" ht="110.25" customHeight="1" x14ac:dyDescent="0.25">
      <c r="A23" s="248" t="s">
        <v>733</v>
      </c>
      <c r="B23" s="260" t="s">
        <v>734</v>
      </c>
      <c r="C23" s="248" t="s">
        <v>723</v>
      </c>
      <c r="D23" s="250" t="s">
        <v>50</v>
      </c>
      <c r="E23" s="250" t="s">
        <v>735</v>
      </c>
      <c r="F23" s="250">
        <v>3</v>
      </c>
      <c r="G23" s="250" t="s">
        <v>255</v>
      </c>
      <c r="H23" s="250" t="s">
        <v>255</v>
      </c>
      <c r="I23" s="250" t="s">
        <v>255</v>
      </c>
      <c r="J23" s="250" t="s">
        <v>255</v>
      </c>
      <c r="K23" s="250" t="s">
        <v>255</v>
      </c>
      <c r="L23" s="250" t="s">
        <v>255</v>
      </c>
      <c r="M23" s="250" t="s">
        <v>255</v>
      </c>
      <c r="N23" s="250" t="s">
        <v>255</v>
      </c>
      <c r="O23" s="250" t="s">
        <v>255</v>
      </c>
      <c r="P23" s="259" t="s">
        <v>730</v>
      </c>
      <c r="Q23" s="250" t="s">
        <v>255</v>
      </c>
      <c r="R23" s="250" t="s">
        <v>255</v>
      </c>
      <c r="S23" s="250" t="s">
        <v>732</v>
      </c>
      <c r="T23" s="80"/>
      <c r="U23" s="80"/>
      <c r="V23" s="80"/>
    </row>
    <row r="24" spans="1:31" ht="107.25" customHeight="1" x14ac:dyDescent="0.25">
      <c r="A24" s="248" t="s">
        <v>736</v>
      </c>
      <c r="B24" s="260" t="s">
        <v>737</v>
      </c>
      <c r="C24" s="248" t="s">
        <v>723</v>
      </c>
      <c r="D24" s="250" t="s">
        <v>50</v>
      </c>
      <c r="E24" s="250" t="s">
        <v>738</v>
      </c>
      <c r="F24" s="250">
        <v>3</v>
      </c>
      <c r="G24" s="250" t="s">
        <v>255</v>
      </c>
      <c r="H24" s="250" t="s">
        <v>255</v>
      </c>
      <c r="I24" s="250" t="s">
        <v>255</v>
      </c>
      <c r="J24" s="250" t="s">
        <v>255</v>
      </c>
      <c r="K24" s="250">
        <v>10.5</v>
      </c>
      <c r="L24" s="250" t="s">
        <v>255</v>
      </c>
      <c r="M24" s="250" t="s">
        <v>255</v>
      </c>
      <c r="N24" s="250" t="s">
        <v>255</v>
      </c>
      <c r="O24" s="250">
        <v>10.5</v>
      </c>
      <c r="P24" s="259" t="s">
        <v>730</v>
      </c>
      <c r="Q24" s="253" t="s">
        <v>739</v>
      </c>
      <c r="R24" s="250" t="s">
        <v>725</v>
      </c>
      <c r="S24" s="250" t="s">
        <v>732</v>
      </c>
      <c r="T24" s="80"/>
      <c r="U24" s="80"/>
      <c r="V24" s="80"/>
    </row>
    <row r="25" spans="1:31" ht="21" customHeight="1" x14ac:dyDescent="0.25">
      <c r="A25" s="248"/>
      <c r="B25" s="255" t="s">
        <v>726</v>
      </c>
      <c r="C25" s="255"/>
      <c r="D25" s="255"/>
      <c r="E25" s="255"/>
      <c r="F25" s="255"/>
      <c r="G25" s="255"/>
      <c r="H25" s="255"/>
      <c r="I25" s="255"/>
      <c r="J25" s="255"/>
      <c r="K25" s="256">
        <f>K22+K24</f>
        <v>310.5</v>
      </c>
      <c r="L25" s="255"/>
      <c r="M25" s="255"/>
      <c r="N25" s="256">
        <f>N22</f>
        <v>300</v>
      </c>
      <c r="O25" s="255">
        <f>O24</f>
        <v>10.5</v>
      </c>
      <c r="P25" s="248"/>
      <c r="Q25" s="248"/>
      <c r="R25" s="248"/>
      <c r="S25" s="248"/>
      <c r="T25" s="80"/>
      <c r="U25" s="80"/>
      <c r="V25" s="80"/>
    </row>
    <row r="26" spans="1:31" ht="25.5" customHeight="1" x14ac:dyDescent="0.25">
      <c r="A26" s="504" t="s">
        <v>32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80"/>
      <c r="U26" s="80"/>
      <c r="V26" s="80"/>
    </row>
    <row r="27" spans="1:31" ht="21" customHeight="1" x14ac:dyDescent="0.25">
      <c r="A27" s="247" t="s">
        <v>255</v>
      </c>
      <c r="B27" s="247" t="s">
        <v>255</v>
      </c>
      <c r="C27" s="247" t="s">
        <v>255</v>
      </c>
      <c r="D27" s="247" t="s">
        <v>255</v>
      </c>
      <c r="E27" s="247" t="s">
        <v>255</v>
      </c>
      <c r="F27" s="247" t="s">
        <v>255</v>
      </c>
      <c r="G27" s="247" t="s">
        <v>255</v>
      </c>
      <c r="H27" s="247" t="s">
        <v>255</v>
      </c>
      <c r="I27" s="247" t="s">
        <v>255</v>
      </c>
      <c r="J27" s="247" t="s">
        <v>255</v>
      </c>
      <c r="K27" s="247" t="s">
        <v>255</v>
      </c>
      <c r="L27" s="247" t="s">
        <v>255</v>
      </c>
      <c r="M27" s="247" t="s">
        <v>255</v>
      </c>
      <c r="N27" s="247" t="s">
        <v>255</v>
      </c>
      <c r="O27" s="247" t="s">
        <v>255</v>
      </c>
      <c r="P27" s="247" t="s">
        <v>255</v>
      </c>
      <c r="Q27" s="247" t="s">
        <v>255</v>
      </c>
      <c r="R27" s="247" t="s">
        <v>255</v>
      </c>
      <c r="S27" s="247"/>
      <c r="T27" s="254"/>
      <c r="U27" s="254"/>
      <c r="V27" s="254"/>
      <c r="W27" s="261"/>
      <c r="X27" s="261"/>
      <c r="Y27" s="261"/>
      <c r="Z27" s="261"/>
      <c r="AA27" s="261"/>
      <c r="AB27" s="261"/>
      <c r="AC27" s="261"/>
      <c r="AD27" s="261"/>
      <c r="AE27" s="261"/>
    </row>
    <row r="28" spans="1:31" ht="21.75" customHeight="1" x14ac:dyDescent="0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80"/>
      <c r="U28" s="80"/>
      <c r="V28" s="80"/>
    </row>
    <row r="29" spans="1:31" ht="30" customHeight="1" x14ac:dyDescent="0.25">
      <c r="A29" s="502" t="s">
        <v>12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80"/>
      <c r="U29" s="80"/>
      <c r="V29" s="80"/>
    </row>
    <row r="30" spans="1:31" x14ac:dyDescent="0.25">
      <c r="A30" s="241"/>
      <c r="B30" s="242" t="s">
        <v>8</v>
      </c>
      <c r="C30" s="241"/>
      <c r="D30" s="243"/>
      <c r="E30" s="243"/>
      <c r="F30" s="244"/>
      <c r="G30" s="244"/>
      <c r="H30" s="244"/>
      <c r="I30" s="244"/>
      <c r="J30" s="244"/>
      <c r="K30" s="245">
        <f>K45+K55+K66+K80</f>
        <v>55030.338960000001</v>
      </c>
      <c r="L30" s="245"/>
      <c r="M30" s="245">
        <f>M45+M66+M80</f>
        <v>26999.359100000001</v>
      </c>
      <c r="N30" s="245">
        <f>N45+N55+N66+N80</f>
        <v>17544.553</v>
      </c>
      <c r="O30" s="245">
        <f>O66+O80</f>
        <v>10486.426859999998</v>
      </c>
      <c r="P30" s="246"/>
      <c r="Q30" s="246"/>
      <c r="R30" s="246"/>
      <c r="S30" s="246"/>
      <c r="T30" s="80"/>
      <c r="U30" s="80"/>
      <c r="V30" s="80"/>
    </row>
    <row r="31" spans="1:31" ht="23.25" customHeight="1" x14ac:dyDescent="0.25">
      <c r="A31" s="490" t="s">
        <v>33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80"/>
      <c r="U31" s="80"/>
      <c r="V31" s="80"/>
    </row>
    <row r="32" spans="1:31" ht="23.25" customHeight="1" x14ac:dyDescent="0.25">
      <c r="A32" s="505" t="s">
        <v>22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80"/>
      <c r="U32" s="80"/>
      <c r="V32" s="80"/>
    </row>
    <row r="33" spans="1:22" ht="31.5" customHeight="1" x14ac:dyDescent="0.25">
      <c r="A33" s="247" t="s">
        <v>255</v>
      </c>
      <c r="B33" s="247" t="s">
        <v>255</v>
      </c>
      <c r="C33" s="247" t="s">
        <v>255</v>
      </c>
      <c r="D33" s="247" t="s">
        <v>255</v>
      </c>
      <c r="E33" s="247" t="s">
        <v>255</v>
      </c>
      <c r="F33" s="247" t="s">
        <v>255</v>
      </c>
      <c r="G33" s="247" t="s">
        <v>255</v>
      </c>
      <c r="H33" s="247" t="s">
        <v>255</v>
      </c>
      <c r="I33" s="247" t="s">
        <v>255</v>
      </c>
      <c r="J33" s="247" t="s">
        <v>255</v>
      </c>
      <c r="K33" s="247" t="s">
        <v>255</v>
      </c>
      <c r="L33" s="247" t="s">
        <v>255</v>
      </c>
      <c r="M33" s="247" t="s">
        <v>255</v>
      </c>
      <c r="N33" s="247" t="s">
        <v>255</v>
      </c>
      <c r="O33" s="247" t="s">
        <v>255</v>
      </c>
      <c r="P33" s="247" t="s">
        <v>255</v>
      </c>
      <c r="Q33" s="247" t="s">
        <v>255</v>
      </c>
      <c r="R33" s="247" t="s">
        <v>255</v>
      </c>
      <c r="S33" s="156"/>
      <c r="T33" s="80"/>
      <c r="U33" s="80"/>
      <c r="V33" s="80"/>
    </row>
    <row r="34" spans="1:22" ht="23.25" customHeight="1" x14ac:dyDescent="0.2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80"/>
      <c r="U34" s="80"/>
      <c r="V34" s="80"/>
    </row>
    <row r="35" spans="1:22" ht="27" customHeight="1" x14ac:dyDescent="0.25">
      <c r="A35" s="503" t="s">
        <v>23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80"/>
      <c r="U35" s="80"/>
      <c r="V35" s="80"/>
    </row>
    <row r="36" spans="1:22" ht="24" customHeight="1" x14ac:dyDescent="0.25">
      <c r="A36" s="247" t="s">
        <v>255</v>
      </c>
      <c r="B36" s="247" t="s">
        <v>255</v>
      </c>
      <c r="C36" s="247" t="s">
        <v>255</v>
      </c>
      <c r="D36" s="247" t="s">
        <v>255</v>
      </c>
      <c r="E36" s="247" t="s">
        <v>255</v>
      </c>
      <c r="F36" s="247" t="s">
        <v>255</v>
      </c>
      <c r="G36" s="247" t="s">
        <v>255</v>
      </c>
      <c r="H36" s="247" t="s">
        <v>255</v>
      </c>
      <c r="I36" s="247" t="s">
        <v>255</v>
      </c>
      <c r="J36" s="247" t="s">
        <v>255</v>
      </c>
      <c r="K36" s="247" t="s">
        <v>255</v>
      </c>
      <c r="L36" s="247" t="s">
        <v>255</v>
      </c>
      <c r="M36" s="247" t="s">
        <v>255</v>
      </c>
      <c r="N36" s="247" t="s">
        <v>255</v>
      </c>
      <c r="O36" s="247" t="s">
        <v>255</v>
      </c>
      <c r="P36" s="247" t="s">
        <v>255</v>
      </c>
      <c r="Q36" s="247" t="s">
        <v>255</v>
      </c>
      <c r="R36" s="247" t="s">
        <v>255</v>
      </c>
      <c r="S36" s="247" t="s">
        <v>255</v>
      </c>
      <c r="T36" s="80"/>
      <c r="U36" s="80"/>
      <c r="V36" s="80"/>
    </row>
    <row r="37" spans="1:22" ht="22.5" customHeight="1" x14ac:dyDescent="0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80"/>
      <c r="U37" s="80"/>
      <c r="V37" s="80"/>
    </row>
    <row r="38" spans="1:22" ht="21.75" customHeight="1" x14ac:dyDescent="0.25">
      <c r="A38" s="505" t="s">
        <v>34</v>
      </c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80"/>
      <c r="U38" s="80"/>
      <c r="V38" s="80"/>
    </row>
    <row r="39" spans="1:22" ht="21.75" customHeight="1" x14ac:dyDescent="0.25">
      <c r="A39" s="247" t="s">
        <v>255</v>
      </c>
      <c r="B39" s="247" t="s">
        <v>255</v>
      </c>
      <c r="C39" s="247" t="s">
        <v>255</v>
      </c>
      <c r="D39" s="247" t="s">
        <v>255</v>
      </c>
      <c r="E39" s="247" t="s">
        <v>255</v>
      </c>
      <c r="F39" s="247" t="s">
        <v>255</v>
      </c>
      <c r="G39" s="247" t="s">
        <v>255</v>
      </c>
      <c r="H39" s="247" t="s">
        <v>255</v>
      </c>
      <c r="I39" s="247" t="s">
        <v>255</v>
      </c>
      <c r="J39" s="247" t="s">
        <v>255</v>
      </c>
      <c r="K39" s="247" t="s">
        <v>255</v>
      </c>
      <c r="L39" s="247" t="s">
        <v>255</v>
      </c>
      <c r="M39" s="247" t="s">
        <v>255</v>
      </c>
      <c r="N39" s="247" t="s">
        <v>255</v>
      </c>
      <c r="O39" s="247" t="s">
        <v>255</v>
      </c>
      <c r="P39" s="247" t="s">
        <v>255</v>
      </c>
      <c r="Q39" s="247" t="s">
        <v>255</v>
      </c>
      <c r="R39" s="247" t="s">
        <v>255</v>
      </c>
      <c r="S39" s="247" t="s">
        <v>255</v>
      </c>
      <c r="T39" s="80"/>
      <c r="U39" s="80"/>
      <c r="V39" s="80"/>
    </row>
    <row r="40" spans="1:22" ht="21.75" customHeight="1" x14ac:dyDescent="0.2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80"/>
      <c r="U40" s="80"/>
      <c r="V40" s="80"/>
    </row>
    <row r="41" spans="1:22" ht="32.25" customHeight="1" x14ac:dyDescent="0.25">
      <c r="A41" s="503" t="s">
        <v>740</v>
      </c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80"/>
      <c r="U41" s="80"/>
      <c r="V41" s="80"/>
    </row>
    <row r="42" spans="1:22" ht="126" customHeight="1" x14ac:dyDescent="0.25">
      <c r="A42" s="248" t="s">
        <v>443</v>
      </c>
      <c r="B42" s="262" t="s">
        <v>741</v>
      </c>
      <c r="C42" s="248" t="s">
        <v>723</v>
      </c>
      <c r="D42" s="248" t="s">
        <v>742</v>
      </c>
      <c r="E42" s="263" t="s">
        <v>743</v>
      </c>
      <c r="F42" s="248">
        <v>1</v>
      </c>
      <c r="G42" s="250"/>
      <c r="H42" s="248">
        <v>1</v>
      </c>
      <c r="I42" s="250" t="s">
        <v>255</v>
      </c>
      <c r="J42" s="250" t="s">
        <v>255</v>
      </c>
      <c r="K42" s="248">
        <v>243.5</v>
      </c>
      <c r="L42" s="250"/>
      <c r="M42" s="248">
        <v>243.5</v>
      </c>
      <c r="N42" s="250" t="s">
        <v>255</v>
      </c>
      <c r="O42" s="250" t="s">
        <v>255</v>
      </c>
      <c r="P42" s="248" t="s">
        <v>744</v>
      </c>
      <c r="Q42" s="264" t="s">
        <v>745</v>
      </c>
      <c r="R42" s="265" t="s">
        <v>746</v>
      </c>
      <c r="S42" s="266" t="s">
        <v>747</v>
      </c>
      <c r="T42" s="80"/>
      <c r="U42" s="80"/>
      <c r="V42" s="80"/>
    </row>
    <row r="43" spans="1:22" ht="121.5" customHeight="1" x14ac:dyDescent="0.25">
      <c r="A43" s="248" t="s">
        <v>748</v>
      </c>
      <c r="B43" s="262" t="s">
        <v>749</v>
      </c>
      <c r="C43" s="248" t="s">
        <v>723</v>
      </c>
      <c r="D43" s="248" t="s">
        <v>742</v>
      </c>
      <c r="E43" s="263" t="s">
        <v>750</v>
      </c>
      <c r="F43" s="250">
        <v>1</v>
      </c>
      <c r="G43" s="250"/>
      <c r="H43" s="250" t="s">
        <v>255</v>
      </c>
      <c r="I43" s="250">
        <v>1</v>
      </c>
      <c r="J43" s="250" t="s">
        <v>255</v>
      </c>
      <c r="K43" s="267">
        <v>10440</v>
      </c>
      <c r="L43" s="250"/>
      <c r="M43" s="250" t="s">
        <v>255</v>
      </c>
      <c r="N43" s="267">
        <v>10440</v>
      </c>
      <c r="O43" s="250" t="s">
        <v>255</v>
      </c>
      <c r="P43" s="248" t="s">
        <v>744</v>
      </c>
      <c r="Q43" s="264" t="s">
        <v>745</v>
      </c>
      <c r="R43" s="265" t="s">
        <v>751</v>
      </c>
      <c r="S43" s="268" t="s">
        <v>752</v>
      </c>
      <c r="T43" s="80"/>
      <c r="U43" s="80"/>
      <c r="V43" s="80"/>
    </row>
    <row r="44" spans="1:22" ht="120" customHeight="1" x14ac:dyDescent="0.25">
      <c r="A44" s="248" t="s">
        <v>753</v>
      </c>
      <c r="B44" s="262" t="s">
        <v>754</v>
      </c>
      <c r="C44" s="248" t="s">
        <v>723</v>
      </c>
      <c r="D44" s="248" t="s">
        <v>742</v>
      </c>
      <c r="E44" s="263" t="s">
        <v>755</v>
      </c>
      <c r="F44" s="248">
        <v>1</v>
      </c>
      <c r="G44" s="250"/>
      <c r="H44" s="248">
        <v>1</v>
      </c>
      <c r="I44" s="250" t="s">
        <v>255</v>
      </c>
      <c r="J44" s="250" t="s">
        <v>255</v>
      </c>
      <c r="K44" s="267">
        <v>9728.9132499999996</v>
      </c>
      <c r="L44" s="250"/>
      <c r="M44" s="267">
        <v>9728.9132499999996</v>
      </c>
      <c r="N44" s="250" t="s">
        <v>255</v>
      </c>
      <c r="O44" s="250" t="s">
        <v>255</v>
      </c>
      <c r="P44" s="248" t="s">
        <v>744</v>
      </c>
      <c r="Q44" s="264" t="s">
        <v>745</v>
      </c>
      <c r="R44" s="265" t="s">
        <v>756</v>
      </c>
      <c r="S44" s="268" t="s">
        <v>752</v>
      </c>
      <c r="T44" s="80"/>
      <c r="U44" s="80"/>
      <c r="V44" s="80"/>
    </row>
    <row r="45" spans="1:22" ht="23.25" customHeight="1" x14ac:dyDescent="0.25">
      <c r="A45" s="248"/>
      <c r="B45" s="255" t="s">
        <v>726</v>
      </c>
      <c r="C45" s="255"/>
      <c r="D45" s="255"/>
      <c r="E45" s="255"/>
      <c r="F45" s="255"/>
      <c r="G45" s="255"/>
      <c r="H45" s="255"/>
      <c r="I45" s="255"/>
      <c r="J45" s="255"/>
      <c r="K45" s="255">
        <f>SUM(K42:K44)</f>
        <v>20412.413249999998</v>
      </c>
      <c r="L45" s="255"/>
      <c r="M45" s="269">
        <f>M42+M44</f>
        <v>9972.4132499999996</v>
      </c>
      <c r="N45" s="269">
        <f>N43</f>
        <v>10440</v>
      </c>
      <c r="O45" s="250" t="s">
        <v>255</v>
      </c>
      <c r="P45" s="248"/>
      <c r="Q45" s="248"/>
      <c r="R45" s="248"/>
      <c r="S45" s="248"/>
      <c r="T45" s="80"/>
      <c r="U45" s="80"/>
      <c r="V45" s="80"/>
    </row>
    <row r="46" spans="1:22" ht="23.25" customHeight="1" x14ac:dyDescent="0.25">
      <c r="A46" s="490" t="s">
        <v>35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490"/>
      <c r="R46" s="490"/>
      <c r="S46" s="490"/>
      <c r="T46" s="80"/>
      <c r="U46" s="80"/>
      <c r="V46" s="80"/>
    </row>
    <row r="47" spans="1:22" ht="23.25" customHeight="1" x14ac:dyDescent="0.25">
      <c r="A47" s="503" t="s">
        <v>36</v>
      </c>
      <c r="B47" s="503"/>
      <c r="C47" s="503"/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3"/>
      <c r="Q47" s="503"/>
      <c r="R47" s="503"/>
      <c r="S47" s="503"/>
      <c r="T47" s="80"/>
      <c r="U47" s="80"/>
      <c r="V47" s="80"/>
    </row>
    <row r="48" spans="1:22" ht="23.25" customHeight="1" x14ac:dyDescent="0.25">
      <c r="A48" s="247" t="s">
        <v>255</v>
      </c>
      <c r="B48" s="247" t="s">
        <v>255</v>
      </c>
      <c r="C48" s="247" t="s">
        <v>255</v>
      </c>
      <c r="D48" s="247" t="s">
        <v>255</v>
      </c>
      <c r="E48" s="247" t="s">
        <v>255</v>
      </c>
      <c r="F48" s="247" t="s">
        <v>255</v>
      </c>
      <c r="G48" s="247" t="s">
        <v>255</v>
      </c>
      <c r="H48" s="247" t="s">
        <v>255</v>
      </c>
      <c r="I48" s="247" t="s">
        <v>255</v>
      </c>
      <c r="J48" s="247" t="s">
        <v>255</v>
      </c>
      <c r="K48" s="247" t="s">
        <v>255</v>
      </c>
      <c r="L48" s="247" t="s">
        <v>255</v>
      </c>
      <c r="M48" s="247" t="s">
        <v>255</v>
      </c>
      <c r="N48" s="247" t="s">
        <v>255</v>
      </c>
      <c r="O48" s="247" t="s">
        <v>255</v>
      </c>
      <c r="P48" s="247" t="s">
        <v>255</v>
      </c>
      <c r="Q48" s="247" t="s">
        <v>255</v>
      </c>
      <c r="R48" s="247" t="s">
        <v>255</v>
      </c>
      <c r="S48" s="247" t="s">
        <v>255</v>
      </c>
      <c r="T48" s="80"/>
      <c r="U48" s="80"/>
      <c r="V48" s="80"/>
    </row>
    <row r="49" spans="1:22" ht="23.25" customHeight="1" x14ac:dyDescent="0.2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80"/>
      <c r="U49" s="80"/>
      <c r="V49" s="80"/>
    </row>
    <row r="50" spans="1:22" ht="23.25" customHeight="1" x14ac:dyDescent="0.25">
      <c r="A50" s="503" t="s">
        <v>37</v>
      </c>
      <c r="B50" s="503"/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503"/>
      <c r="S50" s="503"/>
      <c r="T50" s="80"/>
      <c r="U50" s="80"/>
      <c r="V50" s="80"/>
    </row>
    <row r="51" spans="1:22" ht="23.25" customHeight="1" x14ac:dyDescent="0.25">
      <c r="A51" s="247" t="s">
        <v>255</v>
      </c>
      <c r="B51" s="247" t="s">
        <v>255</v>
      </c>
      <c r="C51" s="247" t="s">
        <v>255</v>
      </c>
      <c r="D51" s="247" t="s">
        <v>255</v>
      </c>
      <c r="E51" s="247" t="s">
        <v>255</v>
      </c>
      <c r="F51" s="247" t="s">
        <v>255</v>
      </c>
      <c r="G51" s="247" t="s">
        <v>255</v>
      </c>
      <c r="H51" s="247" t="s">
        <v>255</v>
      </c>
      <c r="I51" s="247" t="s">
        <v>255</v>
      </c>
      <c r="J51" s="247" t="s">
        <v>255</v>
      </c>
      <c r="K51" s="247" t="s">
        <v>255</v>
      </c>
      <c r="L51" s="247" t="s">
        <v>255</v>
      </c>
      <c r="M51" s="247" t="s">
        <v>255</v>
      </c>
      <c r="N51" s="247" t="s">
        <v>255</v>
      </c>
      <c r="O51" s="247" t="s">
        <v>255</v>
      </c>
      <c r="P51" s="247" t="s">
        <v>255</v>
      </c>
      <c r="Q51" s="247" t="s">
        <v>255</v>
      </c>
      <c r="R51" s="154"/>
      <c r="S51" s="154"/>
      <c r="T51" s="80"/>
      <c r="U51" s="80"/>
      <c r="V51" s="80"/>
    </row>
    <row r="52" spans="1:22" ht="23.25" customHeight="1" x14ac:dyDescent="0.2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80"/>
      <c r="U52" s="80"/>
      <c r="V52" s="80"/>
    </row>
    <row r="53" spans="1:22" ht="26.25" customHeight="1" x14ac:dyDescent="0.25">
      <c r="A53" s="504" t="s">
        <v>38</v>
      </c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80"/>
      <c r="U53" s="80"/>
      <c r="V53" s="80"/>
    </row>
    <row r="54" spans="1:22" ht="120.75" customHeight="1" x14ac:dyDescent="0.25">
      <c r="A54" s="248" t="s">
        <v>757</v>
      </c>
      <c r="B54" s="270" t="s">
        <v>758</v>
      </c>
      <c r="C54" s="248" t="s">
        <v>723</v>
      </c>
      <c r="D54" s="250" t="s">
        <v>255</v>
      </c>
      <c r="E54" s="259" t="s">
        <v>759</v>
      </c>
      <c r="F54" s="250" t="s">
        <v>255</v>
      </c>
      <c r="G54" s="250" t="s">
        <v>255</v>
      </c>
      <c r="H54" s="250" t="s">
        <v>255</v>
      </c>
      <c r="I54" s="250" t="s">
        <v>255</v>
      </c>
      <c r="J54" s="250" t="s">
        <v>255</v>
      </c>
      <c r="K54" s="267">
        <v>4004</v>
      </c>
      <c r="L54" s="250"/>
      <c r="M54" s="250" t="s">
        <v>255</v>
      </c>
      <c r="N54" s="267">
        <v>4004</v>
      </c>
      <c r="O54" s="250" t="s">
        <v>255</v>
      </c>
      <c r="P54" s="259" t="s">
        <v>730</v>
      </c>
      <c r="Q54" s="259" t="s">
        <v>760</v>
      </c>
      <c r="R54" s="265" t="s">
        <v>761</v>
      </c>
      <c r="S54" s="266" t="s">
        <v>762</v>
      </c>
      <c r="T54" s="80"/>
      <c r="U54" s="80"/>
      <c r="V54" s="80"/>
    </row>
    <row r="55" spans="1:22" ht="26.25" customHeight="1" x14ac:dyDescent="0.25">
      <c r="A55" s="155"/>
      <c r="B55" s="271" t="s">
        <v>726</v>
      </c>
      <c r="C55" s="271"/>
      <c r="D55" s="272"/>
      <c r="E55" s="272"/>
      <c r="F55" s="272"/>
      <c r="G55" s="272"/>
      <c r="H55" s="272"/>
      <c r="I55" s="272"/>
      <c r="J55" s="272"/>
      <c r="K55" s="273">
        <f>K54</f>
        <v>4004</v>
      </c>
      <c r="L55" s="272"/>
      <c r="M55" s="250" t="s">
        <v>255</v>
      </c>
      <c r="N55" s="273">
        <f>N54</f>
        <v>4004</v>
      </c>
      <c r="O55" s="250" t="s">
        <v>255</v>
      </c>
      <c r="P55" s="155"/>
      <c r="Q55" s="155"/>
      <c r="R55" s="155"/>
      <c r="S55" s="155"/>
      <c r="T55" s="80"/>
      <c r="U55" s="80"/>
      <c r="V55" s="80"/>
    </row>
    <row r="56" spans="1:22" ht="23.25" customHeight="1" x14ac:dyDescent="0.25">
      <c r="A56" s="504" t="s">
        <v>39</v>
      </c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80"/>
      <c r="U56" s="80"/>
      <c r="V56" s="80"/>
    </row>
    <row r="57" spans="1:22" ht="22.5" customHeight="1" x14ac:dyDescent="0.25">
      <c r="A57" s="247" t="s">
        <v>255</v>
      </c>
      <c r="B57" s="247" t="s">
        <v>255</v>
      </c>
      <c r="C57" s="247" t="s">
        <v>255</v>
      </c>
      <c r="D57" s="247" t="s">
        <v>255</v>
      </c>
      <c r="E57" s="247" t="s">
        <v>255</v>
      </c>
      <c r="F57" s="247" t="s">
        <v>255</v>
      </c>
      <c r="G57" s="247" t="s">
        <v>255</v>
      </c>
      <c r="H57" s="247" t="s">
        <v>255</v>
      </c>
      <c r="I57" s="247" t="s">
        <v>255</v>
      </c>
      <c r="J57" s="247" t="s">
        <v>255</v>
      </c>
      <c r="K57" s="247" t="s">
        <v>255</v>
      </c>
      <c r="L57" s="247" t="s">
        <v>255</v>
      </c>
      <c r="M57" s="247" t="s">
        <v>255</v>
      </c>
      <c r="N57" s="247" t="s">
        <v>255</v>
      </c>
      <c r="O57" s="247" t="s">
        <v>255</v>
      </c>
      <c r="P57" s="247" t="s">
        <v>255</v>
      </c>
      <c r="Q57" s="247" t="s">
        <v>255</v>
      </c>
      <c r="R57" s="247" t="s">
        <v>255</v>
      </c>
      <c r="S57" s="247" t="s">
        <v>255</v>
      </c>
      <c r="T57" s="80"/>
      <c r="U57" s="80"/>
      <c r="V57" s="80"/>
    </row>
    <row r="58" spans="1:22" ht="22.5" customHeight="1" x14ac:dyDescent="0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80"/>
      <c r="U58" s="80"/>
      <c r="V58" s="80"/>
    </row>
    <row r="59" spans="1:22" ht="24.75" customHeight="1" x14ac:dyDescent="0.25">
      <c r="A59" s="504" t="s">
        <v>20</v>
      </c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  <c r="P59" s="504"/>
      <c r="Q59" s="504"/>
      <c r="R59" s="504"/>
      <c r="S59" s="504"/>
      <c r="T59" s="80"/>
      <c r="U59" s="80"/>
      <c r="V59" s="80"/>
    </row>
    <row r="60" spans="1:22" ht="133.5" customHeight="1" x14ac:dyDescent="0.25">
      <c r="A60" s="248" t="s">
        <v>612</v>
      </c>
      <c r="B60" s="274" t="s">
        <v>763</v>
      </c>
      <c r="C60" s="248" t="s">
        <v>723</v>
      </c>
      <c r="D60" s="259" t="s">
        <v>764</v>
      </c>
      <c r="E60" s="259" t="s">
        <v>765</v>
      </c>
      <c r="F60" s="252">
        <f t="shared" ref="F60:F65" si="1">SUM(H60:J60)</f>
        <v>126</v>
      </c>
      <c r="G60" s="250" t="s">
        <v>255</v>
      </c>
      <c r="H60" s="252">
        <v>42</v>
      </c>
      <c r="I60" s="252">
        <v>42</v>
      </c>
      <c r="J60" s="252">
        <v>42</v>
      </c>
      <c r="K60" s="250" t="s">
        <v>255</v>
      </c>
      <c r="L60" s="250" t="s">
        <v>255</v>
      </c>
      <c r="M60" s="250" t="s">
        <v>255</v>
      </c>
      <c r="N60" s="250" t="s">
        <v>255</v>
      </c>
      <c r="O60" s="250" t="s">
        <v>255</v>
      </c>
      <c r="P60" s="259" t="s">
        <v>766</v>
      </c>
      <c r="Q60" s="259" t="s">
        <v>767</v>
      </c>
      <c r="R60" s="250" t="s">
        <v>255</v>
      </c>
      <c r="S60" s="259" t="s">
        <v>768</v>
      </c>
      <c r="T60" s="80"/>
      <c r="U60" s="80"/>
      <c r="V60" s="80"/>
    </row>
    <row r="61" spans="1:22" ht="142.5" customHeight="1" x14ac:dyDescent="0.25">
      <c r="A61" s="248" t="s">
        <v>618</v>
      </c>
      <c r="B61" s="274" t="s">
        <v>769</v>
      </c>
      <c r="C61" s="248" t="s">
        <v>723</v>
      </c>
      <c r="D61" s="259" t="s">
        <v>764</v>
      </c>
      <c r="E61" s="259" t="s">
        <v>765</v>
      </c>
      <c r="F61" s="252">
        <f t="shared" si="1"/>
        <v>126</v>
      </c>
      <c r="G61" s="250" t="s">
        <v>255</v>
      </c>
      <c r="H61" s="252">
        <v>42</v>
      </c>
      <c r="I61" s="252">
        <v>42</v>
      </c>
      <c r="J61" s="252">
        <v>42</v>
      </c>
      <c r="K61" s="250" t="s">
        <v>255</v>
      </c>
      <c r="L61" s="250" t="s">
        <v>255</v>
      </c>
      <c r="M61" s="250" t="s">
        <v>255</v>
      </c>
      <c r="N61" s="250" t="s">
        <v>255</v>
      </c>
      <c r="O61" s="250" t="s">
        <v>255</v>
      </c>
      <c r="P61" s="259" t="s">
        <v>766</v>
      </c>
      <c r="Q61" s="259" t="s">
        <v>767</v>
      </c>
      <c r="R61" s="250" t="s">
        <v>255</v>
      </c>
      <c r="S61" s="275" t="s">
        <v>770</v>
      </c>
      <c r="T61" s="80"/>
      <c r="U61" s="80"/>
      <c r="V61" s="80"/>
    </row>
    <row r="62" spans="1:22" ht="140.25" customHeight="1" x14ac:dyDescent="0.25">
      <c r="A62" s="248" t="s">
        <v>622</v>
      </c>
      <c r="B62" s="274" t="s">
        <v>771</v>
      </c>
      <c r="C62" s="248" t="s">
        <v>723</v>
      </c>
      <c r="D62" s="259" t="s">
        <v>764</v>
      </c>
      <c r="E62" s="259" t="s">
        <v>765</v>
      </c>
      <c r="F62" s="252">
        <f t="shared" si="1"/>
        <v>99</v>
      </c>
      <c r="G62" s="250" t="s">
        <v>255</v>
      </c>
      <c r="H62" s="252">
        <v>33</v>
      </c>
      <c r="I62" s="252">
        <v>33</v>
      </c>
      <c r="J62" s="252">
        <v>33</v>
      </c>
      <c r="K62" s="250" t="s">
        <v>255</v>
      </c>
      <c r="L62" s="250" t="s">
        <v>255</v>
      </c>
      <c r="M62" s="250" t="s">
        <v>255</v>
      </c>
      <c r="N62" s="250" t="s">
        <v>255</v>
      </c>
      <c r="O62" s="250" t="s">
        <v>255</v>
      </c>
      <c r="P62" s="259" t="s">
        <v>766</v>
      </c>
      <c r="Q62" s="259" t="s">
        <v>767</v>
      </c>
      <c r="R62" s="250" t="s">
        <v>255</v>
      </c>
      <c r="S62" s="259" t="s">
        <v>772</v>
      </c>
      <c r="T62" s="80"/>
      <c r="U62" s="80"/>
      <c r="V62" s="80"/>
    </row>
    <row r="63" spans="1:22" ht="117" customHeight="1" x14ac:dyDescent="0.25">
      <c r="A63" s="248" t="s">
        <v>625</v>
      </c>
      <c r="B63" s="260" t="s">
        <v>773</v>
      </c>
      <c r="C63" s="248" t="s">
        <v>723</v>
      </c>
      <c r="D63" s="259" t="s">
        <v>764</v>
      </c>
      <c r="E63" s="259" t="s">
        <v>765</v>
      </c>
      <c r="F63" s="252">
        <f t="shared" si="1"/>
        <v>60</v>
      </c>
      <c r="G63" s="276"/>
      <c r="H63" s="253">
        <v>20</v>
      </c>
      <c r="I63" s="253">
        <v>20</v>
      </c>
      <c r="J63" s="253">
        <v>20</v>
      </c>
      <c r="K63" s="277">
        <f>SUM(M63:O63)</f>
        <v>175.49200000000002</v>
      </c>
      <c r="L63" s="278"/>
      <c r="M63" s="279">
        <v>53.02</v>
      </c>
      <c r="N63" s="279">
        <v>58.322000000000003</v>
      </c>
      <c r="O63" s="278">
        <v>64.150000000000006</v>
      </c>
      <c r="P63" s="266" t="s">
        <v>774</v>
      </c>
      <c r="Q63" s="250" t="s">
        <v>731</v>
      </c>
      <c r="R63" s="250" t="s">
        <v>725</v>
      </c>
      <c r="S63" s="275" t="s">
        <v>770</v>
      </c>
      <c r="T63" s="80"/>
      <c r="U63" s="80"/>
      <c r="V63" s="80"/>
    </row>
    <row r="64" spans="1:22" ht="108" customHeight="1" x14ac:dyDescent="0.25">
      <c r="A64" s="248" t="s">
        <v>630</v>
      </c>
      <c r="B64" s="260" t="s">
        <v>775</v>
      </c>
      <c r="C64" s="248" t="s">
        <v>723</v>
      </c>
      <c r="D64" s="259" t="s">
        <v>764</v>
      </c>
      <c r="E64" s="259" t="s">
        <v>765</v>
      </c>
      <c r="F64" s="252">
        <f t="shared" si="1"/>
        <v>48</v>
      </c>
      <c r="G64" s="276"/>
      <c r="H64" s="253">
        <v>16</v>
      </c>
      <c r="I64" s="253">
        <v>16</v>
      </c>
      <c r="J64" s="253">
        <v>16</v>
      </c>
      <c r="K64" s="277">
        <f>SUM(M64:O64)</f>
        <v>183.50200000000001</v>
      </c>
      <c r="L64" s="278"/>
      <c r="M64" s="279">
        <v>55.44</v>
      </c>
      <c r="N64" s="279">
        <v>60.984000000000002</v>
      </c>
      <c r="O64" s="278">
        <v>67.078000000000003</v>
      </c>
      <c r="P64" s="266" t="s">
        <v>774</v>
      </c>
      <c r="Q64" s="250" t="s">
        <v>731</v>
      </c>
      <c r="R64" s="250" t="s">
        <v>725</v>
      </c>
      <c r="S64" s="275" t="s">
        <v>770</v>
      </c>
      <c r="T64" s="80"/>
      <c r="U64" s="80"/>
      <c r="V64" s="80"/>
    </row>
    <row r="65" spans="1:22" ht="118.5" customHeight="1" x14ac:dyDescent="0.25">
      <c r="A65" s="248" t="s">
        <v>776</v>
      </c>
      <c r="B65" s="260" t="s">
        <v>777</v>
      </c>
      <c r="C65" s="248" t="s">
        <v>723</v>
      </c>
      <c r="D65" s="259" t="s">
        <v>764</v>
      </c>
      <c r="E65" s="259" t="s">
        <v>765</v>
      </c>
      <c r="F65" s="252">
        <f t="shared" si="1"/>
        <v>24</v>
      </c>
      <c r="G65" s="276"/>
      <c r="H65" s="253">
        <v>8</v>
      </c>
      <c r="I65" s="253">
        <v>8</v>
      </c>
      <c r="J65" s="253">
        <v>8</v>
      </c>
      <c r="K65" s="277">
        <f>SUM(M65:O65)</f>
        <v>97.581000000000003</v>
      </c>
      <c r="L65" s="278"/>
      <c r="M65" s="279">
        <v>29.48</v>
      </c>
      <c r="N65" s="279">
        <v>32.427999999999997</v>
      </c>
      <c r="O65" s="278">
        <v>35.673000000000002</v>
      </c>
      <c r="P65" s="266" t="s">
        <v>774</v>
      </c>
      <c r="Q65" s="250" t="s">
        <v>731</v>
      </c>
      <c r="R65" s="250" t="s">
        <v>725</v>
      </c>
      <c r="S65" s="259" t="s">
        <v>778</v>
      </c>
      <c r="T65" s="80"/>
      <c r="U65" s="80"/>
      <c r="V65" s="80"/>
    </row>
    <row r="66" spans="1:22" ht="24.75" customHeight="1" x14ac:dyDescent="0.25">
      <c r="A66" s="259"/>
      <c r="B66" s="255" t="s">
        <v>726</v>
      </c>
      <c r="C66" s="276"/>
      <c r="D66" s="276"/>
      <c r="E66" s="276"/>
      <c r="F66" s="276"/>
      <c r="G66" s="276"/>
      <c r="H66" s="276"/>
      <c r="I66" s="276"/>
      <c r="J66" s="276"/>
      <c r="K66" s="280">
        <f>SUM(K63:K65)</f>
        <v>456.57500000000005</v>
      </c>
      <c r="L66" s="276"/>
      <c r="M66" s="280">
        <f>SUM(M63:M65)</f>
        <v>137.94</v>
      </c>
      <c r="N66" s="280">
        <f>SUM(N63:N65)</f>
        <v>151.73400000000001</v>
      </c>
      <c r="O66" s="280">
        <f>SUM(O63:O65)</f>
        <v>166.90100000000001</v>
      </c>
      <c r="P66" s="278"/>
      <c r="Q66" s="259"/>
      <c r="R66" s="259"/>
      <c r="S66" s="259"/>
      <c r="T66" s="80"/>
      <c r="U66" s="80"/>
      <c r="V66" s="80"/>
    </row>
    <row r="67" spans="1:22" ht="24.75" customHeight="1" x14ac:dyDescent="0.25">
      <c r="A67" s="504" t="s">
        <v>40</v>
      </c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508"/>
      <c r="Q67" s="508"/>
      <c r="R67" s="508"/>
      <c r="S67" s="508"/>
      <c r="T67" s="80"/>
      <c r="U67" s="80"/>
      <c r="V67" s="80"/>
    </row>
    <row r="68" spans="1:22" ht="224.25" customHeight="1" x14ac:dyDescent="0.25">
      <c r="A68" s="248" t="s">
        <v>779</v>
      </c>
      <c r="B68" s="281" t="s">
        <v>780</v>
      </c>
      <c r="C68" s="248" t="s">
        <v>723</v>
      </c>
      <c r="D68" s="250" t="s">
        <v>255</v>
      </c>
      <c r="E68" s="259" t="s">
        <v>315</v>
      </c>
      <c r="F68" s="250" t="s">
        <v>255</v>
      </c>
      <c r="G68" s="250"/>
      <c r="H68" s="250" t="s">
        <v>255</v>
      </c>
      <c r="I68" s="250" t="s">
        <v>255</v>
      </c>
      <c r="J68" s="250" t="s">
        <v>255</v>
      </c>
      <c r="K68" s="278">
        <f>SUM(M68:O68)</f>
        <v>137.37799999999999</v>
      </c>
      <c r="L68" s="259"/>
      <c r="M68" s="278">
        <v>41.503999999999998</v>
      </c>
      <c r="N68" s="278">
        <v>45.654000000000003</v>
      </c>
      <c r="O68" s="278">
        <v>50.22</v>
      </c>
      <c r="P68" s="266" t="s">
        <v>774</v>
      </c>
      <c r="Q68" s="250" t="s">
        <v>731</v>
      </c>
      <c r="R68" s="250" t="s">
        <v>725</v>
      </c>
      <c r="S68" s="259" t="s">
        <v>781</v>
      </c>
      <c r="T68" s="80"/>
      <c r="U68" s="80"/>
      <c r="V68" s="80"/>
    </row>
    <row r="69" spans="1:22" ht="120" customHeight="1" x14ac:dyDescent="0.25">
      <c r="A69" s="248" t="s">
        <v>779</v>
      </c>
      <c r="B69" s="281" t="s">
        <v>782</v>
      </c>
      <c r="C69" s="248" t="s">
        <v>723</v>
      </c>
      <c r="D69" s="248" t="s">
        <v>783</v>
      </c>
      <c r="E69" s="259" t="s">
        <v>315</v>
      </c>
      <c r="F69" s="250">
        <v>773099.8</v>
      </c>
      <c r="G69" s="250"/>
      <c r="H69" s="250">
        <v>773099.8</v>
      </c>
      <c r="I69" s="250">
        <v>773099.8</v>
      </c>
      <c r="J69" s="250">
        <v>773099.8</v>
      </c>
      <c r="K69" s="278">
        <f>SUM(M69:O69)</f>
        <v>1050</v>
      </c>
      <c r="L69" s="259"/>
      <c r="M69" s="282">
        <v>350</v>
      </c>
      <c r="N69" s="259">
        <v>350</v>
      </c>
      <c r="O69" s="259">
        <v>350</v>
      </c>
      <c r="P69" s="248" t="s">
        <v>744</v>
      </c>
      <c r="Q69" s="250" t="s">
        <v>731</v>
      </c>
      <c r="R69" s="283" t="s">
        <v>784</v>
      </c>
      <c r="S69" s="259" t="s">
        <v>785</v>
      </c>
      <c r="T69" s="80"/>
      <c r="U69" s="80"/>
      <c r="V69" s="80"/>
    </row>
    <row r="70" spans="1:22" ht="125.25" customHeight="1" x14ac:dyDescent="0.25">
      <c r="A70" s="248" t="s">
        <v>786</v>
      </c>
      <c r="B70" s="270" t="s">
        <v>787</v>
      </c>
      <c r="C70" s="248" t="s">
        <v>723</v>
      </c>
      <c r="D70" s="248" t="s">
        <v>742</v>
      </c>
      <c r="E70" s="263" t="s">
        <v>743</v>
      </c>
      <c r="F70" s="248">
        <v>2</v>
      </c>
      <c r="G70" s="250"/>
      <c r="H70" s="248">
        <v>2</v>
      </c>
      <c r="I70" s="250" t="s">
        <v>255</v>
      </c>
      <c r="J70" s="250" t="s">
        <v>255</v>
      </c>
      <c r="K70" s="267">
        <v>2036.5400199999999</v>
      </c>
      <c r="L70" s="250"/>
      <c r="M70" s="267">
        <v>2036.5400199999999</v>
      </c>
      <c r="N70" s="250" t="s">
        <v>255</v>
      </c>
      <c r="O70" s="250" t="s">
        <v>255</v>
      </c>
      <c r="P70" s="248" t="s">
        <v>744</v>
      </c>
      <c r="Q70" s="264" t="s">
        <v>788</v>
      </c>
      <c r="R70" s="265" t="s">
        <v>789</v>
      </c>
      <c r="S70" s="268" t="s">
        <v>752</v>
      </c>
      <c r="T70" s="80"/>
      <c r="U70" s="80"/>
      <c r="V70" s="80"/>
    </row>
    <row r="71" spans="1:22" ht="142.5" customHeight="1" x14ac:dyDescent="0.25">
      <c r="A71" s="248" t="s">
        <v>790</v>
      </c>
      <c r="B71" s="284" t="s">
        <v>791</v>
      </c>
      <c r="C71" s="248" t="s">
        <v>723</v>
      </c>
      <c r="D71" s="248" t="s">
        <v>783</v>
      </c>
      <c r="E71" s="263" t="s">
        <v>743</v>
      </c>
      <c r="F71" s="250">
        <v>120</v>
      </c>
      <c r="G71" s="250"/>
      <c r="H71" s="248">
        <v>120</v>
      </c>
      <c r="I71" s="250" t="s">
        <v>255</v>
      </c>
      <c r="J71" s="250" t="s">
        <v>255</v>
      </c>
      <c r="K71" s="267">
        <v>578</v>
      </c>
      <c r="L71" s="250"/>
      <c r="M71" s="267">
        <v>578</v>
      </c>
      <c r="N71" s="250" t="s">
        <v>255</v>
      </c>
      <c r="O71" s="250" t="s">
        <v>255</v>
      </c>
      <c r="P71" s="248" t="s">
        <v>744</v>
      </c>
      <c r="Q71" s="264" t="s">
        <v>788</v>
      </c>
      <c r="R71" s="265" t="s">
        <v>792</v>
      </c>
      <c r="S71" s="268" t="s">
        <v>752</v>
      </c>
      <c r="T71" s="80"/>
      <c r="U71" s="80"/>
      <c r="V71" s="80"/>
    </row>
    <row r="72" spans="1:22" ht="128.25" customHeight="1" x14ac:dyDescent="0.25">
      <c r="A72" s="248" t="s">
        <v>793</v>
      </c>
      <c r="B72" s="284" t="s">
        <v>794</v>
      </c>
      <c r="C72" s="248" t="s">
        <v>723</v>
      </c>
      <c r="D72" s="248" t="s">
        <v>783</v>
      </c>
      <c r="E72" s="263" t="s">
        <v>795</v>
      </c>
      <c r="F72" s="248">
        <v>36</v>
      </c>
      <c r="G72" s="250"/>
      <c r="H72" s="285">
        <v>36</v>
      </c>
      <c r="I72" s="250" t="s">
        <v>255</v>
      </c>
      <c r="J72" s="250">
        <v>36</v>
      </c>
      <c r="K72" s="267">
        <f>M72+O72</f>
        <v>6465.2</v>
      </c>
      <c r="L72" s="250"/>
      <c r="M72" s="267">
        <v>4400</v>
      </c>
      <c r="N72" s="250" t="s">
        <v>255</v>
      </c>
      <c r="O72" s="250">
        <v>2065.1999999999998</v>
      </c>
      <c r="P72" s="248" t="s">
        <v>744</v>
      </c>
      <c r="Q72" s="264" t="s">
        <v>788</v>
      </c>
      <c r="R72" s="265" t="s">
        <v>796</v>
      </c>
      <c r="S72" s="268" t="s">
        <v>752</v>
      </c>
      <c r="T72" s="80"/>
      <c r="U72" s="286"/>
      <c r="V72" s="80"/>
    </row>
    <row r="73" spans="1:22" ht="135" customHeight="1" x14ac:dyDescent="0.25">
      <c r="A73" s="248" t="s">
        <v>797</v>
      </c>
      <c r="B73" s="270" t="s">
        <v>798</v>
      </c>
      <c r="C73" s="248" t="s">
        <v>723</v>
      </c>
      <c r="D73" s="285" t="s">
        <v>799</v>
      </c>
      <c r="E73" s="263" t="s">
        <v>800</v>
      </c>
      <c r="F73" s="248">
        <v>190</v>
      </c>
      <c r="G73" s="250"/>
      <c r="H73" s="250" t="s">
        <v>255</v>
      </c>
      <c r="I73" s="250" t="s">
        <v>255</v>
      </c>
      <c r="J73" s="250">
        <v>190</v>
      </c>
      <c r="K73" s="287">
        <v>2730.06</v>
      </c>
      <c r="L73" s="250"/>
      <c r="M73" s="250" t="s">
        <v>255</v>
      </c>
      <c r="N73" s="250" t="s">
        <v>255</v>
      </c>
      <c r="O73" s="287">
        <v>2730.06</v>
      </c>
      <c r="P73" s="248" t="s">
        <v>744</v>
      </c>
      <c r="Q73" s="264" t="s">
        <v>788</v>
      </c>
      <c r="R73" s="265" t="s">
        <v>801</v>
      </c>
      <c r="S73" s="268" t="s">
        <v>752</v>
      </c>
      <c r="T73" s="80"/>
      <c r="U73" s="288"/>
      <c r="V73" s="80"/>
    </row>
    <row r="74" spans="1:22" ht="128.25" customHeight="1" x14ac:dyDescent="0.25">
      <c r="A74" s="266" t="s">
        <v>802</v>
      </c>
      <c r="B74" s="289" t="s">
        <v>803</v>
      </c>
      <c r="C74" s="266" t="s">
        <v>723</v>
      </c>
      <c r="D74" s="290" t="s">
        <v>799</v>
      </c>
      <c r="E74" s="291" t="s">
        <v>804</v>
      </c>
      <c r="F74" s="266">
        <v>100</v>
      </c>
      <c r="G74" s="250"/>
      <c r="H74" s="250">
        <v>100</v>
      </c>
      <c r="I74" s="250" t="s">
        <v>255</v>
      </c>
      <c r="J74" s="250">
        <v>100</v>
      </c>
      <c r="K74" s="292">
        <f>M74+O74</f>
        <v>4527.3016600000001</v>
      </c>
      <c r="L74" s="250"/>
      <c r="M74" s="250">
        <v>1956.4208000000001</v>
      </c>
      <c r="N74" s="250" t="s">
        <v>255</v>
      </c>
      <c r="O74" s="292">
        <v>2570.8808600000002</v>
      </c>
      <c r="P74" s="266" t="s">
        <v>744</v>
      </c>
      <c r="Q74" s="293" t="s">
        <v>788</v>
      </c>
      <c r="R74" s="294" t="s">
        <v>805</v>
      </c>
      <c r="S74" s="268" t="s">
        <v>752</v>
      </c>
      <c r="T74" s="80"/>
      <c r="U74" s="286"/>
      <c r="V74" s="80"/>
    </row>
    <row r="75" spans="1:22" ht="120.75" customHeight="1" x14ac:dyDescent="0.25">
      <c r="A75" s="248" t="s">
        <v>806</v>
      </c>
      <c r="B75" s="270" t="s">
        <v>807</v>
      </c>
      <c r="C75" s="248" t="s">
        <v>723</v>
      </c>
      <c r="D75" s="248" t="s">
        <v>742</v>
      </c>
      <c r="E75" s="263" t="s">
        <v>743</v>
      </c>
      <c r="F75" s="248">
        <v>2</v>
      </c>
      <c r="G75" s="250"/>
      <c r="H75" s="248">
        <v>2</v>
      </c>
      <c r="I75" s="250" t="s">
        <v>255</v>
      </c>
      <c r="J75" s="250" t="s">
        <v>255</v>
      </c>
      <c r="K75" s="267">
        <v>2036.5400199999999</v>
      </c>
      <c r="L75" s="250"/>
      <c r="M75" s="267">
        <v>2036.5400199999999</v>
      </c>
      <c r="N75" s="250" t="s">
        <v>255</v>
      </c>
      <c r="O75" s="250" t="s">
        <v>255</v>
      </c>
      <c r="P75" s="248" t="s">
        <v>744</v>
      </c>
      <c r="Q75" s="264" t="s">
        <v>788</v>
      </c>
      <c r="R75" s="265" t="s">
        <v>808</v>
      </c>
      <c r="S75" s="268" t="s">
        <v>752</v>
      </c>
      <c r="T75" s="80"/>
      <c r="U75" s="80"/>
      <c r="V75" s="80"/>
    </row>
    <row r="76" spans="1:22" ht="123.75" customHeight="1" x14ac:dyDescent="0.25">
      <c r="A76" s="248" t="s">
        <v>809</v>
      </c>
      <c r="B76" s="270" t="s">
        <v>810</v>
      </c>
      <c r="C76" s="248" t="s">
        <v>723</v>
      </c>
      <c r="D76" s="290" t="s">
        <v>799</v>
      </c>
      <c r="E76" s="263" t="s">
        <v>811</v>
      </c>
      <c r="F76" s="248">
        <v>300</v>
      </c>
      <c r="G76" s="250"/>
      <c r="H76" s="248">
        <v>300</v>
      </c>
      <c r="I76" s="250" t="s">
        <v>255</v>
      </c>
      <c r="J76" s="250" t="s">
        <v>255</v>
      </c>
      <c r="K76" s="267">
        <v>1400</v>
      </c>
      <c r="L76" s="250"/>
      <c r="M76" s="267">
        <v>1400</v>
      </c>
      <c r="N76" s="250" t="s">
        <v>255</v>
      </c>
      <c r="O76" s="250" t="s">
        <v>255</v>
      </c>
      <c r="P76" s="248" t="s">
        <v>744</v>
      </c>
      <c r="Q76" s="264" t="s">
        <v>788</v>
      </c>
      <c r="R76" s="265" t="s">
        <v>812</v>
      </c>
      <c r="S76" s="268" t="s">
        <v>752</v>
      </c>
      <c r="T76" s="80"/>
      <c r="U76" s="80"/>
      <c r="V76" s="80"/>
    </row>
    <row r="77" spans="1:22" ht="140.25" customHeight="1" x14ac:dyDescent="0.25">
      <c r="A77" s="248" t="s">
        <v>813</v>
      </c>
      <c r="B77" s="260" t="s">
        <v>814</v>
      </c>
      <c r="C77" s="248" t="s">
        <v>723</v>
      </c>
      <c r="D77" s="248" t="s">
        <v>50</v>
      </c>
      <c r="E77" s="263" t="s">
        <v>815</v>
      </c>
      <c r="F77" s="248">
        <f>SUM(H77:J77)</f>
        <v>69</v>
      </c>
      <c r="G77" s="250"/>
      <c r="H77" s="248">
        <v>23</v>
      </c>
      <c r="I77" s="248">
        <v>23</v>
      </c>
      <c r="J77" s="248">
        <v>23</v>
      </c>
      <c r="K77" s="267">
        <f>SUM(M77:O77)</f>
        <v>2522.2950000000001</v>
      </c>
      <c r="L77" s="250"/>
      <c r="M77" s="267">
        <v>840.76499999999999</v>
      </c>
      <c r="N77" s="267">
        <v>840.76499999999999</v>
      </c>
      <c r="O77" s="267">
        <v>840.76499999999999</v>
      </c>
      <c r="P77" s="248" t="s">
        <v>816</v>
      </c>
      <c r="Q77" s="248" t="s">
        <v>817</v>
      </c>
      <c r="R77" s="283" t="s">
        <v>818</v>
      </c>
      <c r="S77" s="268" t="s">
        <v>819</v>
      </c>
      <c r="T77" s="80"/>
      <c r="U77" s="80"/>
      <c r="V77" s="80"/>
    </row>
    <row r="78" spans="1:22" ht="136.5" customHeight="1" x14ac:dyDescent="0.25">
      <c r="A78" s="248" t="s">
        <v>820</v>
      </c>
      <c r="B78" s="270" t="s">
        <v>821</v>
      </c>
      <c r="C78" s="248" t="s">
        <v>723</v>
      </c>
      <c r="D78" s="248" t="s">
        <v>742</v>
      </c>
      <c r="E78" s="263" t="s">
        <v>822</v>
      </c>
      <c r="F78" s="248">
        <v>2</v>
      </c>
      <c r="G78" s="250"/>
      <c r="H78" s="248">
        <v>2</v>
      </c>
      <c r="I78" s="250" t="s">
        <v>255</v>
      </c>
      <c r="J78" s="250" t="s">
        <v>255</v>
      </c>
      <c r="K78" s="267">
        <v>1536.83601</v>
      </c>
      <c r="L78" s="250"/>
      <c r="M78" s="267">
        <v>1536.83601</v>
      </c>
      <c r="N78" s="250" t="s">
        <v>255</v>
      </c>
      <c r="O78" s="250" t="s">
        <v>255</v>
      </c>
      <c r="P78" s="248" t="s">
        <v>744</v>
      </c>
      <c r="Q78" s="264" t="s">
        <v>788</v>
      </c>
      <c r="R78" s="265" t="s">
        <v>823</v>
      </c>
      <c r="S78" s="268" t="s">
        <v>824</v>
      </c>
      <c r="T78" s="80"/>
      <c r="U78" s="80"/>
      <c r="V78" s="80"/>
    </row>
    <row r="79" spans="1:22" ht="123" customHeight="1" x14ac:dyDescent="0.25">
      <c r="A79" s="248" t="s">
        <v>825</v>
      </c>
      <c r="B79" s="270" t="s">
        <v>826</v>
      </c>
      <c r="C79" s="248" t="s">
        <v>723</v>
      </c>
      <c r="D79" s="285" t="s">
        <v>799</v>
      </c>
      <c r="E79" s="263" t="s">
        <v>827</v>
      </c>
      <c r="F79" s="248">
        <f>SUM(H79:J79)</f>
        <v>30150</v>
      </c>
      <c r="G79" s="250"/>
      <c r="H79" s="248">
        <v>10050</v>
      </c>
      <c r="I79" s="248">
        <v>10050</v>
      </c>
      <c r="J79" s="248">
        <v>10050</v>
      </c>
      <c r="K79" s="267">
        <f>SUM(M79:O79)</f>
        <v>5137.2000000000007</v>
      </c>
      <c r="L79" s="250"/>
      <c r="M79" s="267">
        <v>1712.4</v>
      </c>
      <c r="N79" s="267">
        <v>1712.4</v>
      </c>
      <c r="O79" s="267">
        <v>1712.4</v>
      </c>
      <c r="P79" s="248" t="s">
        <v>744</v>
      </c>
      <c r="Q79" s="248" t="s">
        <v>817</v>
      </c>
      <c r="R79" s="283" t="s">
        <v>784</v>
      </c>
      <c r="S79" s="268" t="s">
        <v>828</v>
      </c>
      <c r="T79" s="80"/>
      <c r="U79" s="80"/>
      <c r="V79" s="80"/>
    </row>
    <row r="80" spans="1:22" ht="28.5" customHeight="1" x14ac:dyDescent="0.25">
      <c r="A80" s="259"/>
      <c r="B80" s="255" t="s">
        <v>726</v>
      </c>
      <c r="C80" s="255"/>
      <c r="D80" s="255"/>
      <c r="E80" s="295"/>
      <c r="F80" s="255"/>
      <c r="G80" s="296"/>
      <c r="H80" s="255"/>
      <c r="I80" s="296"/>
      <c r="J80" s="296"/>
      <c r="K80" s="297">
        <f>SUM(K68:K79)</f>
        <v>30157.350710000002</v>
      </c>
      <c r="L80" s="296"/>
      <c r="M80" s="298">
        <f>M79+M77+M75+M72+M71+M70+M69+M68+M74+M76+M78</f>
        <v>16889.005850000001</v>
      </c>
      <c r="N80" s="299">
        <f>N79+N77+N69+N68</f>
        <v>2948.819</v>
      </c>
      <c r="O80" s="300">
        <f>O79+O77+O74+O73+O69+O68+O72</f>
        <v>10319.525859999998</v>
      </c>
      <c r="P80" s="301"/>
      <c r="Q80" s="264"/>
      <c r="R80" s="302"/>
      <c r="S80" s="302"/>
      <c r="T80" s="80"/>
      <c r="U80" s="80"/>
      <c r="V80" s="80"/>
    </row>
    <row r="81" spans="1:22" ht="30" customHeight="1" x14ac:dyDescent="0.25">
      <c r="A81" s="509" t="s">
        <v>13</v>
      </c>
      <c r="B81" s="509"/>
      <c r="C81" s="509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80"/>
      <c r="U81" s="80"/>
      <c r="V81" s="80"/>
    </row>
    <row r="82" spans="1:22" x14ac:dyDescent="0.25">
      <c r="A82" s="241"/>
      <c r="B82" s="242" t="s">
        <v>8</v>
      </c>
      <c r="C82" s="241"/>
      <c r="D82" s="243"/>
      <c r="E82" s="243"/>
      <c r="F82" s="244"/>
      <c r="G82" s="244"/>
      <c r="H82" s="244"/>
      <c r="I82" s="244"/>
      <c r="J82" s="244"/>
      <c r="K82" s="246"/>
      <c r="L82" s="246"/>
      <c r="M82" s="246"/>
      <c r="N82" s="246"/>
      <c r="O82" s="246"/>
      <c r="P82" s="246"/>
      <c r="Q82" s="246"/>
      <c r="R82" s="246"/>
      <c r="S82" s="246"/>
      <c r="T82" s="80"/>
      <c r="U82" s="80"/>
      <c r="V82" s="80"/>
    </row>
    <row r="83" spans="1:22" x14ac:dyDescent="0.25">
      <c r="A83" s="504" t="s">
        <v>21</v>
      </c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80"/>
      <c r="U83" s="80"/>
      <c r="V83" s="80"/>
    </row>
    <row r="84" spans="1:22" x14ac:dyDescent="0.25">
      <c r="A84" s="247" t="s">
        <v>255</v>
      </c>
      <c r="B84" s="247" t="s">
        <v>255</v>
      </c>
      <c r="C84" s="247" t="s">
        <v>255</v>
      </c>
      <c r="D84" s="247" t="s">
        <v>255</v>
      </c>
      <c r="E84" s="247" t="s">
        <v>255</v>
      </c>
      <c r="F84" s="247" t="s">
        <v>255</v>
      </c>
      <c r="G84" s="247" t="s">
        <v>255</v>
      </c>
      <c r="H84" s="247" t="s">
        <v>255</v>
      </c>
      <c r="I84" s="247" t="s">
        <v>255</v>
      </c>
      <c r="J84" s="247" t="s">
        <v>255</v>
      </c>
      <c r="K84" s="247" t="s">
        <v>255</v>
      </c>
      <c r="L84" s="247" t="s">
        <v>255</v>
      </c>
      <c r="M84" s="247" t="s">
        <v>255</v>
      </c>
      <c r="N84" s="247" t="s">
        <v>255</v>
      </c>
      <c r="O84" s="247" t="s">
        <v>255</v>
      </c>
      <c r="P84" s="247" t="s">
        <v>255</v>
      </c>
      <c r="Q84" s="247" t="s">
        <v>255</v>
      </c>
      <c r="R84" s="247" t="s">
        <v>255</v>
      </c>
      <c r="S84" s="247" t="s">
        <v>255</v>
      </c>
      <c r="T84" s="80"/>
      <c r="U84" s="80"/>
      <c r="V84" s="80"/>
    </row>
    <row r="85" spans="1:22" x14ac:dyDescent="0.25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80"/>
      <c r="U85" s="80"/>
      <c r="V85" s="80"/>
    </row>
    <row r="86" spans="1:22" x14ac:dyDescent="0.25">
      <c r="A86" s="510" t="s">
        <v>15</v>
      </c>
      <c r="B86" s="510"/>
      <c r="C86" s="510"/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80"/>
      <c r="U86" s="80"/>
      <c r="V86" s="80"/>
    </row>
    <row r="87" spans="1:22" x14ac:dyDescent="0.25">
      <c r="A87" s="247" t="s">
        <v>255</v>
      </c>
      <c r="B87" s="247" t="s">
        <v>255</v>
      </c>
      <c r="C87" s="247" t="s">
        <v>255</v>
      </c>
      <c r="D87" s="247" t="s">
        <v>255</v>
      </c>
      <c r="E87" s="247" t="s">
        <v>255</v>
      </c>
      <c r="F87" s="247" t="s">
        <v>255</v>
      </c>
      <c r="G87" s="247" t="s">
        <v>255</v>
      </c>
      <c r="H87" s="247" t="s">
        <v>255</v>
      </c>
      <c r="I87" s="247" t="s">
        <v>255</v>
      </c>
      <c r="J87" s="247" t="s">
        <v>255</v>
      </c>
      <c r="K87" s="247" t="s">
        <v>255</v>
      </c>
      <c r="L87" s="247" t="s">
        <v>255</v>
      </c>
      <c r="M87" s="247" t="s">
        <v>255</v>
      </c>
      <c r="N87" s="247" t="s">
        <v>255</v>
      </c>
      <c r="O87" s="247" t="s">
        <v>255</v>
      </c>
      <c r="P87" s="247" t="s">
        <v>255</v>
      </c>
      <c r="Q87" s="247" t="s">
        <v>255</v>
      </c>
      <c r="R87" s="247" t="s">
        <v>255</v>
      </c>
      <c r="S87" s="247" t="s">
        <v>255</v>
      </c>
      <c r="T87" s="80"/>
      <c r="U87" s="80"/>
      <c r="V87" s="80"/>
    </row>
    <row r="88" spans="1:22" x14ac:dyDescent="0.25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80"/>
      <c r="U88" s="80"/>
      <c r="V88" s="80"/>
    </row>
    <row r="89" spans="1:22" ht="30" customHeight="1" x14ac:dyDescent="0.25">
      <c r="A89" s="509" t="s">
        <v>14</v>
      </c>
      <c r="B89" s="502"/>
      <c r="C89" s="502"/>
      <c r="D89" s="502"/>
      <c r="E89" s="502"/>
      <c r="F89" s="502"/>
      <c r="G89" s="502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80"/>
      <c r="U89" s="80"/>
      <c r="V89" s="80"/>
    </row>
    <row r="90" spans="1:22" x14ac:dyDescent="0.25">
      <c r="A90" s="241"/>
      <c r="B90" s="242" t="s">
        <v>8</v>
      </c>
      <c r="C90" s="241"/>
      <c r="D90" s="243"/>
      <c r="E90" s="243"/>
      <c r="F90" s="244"/>
      <c r="G90" s="244"/>
      <c r="H90" s="244"/>
      <c r="I90" s="244"/>
      <c r="J90" s="244"/>
      <c r="K90" s="245">
        <f>K94+K100</f>
        <v>1125</v>
      </c>
      <c r="L90" s="245"/>
      <c r="M90" s="245">
        <f>M94+M100</f>
        <v>375</v>
      </c>
      <c r="N90" s="245">
        <f t="shared" ref="N90:O90" si="2">N94+N100</f>
        <v>375</v>
      </c>
      <c r="O90" s="245">
        <f t="shared" si="2"/>
        <v>375</v>
      </c>
      <c r="P90" s="246"/>
      <c r="Q90" s="246"/>
      <c r="R90" s="246"/>
      <c r="S90" s="246"/>
      <c r="T90" s="80"/>
      <c r="U90" s="80"/>
      <c r="V90" s="80"/>
    </row>
    <row r="91" spans="1:22" ht="20.25" customHeight="1" x14ac:dyDescent="0.25">
      <c r="A91" s="504" t="s">
        <v>16</v>
      </c>
      <c r="B91" s="504"/>
      <c r="C91" s="504"/>
      <c r="D91" s="504"/>
      <c r="E91" s="504"/>
      <c r="F91" s="504"/>
      <c r="G91" s="504"/>
      <c r="H91" s="504"/>
      <c r="I91" s="504"/>
      <c r="J91" s="504"/>
      <c r="K91" s="504"/>
      <c r="L91" s="504"/>
      <c r="M91" s="504"/>
      <c r="N91" s="504"/>
      <c r="O91" s="504"/>
      <c r="P91" s="504"/>
      <c r="Q91" s="504"/>
      <c r="R91" s="504"/>
      <c r="S91" s="504"/>
      <c r="T91" s="80"/>
      <c r="U91" s="80"/>
      <c r="V91" s="80"/>
    </row>
    <row r="92" spans="1:22" ht="147.75" customHeight="1" x14ac:dyDescent="0.25">
      <c r="A92" s="248" t="s">
        <v>633</v>
      </c>
      <c r="B92" s="304" t="s">
        <v>829</v>
      </c>
      <c r="C92" s="248" t="s">
        <v>723</v>
      </c>
      <c r="D92" s="253" t="s">
        <v>255</v>
      </c>
      <c r="E92" s="248" t="s">
        <v>315</v>
      </c>
      <c r="F92" s="253" t="s">
        <v>255</v>
      </c>
      <c r="G92" s="253" t="s">
        <v>255</v>
      </c>
      <c r="H92" s="253" t="s">
        <v>255</v>
      </c>
      <c r="I92" s="253" t="s">
        <v>255</v>
      </c>
      <c r="J92" s="253" t="s">
        <v>255</v>
      </c>
      <c r="K92" s="305">
        <f>SUM(M92:O92)</f>
        <v>600</v>
      </c>
      <c r="L92" s="305"/>
      <c r="M92" s="251">
        <v>200</v>
      </c>
      <c r="N92" s="251">
        <v>200</v>
      </c>
      <c r="O92" s="251">
        <v>200</v>
      </c>
      <c r="P92" s="248" t="s">
        <v>830</v>
      </c>
      <c r="Q92" s="255" t="s">
        <v>831</v>
      </c>
      <c r="R92" s="250" t="s">
        <v>725</v>
      </c>
      <c r="S92" s="248" t="s">
        <v>832</v>
      </c>
      <c r="T92" s="80"/>
      <c r="U92" s="80"/>
      <c r="V92" s="80"/>
    </row>
    <row r="93" spans="1:22" ht="129" customHeight="1" x14ac:dyDescent="0.25">
      <c r="A93" s="248" t="s">
        <v>833</v>
      </c>
      <c r="B93" s="304" t="s">
        <v>834</v>
      </c>
      <c r="C93" s="248" t="s">
        <v>723</v>
      </c>
      <c r="D93" s="253" t="s">
        <v>255</v>
      </c>
      <c r="E93" s="248" t="s">
        <v>315</v>
      </c>
      <c r="F93" s="253" t="s">
        <v>255</v>
      </c>
      <c r="G93" s="253" t="s">
        <v>255</v>
      </c>
      <c r="H93" s="253" t="s">
        <v>255</v>
      </c>
      <c r="I93" s="253" t="s">
        <v>255</v>
      </c>
      <c r="J93" s="253" t="s">
        <v>255</v>
      </c>
      <c r="K93" s="305">
        <f>SUM(M93:O93)</f>
        <v>357.6</v>
      </c>
      <c r="L93" s="305"/>
      <c r="M93" s="306">
        <v>119.2</v>
      </c>
      <c r="N93" s="306">
        <v>119.2</v>
      </c>
      <c r="O93" s="306">
        <v>119.2</v>
      </c>
      <c r="P93" s="248" t="s">
        <v>830</v>
      </c>
      <c r="Q93" s="248" t="s">
        <v>831</v>
      </c>
      <c r="R93" s="250" t="s">
        <v>725</v>
      </c>
      <c r="S93" s="248" t="s">
        <v>835</v>
      </c>
      <c r="T93" s="80"/>
      <c r="U93" s="80"/>
      <c r="V93" s="80"/>
    </row>
    <row r="94" spans="1:22" ht="37.5" customHeight="1" x14ac:dyDescent="0.25">
      <c r="A94" s="248"/>
      <c r="B94" s="255" t="s">
        <v>726</v>
      </c>
      <c r="C94" s="255"/>
      <c r="D94" s="255"/>
      <c r="E94" s="255"/>
      <c r="F94" s="255"/>
      <c r="G94" s="255"/>
      <c r="H94" s="255"/>
      <c r="I94" s="255"/>
      <c r="J94" s="255"/>
      <c r="K94" s="256">
        <f>SUM(K92:K93)</f>
        <v>957.6</v>
      </c>
      <c r="L94" s="255"/>
      <c r="M94" s="256">
        <f t="shared" ref="M94:O94" si="3">SUM(M92:M93)</f>
        <v>319.2</v>
      </c>
      <c r="N94" s="256">
        <f t="shared" si="3"/>
        <v>319.2</v>
      </c>
      <c r="O94" s="256">
        <f t="shared" si="3"/>
        <v>319.2</v>
      </c>
      <c r="P94" s="248"/>
      <c r="Q94" s="248"/>
      <c r="R94" s="248"/>
      <c r="S94" s="248"/>
      <c r="T94" s="80"/>
      <c r="U94" s="80"/>
      <c r="V94" s="80"/>
    </row>
    <row r="95" spans="1:22" ht="33.75" customHeight="1" x14ac:dyDescent="0.25">
      <c r="A95" s="490" t="s">
        <v>17</v>
      </c>
      <c r="B95" s="490"/>
      <c r="C95" s="490"/>
      <c r="D95" s="490"/>
      <c r="E95" s="490"/>
      <c r="F95" s="490"/>
      <c r="G95" s="490"/>
      <c r="H95" s="490"/>
      <c r="I95" s="490"/>
      <c r="J95" s="490"/>
      <c r="K95" s="490"/>
      <c r="L95" s="490"/>
      <c r="M95" s="490"/>
      <c r="N95" s="490"/>
      <c r="O95" s="490"/>
      <c r="P95" s="490"/>
      <c r="Q95" s="490"/>
      <c r="R95" s="490"/>
      <c r="S95" s="490"/>
      <c r="T95" s="80"/>
      <c r="U95" s="80"/>
      <c r="V95" s="80"/>
    </row>
    <row r="96" spans="1:22" ht="30.75" customHeight="1" x14ac:dyDescent="0.25">
      <c r="A96" s="307" t="s">
        <v>255</v>
      </c>
      <c r="B96" s="307" t="s">
        <v>255</v>
      </c>
      <c r="C96" s="307" t="s">
        <v>255</v>
      </c>
      <c r="D96" s="307" t="s">
        <v>255</v>
      </c>
      <c r="E96" s="307" t="s">
        <v>255</v>
      </c>
      <c r="F96" s="307" t="s">
        <v>255</v>
      </c>
      <c r="G96" s="307" t="s">
        <v>255</v>
      </c>
      <c r="H96" s="307" t="s">
        <v>255</v>
      </c>
      <c r="I96" s="307" t="s">
        <v>255</v>
      </c>
      <c r="J96" s="307" t="s">
        <v>255</v>
      </c>
      <c r="K96" s="307" t="s">
        <v>255</v>
      </c>
      <c r="L96" s="307" t="s">
        <v>255</v>
      </c>
      <c r="M96" s="307" t="s">
        <v>255</v>
      </c>
      <c r="N96" s="307" t="s">
        <v>255</v>
      </c>
      <c r="O96" s="307" t="s">
        <v>255</v>
      </c>
      <c r="P96" s="307" t="s">
        <v>255</v>
      </c>
      <c r="Q96" s="307" t="s">
        <v>255</v>
      </c>
      <c r="R96" s="307" t="s">
        <v>255</v>
      </c>
      <c r="S96" s="307" t="s">
        <v>255</v>
      </c>
      <c r="T96" s="80"/>
      <c r="U96" s="80"/>
      <c r="V96" s="80"/>
    </row>
    <row r="97" spans="1:22" ht="44.25" customHeight="1" x14ac:dyDescent="0.2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80"/>
      <c r="U97" s="80"/>
      <c r="V97" s="80"/>
    </row>
    <row r="98" spans="1:22" ht="17.25" customHeight="1" x14ac:dyDescent="0.25">
      <c r="A98" s="490" t="s">
        <v>18</v>
      </c>
      <c r="B98" s="490"/>
      <c r="C98" s="490"/>
      <c r="D98" s="490"/>
      <c r="E98" s="490"/>
      <c r="F98" s="490"/>
      <c r="G98" s="490"/>
      <c r="H98" s="490"/>
      <c r="I98" s="490"/>
      <c r="J98" s="490"/>
      <c r="K98" s="490"/>
      <c r="L98" s="490"/>
      <c r="M98" s="490"/>
      <c r="N98" s="490"/>
      <c r="O98" s="490"/>
      <c r="P98" s="490"/>
      <c r="Q98" s="490"/>
      <c r="R98" s="490"/>
      <c r="S98" s="490"/>
      <c r="T98" s="80"/>
      <c r="U98" s="80"/>
      <c r="V98" s="80"/>
    </row>
    <row r="99" spans="1:22" ht="148.5" customHeight="1" x14ac:dyDescent="0.25">
      <c r="A99" s="248" t="s">
        <v>640</v>
      </c>
      <c r="B99" s="249" t="s">
        <v>836</v>
      </c>
      <c r="C99" s="248" t="s">
        <v>723</v>
      </c>
      <c r="D99" s="253" t="s">
        <v>255</v>
      </c>
      <c r="E99" s="248" t="s">
        <v>315</v>
      </c>
      <c r="F99" s="253" t="s">
        <v>255</v>
      </c>
      <c r="G99" s="253" t="s">
        <v>255</v>
      </c>
      <c r="H99" s="253" t="s">
        <v>255</v>
      </c>
      <c r="I99" s="253" t="s">
        <v>255</v>
      </c>
      <c r="J99" s="253" t="s">
        <v>255</v>
      </c>
      <c r="K99" s="305">
        <f>SUM(M99:O99)</f>
        <v>167.39999999999998</v>
      </c>
      <c r="L99" s="279"/>
      <c r="M99" s="277">
        <v>55.8</v>
      </c>
      <c r="N99" s="277">
        <v>55.8</v>
      </c>
      <c r="O99" s="277">
        <v>55.8</v>
      </c>
      <c r="P99" s="248" t="s">
        <v>830</v>
      </c>
      <c r="Q99" s="248" t="s">
        <v>831</v>
      </c>
      <c r="R99" s="250" t="s">
        <v>725</v>
      </c>
      <c r="S99" s="248" t="s">
        <v>832</v>
      </c>
      <c r="T99" s="80"/>
      <c r="U99" s="80"/>
      <c r="V99" s="80"/>
    </row>
    <row r="100" spans="1:22" x14ac:dyDescent="0.25">
      <c r="A100" s="248"/>
      <c r="B100" s="255" t="s">
        <v>726</v>
      </c>
      <c r="C100" s="255"/>
      <c r="D100" s="255"/>
      <c r="E100" s="255"/>
      <c r="F100" s="255"/>
      <c r="G100" s="255"/>
      <c r="H100" s="255"/>
      <c r="I100" s="255"/>
      <c r="J100" s="255"/>
      <c r="K100" s="308">
        <f>K99</f>
        <v>167.39999999999998</v>
      </c>
      <c r="L100" s="309"/>
      <c r="M100" s="308">
        <f>M99</f>
        <v>55.8</v>
      </c>
      <c r="N100" s="310">
        <f>N99</f>
        <v>55.8</v>
      </c>
      <c r="O100" s="310">
        <f>O99</f>
        <v>55.8</v>
      </c>
      <c r="P100" s="311"/>
      <c r="Q100" s="311"/>
      <c r="R100" s="311"/>
      <c r="S100" s="311"/>
      <c r="T100" s="80"/>
      <c r="U100" s="80"/>
      <c r="V100" s="80"/>
    </row>
    <row r="101" spans="1:22" x14ac:dyDescent="0.25">
      <c r="A101" s="312"/>
      <c r="B101" s="312"/>
      <c r="C101" s="312"/>
      <c r="D101" s="312"/>
      <c r="E101" s="312"/>
      <c r="F101" s="312"/>
      <c r="G101" s="312"/>
      <c r="H101" s="312"/>
      <c r="I101" s="312"/>
      <c r="J101" s="312"/>
      <c r="K101" s="187"/>
      <c r="L101" s="187"/>
      <c r="M101" s="187"/>
      <c r="N101" s="187"/>
      <c r="O101" s="187"/>
      <c r="P101" s="187"/>
      <c r="Q101" s="187"/>
      <c r="R101" s="187"/>
      <c r="S101" s="187"/>
      <c r="T101" s="80"/>
      <c r="U101" s="80"/>
      <c r="V101" s="80"/>
    </row>
    <row r="102" spans="1:22" x14ac:dyDescent="0.25">
      <c r="A102" s="312"/>
      <c r="B102" s="312"/>
      <c r="C102" s="312"/>
      <c r="D102" s="312"/>
      <c r="E102" s="312"/>
      <c r="F102" s="312"/>
      <c r="G102" s="312"/>
      <c r="H102" s="312"/>
      <c r="I102" s="312"/>
      <c r="J102" s="312"/>
      <c r="K102" s="187"/>
      <c r="L102" s="187"/>
      <c r="M102" s="187"/>
      <c r="N102" s="187"/>
      <c r="O102" s="187"/>
      <c r="P102" s="187"/>
      <c r="Q102" s="187"/>
      <c r="R102" s="187"/>
      <c r="S102" s="187"/>
      <c r="T102" s="80"/>
      <c r="U102" s="80"/>
      <c r="V102" s="80"/>
    </row>
    <row r="103" spans="1:22" x14ac:dyDescent="0.25">
      <c r="A103" s="312"/>
      <c r="B103" s="312"/>
      <c r="C103" s="312"/>
      <c r="D103" s="312"/>
      <c r="E103" s="312"/>
      <c r="F103" s="312"/>
      <c r="G103" s="312"/>
      <c r="H103" s="312"/>
      <c r="I103" s="312"/>
      <c r="J103" s="312"/>
      <c r="K103" s="187"/>
      <c r="L103" s="187"/>
      <c r="M103" s="187"/>
      <c r="N103" s="187"/>
      <c r="O103" s="187"/>
      <c r="P103" s="187"/>
      <c r="Q103" s="187"/>
      <c r="R103" s="187"/>
      <c r="S103" s="187"/>
      <c r="T103" s="80"/>
      <c r="U103" s="80"/>
      <c r="V103" s="80"/>
    </row>
    <row r="104" spans="1:22" x14ac:dyDescent="0.25">
      <c r="A104" s="312"/>
      <c r="B104" s="312"/>
      <c r="C104" s="312"/>
      <c r="D104" s="312"/>
      <c r="E104" s="313"/>
      <c r="F104" s="313"/>
      <c r="G104" s="313"/>
      <c r="H104" s="313"/>
      <c r="I104" s="312"/>
      <c r="J104" s="312"/>
      <c r="K104" s="187"/>
      <c r="L104" s="187"/>
      <c r="M104" s="187"/>
      <c r="N104" s="187"/>
      <c r="O104" s="187"/>
      <c r="P104" s="187"/>
      <c r="Q104" s="187"/>
      <c r="R104" s="187"/>
      <c r="S104" s="187"/>
      <c r="T104" s="80"/>
      <c r="U104" s="80"/>
      <c r="V104" s="80"/>
    </row>
    <row r="105" spans="1:22" x14ac:dyDescent="0.25">
      <c r="A105" s="312"/>
      <c r="B105" s="312"/>
      <c r="C105" s="312"/>
      <c r="D105" s="506"/>
      <c r="E105" s="507"/>
      <c r="F105" s="507"/>
      <c r="G105" s="507"/>
      <c r="H105" s="312"/>
      <c r="I105" s="312"/>
      <c r="J105" s="312"/>
      <c r="K105" s="187"/>
      <c r="L105" s="187"/>
      <c r="M105" s="187"/>
      <c r="N105" s="187"/>
      <c r="O105" s="187"/>
      <c r="P105" s="187"/>
      <c r="Q105" s="187"/>
      <c r="R105" s="187"/>
      <c r="S105" s="187"/>
      <c r="T105" s="80"/>
      <c r="U105" s="80"/>
      <c r="V105" s="80"/>
    </row>
    <row r="106" spans="1:22" ht="43.5" customHeight="1" x14ac:dyDescent="0.3">
      <c r="A106" s="312"/>
      <c r="B106" s="513" t="s">
        <v>837</v>
      </c>
      <c r="C106" s="515"/>
      <c r="D106" s="515"/>
      <c r="E106" s="314"/>
      <c r="F106" s="314"/>
      <c r="G106" s="516"/>
      <c r="H106" s="517"/>
      <c r="I106" s="517"/>
      <c r="J106" s="513" t="s">
        <v>838</v>
      </c>
      <c r="K106" s="515"/>
      <c r="L106" s="515"/>
      <c r="M106" s="515"/>
      <c r="N106" s="187"/>
      <c r="O106" s="187"/>
      <c r="P106" s="187"/>
      <c r="Q106" s="187"/>
      <c r="R106" s="187"/>
      <c r="S106" s="187"/>
      <c r="T106" s="80"/>
      <c r="U106" s="80"/>
      <c r="V106" s="80"/>
    </row>
    <row r="107" spans="1:22" ht="18" x14ac:dyDescent="0.3">
      <c r="A107" s="312"/>
      <c r="B107" s="315"/>
      <c r="C107" s="315"/>
      <c r="D107" s="315"/>
      <c r="E107" s="518" t="s">
        <v>839</v>
      </c>
      <c r="F107" s="519"/>
      <c r="G107" s="315"/>
      <c r="H107" s="315"/>
      <c r="I107" s="315"/>
      <c r="J107" s="315"/>
      <c r="K107" s="316"/>
      <c r="L107" s="316"/>
      <c r="M107" s="187"/>
      <c r="N107" s="187"/>
      <c r="O107" s="187"/>
      <c r="P107" s="187"/>
      <c r="Q107" s="187"/>
      <c r="R107" s="187"/>
      <c r="S107" s="187"/>
      <c r="T107" s="80"/>
      <c r="U107" s="80"/>
      <c r="V107" s="80"/>
    </row>
    <row r="108" spans="1:22" x14ac:dyDescent="0.25">
      <c r="A108" s="312"/>
      <c r="B108" s="520"/>
      <c r="C108" s="520"/>
      <c r="D108" s="520"/>
      <c r="E108" s="520"/>
      <c r="F108" s="520"/>
      <c r="G108" s="520"/>
      <c r="H108" s="520"/>
      <c r="I108" s="520"/>
      <c r="J108" s="520"/>
      <c r="K108" s="520"/>
      <c r="L108" s="520"/>
      <c r="M108" s="187"/>
      <c r="N108" s="187"/>
      <c r="O108" s="187"/>
      <c r="P108" s="187"/>
      <c r="Q108" s="187"/>
      <c r="R108" s="187"/>
      <c r="S108" s="187"/>
      <c r="T108" s="80"/>
      <c r="U108" s="80"/>
      <c r="V108" s="80"/>
    </row>
    <row r="109" spans="1:22" ht="18" x14ac:dyDescent="0.3">
      <c r="A109" s="312"/>
      <c r="B109" s="513" t="s">
        <v>840</v>
      </c>
      <c r="C109" s="515"/>
      <c r="D109" s="317"/>
      <c r="E109" s="314"/>
      <c r="F109" s="314"/>
      <c r="G109" s="516"/>
      <c r="H109" s="517"/>
      <c r="I109" s="517"/>
      <c r="J109" s="521" t="s">
        <v>841</v>
      </c>
      <c r="K109" s="522"/>
      <c r="L109" s="522"/>
      <c r="M109" s="522"/>
      <c r="N109" s="187"/>
      <c r="O109" s="187"/>
      <c r="P109" s="187"/>
      <c r="Q109" s="187"/>
      <c r="R109" s="187"/>
      <c r="S109" s="187"/>
      <c r="T109" s="80"/>
      <c r="U109" s="80"/>
      <c r="V109" s="80"/>
    </row>
    <row r="110" spans="1:22" x14ac:dyDescent="0.25">
      <c r="A110" s="312"/>
      <c r="B110" s="315"/>
      <c r="C110" s="315"/>
      <c r="D110" s="315"/>
      <c r="E110" s="511" t="s">
        <v>842</v>
      </c>
      <c r="F110" s="512"/>
      <c r="G110" s="315"/>
      <c r="H110" s="315"/>
      <c r="I110" s="315"/>
      <c r="J110" s="312"/>
      <c r="K110" s="187"/>
      <c r="L110" s="187"/>
      <c r="M110" s="187"/>
      <c r="N110" s="187"/>
      <c r="O110" s="187"/>
      <c r="P110" s="187"/>
      <c r="Q110" s="187"/>
      <c r="R110" s="187"/>
      <c r="S110" s="187"/>
      <c r="T110" s="80"/>
      <c r="U110" s="80"/>
      <c r="V110" s="80"/>
    </row>
    <row r="111" spans="1:22" x14ac:dyDescent="0.3">
      <c r="A111" s="312"/>
      <c r="B111" s="315"/>
      <c r="C111" s="317"/>
      <c r="D111" s="317"/>
      <c r="E111" s="317"/>
      <c r="F111" s="317"/>
      <c r="G111" s="513"/>
      <c r="H111" s="514"/>
      <c r="I111" s="514"/>
      <c r="J111" s="318"/>
      <c r="K111" s="319"/>
      <c r="L111" s="319"/>
      <c r="M111" s="319"/>
      <c r="N111" s="187"/>
      <c r="O111" s="187"/>
      <c r="P111" s="187"/>
      <c r="Q111" s="187"/>
      <c r="R111" s="187"/>
      <c r="S111" s="187"/>
      <c r="T111" s="80"/>
      <c r="U111" s="80"/>
      <c r="V111" s="80"/>
    </row>
    <row r="112" spans="1:22" x14ac:dyDescent="0.25">
      <c r="A112" s="312"/>
      <c r="B112" s="320"/>
      <c r="C112" s="320"/>
      <c r="D112" s="320"/>
      <c r="E112" s="320"/>
      <c r="F112" s="320"/>
      <c r="G112" s="320"/>
      <c r="H112" s="320"/>
      <c r="I112" s="320"/>
      <c r="J112" s="318"/>
      <c r="K112" s="319"/>
      <c r="L112" s="319"/>
      <c r="M112" s="319"/>
      <c r="N112" s="187"/>
      <c r="O112" s="187"/>
      <c r="P112" s="187"/>
      <c r="Q112" s="187"/>
      <c r="R112" s="187"/>
      <c r="S112" s="187"/>
      <c r="T112" s="80"/>
      <c r="U112" s="80"/>
      <c r="V112" s="80"/>
    </row>
    <row r="113" spans="1:22" x14ac:dyDescent="0.25">
      <c r="A113" s="80"/>
      <c r="B113" s="80"/>
      <c r="C113" s="80"/>
      <c r="D113" s="80"/>
      <c r="E113" s="80"/>
      <c r="F113" s="80"/>
      <c r="G113" s="321"/>
      <c r="H113" s="322"/>
      <c r="I113" s="322"/>
      <c r="J113" s="322"/>
      <c r="K113" s="323"/>
      <c r="L113" s="323"/>
      <c r="M113" s="323"/>
      <c r="T113" s="80"/>
      <c r="U113" s="80"/>
      <c r="V113" s="80"/>
    </row>
    <row r="114" spans="1:22" x14ac:dyDescent="0.25">
      <c r="A114" s="80"/>
      <c r="B114" s="80"/>
      <c r="C114" s="80"/>
      <c r="D114" s="80"/>
      <c r="E114" s="80"/>
      <c r="F114" s="80"/>
      <c r="G114" s="321"/>
      <c r="H114" s="322"/>
      <c r="I114" s="322"/>
      <c r="J114" s="322"/>
      <c r="K114" s="323"/>
      <c r="L114" s="323"/>
      <c r="M114" s="323"/>
      <c r="T114" s="80"/>
      <c r="U114" s="80"/>
      <c r="V114" s="80"/>
    </row>
    <row r="115" spans="1:22" x14ac:dyDescent="0.25">
      <c r="A115" s="80"/>
      <c r="B115" s="80"/>
      <c r="C115" s="80"/>
      <c r="D115" s="80"/>
      <c r="E115" s="80"/>
      <c r="F115" s="80"/>
      <c r="G115" s="324"/>
      <c r="H115" s="322"/>
      <c r="I115" s="322"/>
      <c r="J115" s="322"/>
      <c r="K115" s="323"/>
      <c r="L115" s="323"/>
      <c r="M115" s="323"/>
      <c r="T115" s="80"/>
      <c r="U115" s="80"/>
      <c r="V115" s="80"/>
    </row>
    <row r="116" spans="1:22" x14ac:dyDescent="0.25">
      <c r="A116" s="80"/>
      <c r="B116" s="80"/>
      <c r="C116" s="80"/>
      <c r="D116" s="80"/>
      <c r="E116" s="80"/>
      <c r="F116" s="80"/>
      <c r="G116" s="324"/>
      <c r="H116" s="322"/>
      <c r="I116" s="322"/>
      <c r="J116" s="322"/>
      <c r="K116" s="323"/>
      <c r="L116" s="323"/>
      <c r="M116" s="323"/>
      <c r="T116" s="80"/>
      <c r="U116" s="80"/>
      <c r="V116" s="80"/>
    </row>
    <row r="117" spans="1:22" x14ac:dyDescent="0.25">
      <c r="A117" s="80"/>
      <c r="B117" s="80"/>
      <c r="C117" s="325"/>
      <c r="D117" s="80"/>
      <c r="E117" s="80"/>
      <c r="F117" s="80"/>
      <c r="G117" s="80"/>
      <c r="H117" s="80"/>
      <c r="I117" s="80"/>
      <c r="J117" s="80"/>
      <c r="T117" s="80"/>
      <c r="U117" s="80"/>
      <c r="V117" s="80"/>
    </row>
  </sheetData>
  <mergeCells count="50">
    <mergeCell ref="E110:F110"/>
    <mergeCell ref="G111:I111"/>
    <mergeCell ref="B106:D106"/>
    <mergeCell ref="G106:I106"/>
    <mergeCell ref="J106:M106"/>
    <mergeCell ref="E107:F107"/>
    <mergeCell ref="B108:L108"/>
    <mergeCell ref="B109:C109"/>
    <mergeCell ref="G109:I109"/>
    <mergeCell ref="J109:M109"/>
    <mergeCell ref="D105:G105"/>
    <mergeCell ref="A53:S53"/>
    <mergeCell ref="A56:S56"/>
    <mergeCell ref="A59:S59"/>
    <mergeCell ref="A67:S67"/>
    <mergeCell ref="A81:S81"/>
    <mergeCell ref="A83:S83"/>
    <mergeCell ref="A86:S86"/>
    <mergeCell ref="A89:S89"/>
    <mergeCell ref="A91:S91"/>
    <mergeCell ref="A95:S95"/>
    <mergeCell ref="A98:S98"/>
    <mergeCell ref="A50:S50"/>
    <mergeCell ref="A18:S18"/>
    <mergeCell ref="A21:S21"/>
    <mergeCell ref="A26:S26"/>
    <mergeCell ref="A29:S29"/>
    <mergeCell ref="A31:S31"/>
    <mergeCell ref="A32:S32"/>
    <mergeCell ref="A35:S35"/>
    <mergeCell ref="A38:S38"/>
    <mergeCell ref="A41:S41"/>
    <mergeCell ref="A46:S46"/>
    <mergeCell ref="A47:S47"/>
    <mergeCell ref="A15:S15"/>
    <mergeCell ref="A1:S1"/>
    <mergeCell ref="A2:A3"/>
    <mergeCell ref="B2:B3"/>
    <mergeCell ref="C2:C3"/>
    <mergeCell ref="D2:D3"/>
    <mergeCell ref="E2:E3"/>
    <mergeCell ref="F2:J2"/>
    <mergeCell ref="K2:O2"/>
    <mergeCell ref="P2:P3"/>
    <mergeCell ref="Q2:Q3"/>
    <mergeCell ref="R2:R3"/>
    <mergeCell ref="S2:S3"/>
    <mergeCell ref="B5:S5"/>
    <mergeCell ref="A7:S7"/>
    <mergeCell ref="A10:S10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="55" zoomScaleNormal="55" workbookViewId="0">
      <selection activeCell="C14" sqref="C14"/>
    </sheetView>
  </sheetViews>
  <sheetFormatPr defaultRowHeight="17.25" x14ac:dyDescent="0.25"/>
  <cols>
    <col min="1" max="1" width="12.7109375" style="133" bestFit="1" customWidth="1"/>
    <col min="2" max="2" width="52.42578125" style="133" customWidth="1"/>
    <col min="3" max="3" width="46.140625" style="133" customWidth="1"/>
    <col min="4" max="5" width="18.42578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/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40"/>
      <c r="B6" s="141" t="s">
        <v>8</v>
      </c>
      <c r="C6" s="140"/>
      <c r="D6" s="142"/>
      <c r="E6" s="142"/>
      <c r="F6" s="143"/>
      <c r="G6" s="143"/>
      <c r="H6" s="144"/>
      <c r="I6" s="144"/>
      <c r="J6" s="144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6.5" customHeight="1" x14ac:dyDescent="0.25">
      <c r="A10" s="394" t="s">
        <v>28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6"/>
    </row>
    <row r="11" spans="1:13" ht="16.5" customHeight="1" x14ac:dyDescent="0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6.5" customHeight="1" x14ac:dyDescent="0.2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18.75" customHeight="1" x14ac:dyDescent="0.25">
      <c r="A13" s="394" t="s">
        <v>29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ht="84.75" customHeight="1" x14ac:dyDescent="0.25">
      <c r="A14" s="94"/>
      <c r="B14" s="107" t="s">
        <v>843</v>
      </c>
      <c r="C14" s="145" t="s">
        <v>844</v>
      </c>
      <c r="D14" s="145" t="s">
        <v>845</v>
      </c>
      <c r="E14" s="145" t="s">
        <v>846</v>
      </c>
      <c r="F14" s="145"/>
      <c r="G14" s="145"/>
      <c r="H14" s="145">
        <v>490</v>
      </c>
      <c r="I14" s="145"/>
      <c r="J14" s="107" t="s">
        <v>847</v>
      </c>
      <c r="K14" s="145"/>
      <c r="L14" s="145"/>
      <c r="M14" s="145"/>
    </row>
    <row r="15" spans="1:13" ht="18.75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22.5" customHeight="1" x14ac:dyDescent="0.25">
      <c r="A16" s="394" t="s">
        <v>30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</row>
    <row r="17" spans="1:13" ht="20.25" customHeight="1" x14ac:dyDescent="0.2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18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21" customHeight="1" x14ac:dyDescent="0.25">
      <c r="A19" s="394" t="s">
        <v>31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6"/>
    </row>
    <row r="20" spans="1:13" ht="86.25" customHeight="1" x14ac:dyDescent="0.25">
      <c r="A20" s="145"/>
      <c r="B20" s="107" t="s">
        <v>848</v>
      </c>
      <c r="C20" s="145" t="s">
        <v>844</v>
      </c>
      <c r="D20" s="145" t="s">
        <v>596</v>
      </c>
      <c r="E20" s="145" t="s">
        <v>849</v>
      </c>
      <c r="F20" s="145"/>
      <c r="G20" s="145"/>
      <c r="H20" s="145">
        <v>250</v>
      </c>
      <c r="I20" s="145"/>
      <c r="J20" s="107" t="s">
        <v>847</v>
      </c>
      <c r="K20" s="145"/>
      <c r="L20" s="145"/>
      <c r="M20" s="145"/>
    </row>
    <row r="21" spans="1:13" ht="21" customHeight="1" x14ac:dyDescent="0.2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25.5" customHeight="1" x14ac:dyDescent="0.25">
      <c r="A22" s="364" t="s">
        <v>32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6"/>
    </row>
    <row r="23" spans="1:13" ht="90.75" customHeight="1" x14ac:dyDescent="0.25">
      <c r="A23" s="146"/>
      <c r="B23" s="106" t="s">
        <v>850</v>
      </c>
      <c r="C23" s="146" t="s">
        <v>851</v>
      </c>
      <c r="D23" s="146" t="s">
        <v>852</v>
      </c>
      <c r="E23" s="146" t="s">
        <v>853</v>
      </c>
      <c r="F23" s="146"/>
      <c r="G23" s="146"/>
      <c r="H23" s="146">
        <v>490</v>
      </c>
      <c r="I23" s="146"/>
      <c r="J23" s="106" t="s">
        <v>847</v>
      </c>
      <c r="K23" s="146"/>
      <c r="L23" s="146"/>
      <c r="M23" s="146"/>
    </row>
    <row r="24" spans="1:13" ht="21.75" customHeight="1" x14ac:dyDescent="0.2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30" customHeight="1" x14ac:dyDescent="0.25">
      <c r="A25" s="397" t="s">
        <v>12</v>
      </c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</row>
    <row r="26" spans="1:13" x14ac:dyDescent="0.25">
      <c r="A26" s="140"/>
      <c r="B26" s="141" t="s">
        <v>8</v>
      </c>
      <c r="C26" s="140"/>
      <c r="D26" s="142"/>
      <c r="E26" s="142"/>
      <c r="F26" s="143"/>
      <c r="G26" s="143"/>
      <c r="H26" s="144"/>
      <c r="I26" s="144"/>
      <c r="J26" s="144"/>
      <c r="K26" s="144"/>
      <c r="L26" s="144"/>
      <c r="M26" s="144"/>
    </row>
    <row r="27" spans="1:13" ht="23.25" customHeight="1" x14ac:dyDescent="0.25">
      <c r="A27" s="394" t="s">
        <v>33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6"/>
    </row>
    <row r="28" spans="1:13" ht="23.25" customHeight="1" x14ac:dyDescent="0.25">
      <c r="A28" s="400" t="s">
        <v>22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2"/>
    </row>
    <row r="29" spans="1:13" ht="23.25" customHeight="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23.25" customHeight="1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27" customHeight="1" x14ac:dyDescent="0.25">
      <c r="A31" s="361" t="s">
        <v>23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3"/>
    </row>
    <row r="32" spans="1:13" ht="24" customHeight="1" x14ac:dyDescent="0.25">
      <c r="A32" s="120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22.5" customHeight="1" x14ac:dyDescent="0.2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21.75" customHeight="1" x14ac:dyDescent="0.25">
      <c r="A34" s="400" t="s">
        <v>34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3"/>
    </row>
    <row r="35" spans="1:13" ht="21.7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21.75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ht="21.75" customHeight="1" x14ac:dyDescent="0.25">
      <c r="A37" s="361" t="s">
        <v>311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3"/>
    </row>
    <row r="38" spans="1:13" ht="23.25" customHeight="1" x14ac:dyDescent="0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23.2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23.25" customHeight="1" x14ac:dyDescent="0.25">
      <c r="A40" s="394" t="s">
        <v>35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6"/>
    </row>
    <row r="41" spans="1:13" ht="23.25" customHeight="1" x14ac:dyDescent="0.25">
      <c r="A41" s="361" t="s">
        <v>36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</row>
    <row r="42" spans="1:13" ht="23.25" customHeight="1" x14ac:dyDescent="0.2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1:13" ht="23.25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23.25" customHeight="1" x14ac:dyDescent="0.25">
      <c r="A44" s="361" t="s">
        <v>37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3"/>
    </row>
    <row r="45" spans="1:13" ht="23.25" customHeight="1" x14ac:dyDescent="0.2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1:13" ht="23.25" customHeight="1" x14ac:dyDescent="0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1:13" ht="26.25" customHeight="1" x14ac:dyDescent="0.25">
      <c r="A47" s="364" t="s">
        <v>38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6"/>
    </row>
    <row r="48" spans="1:13" ht="26.25" customHeight="1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</row>
    <row r="49" spans="1:13" ht="26.25" customHeight="1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23.25" customHeight="1" x14ac:dyDescent="0.25">
      <c r="A50" s="364" t="s">
        <v>39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6"/>
    </row>
    <row r="51" spans="1:13" ht="22.5" customHeight="1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1:13" ht="22.5" customHeight="1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3" ht="24.75" customHeight="1" x14ac:dyDescent="0.25">
      <c r="A53" s="364" t="s">
        <v>20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6"/>
    </row>
    <row r="54" spans="1:13" ht="96.75" customHeight="1" x14ac:dyDescent="0.25">
      <c r="A54" s="121"/>
      <c r="B54" s="106" t="s">
        <v>854</v>
      </c>
      <c r="C54" s="146" t="s">
        <v>844</v>
      </c>
      <c r="D54" s="146"/>
      <c r="E54" s="146" t="s">
        <v>855</v>
      </c>
      <c r="F54" s="146"/>
      <c r="G54" s="146"/>
      <c r="H54" s="146">
        <v>210.6</v>
      </c>
      <c r="I54" s="146"/>
      <c r="J54" s="106" t="s">
        <v>847</v>
      </c>
      <c r="K54" s="146"/>
      <c r="L54" s="146"/>
      <c r="M54" s="146"/>
    </row>
    <row r="55" spans="1:13" ht="24.75" customHeight="1" x14ac:dyDescent="0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24.75" customHeight="1" x14ac:dyDescent="0.25">
      <c r="A56" s="364" t="s">
        <v>40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1"/>
    </row>
    <row r="57" spans="1:13" ht="24.75" customHeight="1" x14ac:dyDescent="0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</row>
    <row r="58" spans="1:13" ht="21.75" customHeight="1" x14ac:dyDescent="0.2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</row>
    <row r="59" spans="1:13" ht="30" customHeight="1" x14ac:dyDescent="0.25">
      <c r="A59" s="406" t="s">
        <v>13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</row>
    <row r="60" spans="1:13" x14ac:dyDescent="0.25">
      <c r="A60" s="140"/>
      <c r="B60" s="141" t="s">
        <v>8</v>
      </c>
      <c r="C60" s="140"/>
      <c r="D60" s="142"/>
      <c r="E60" s="142"/>
      <c r="F60" s="143"/>
      <c r="G60" s="143"/>
      <c r="H60" s="144"/>
      <c r="I60" s="144"/>
      <c r="J60" s="144"/>
      <c r="K60" s="144"/>
      <c r="L60" s="144"/>
      <c r="M60" s="144"/>
    </row>
    <row r="61" spans="1:13" x14ac:dyDescent="0.25">
      <c r="A61" s="364" t="s">
        <v>21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6"/>
    </row>
    <row r="62" spans="1:13" x14ac:dyDescent="0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</row>
    <row r="63" spans="1:13" x14ac:dyDescent="0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1:13" x14ac:dyDescent="0.25">
      <c r="A64" s="408" t="s">
        <v>15</v>
      </c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10"/>
    </row>
    <row r="65" spans="1:13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ht="30" customHeight="1" x14ac:dyDescent="0.25">
      <c r="A67" s="406" t="s">
        <v>14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</row>
    <row r="68" spans="1:13" x14ac:dyDescent="0.25">
      <c r="A68" s="140"/>
      <c r="B68" s="141" t="s">
        <v>8</v>
      </c>
      <c r="C68" s="140"/>
      <c r="D68" s="142"/>
      <c r="E68" s="142"/>
      <c r="F68" s="143"/>
      <c r="G68" s="143"/>
      <c r="H68" s="144"/>
      <c r="I68" s="144"/>
      <c r="J68" s="144"/>
      <c r="K68" s="144"/>
      <c r="L68" s="144"/>
      <c r="M68" s="147"/>
    </row>
    <row r="69" spans="1:13" ht="20.25" customHeight="1" x14ac:dyDescent="0.25">
      <c r="A69" s="364" t="s">
        <v>16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6"/>
    </row>
    <row r="70" spans="1:13" ht="20.25" customHeight="1" x14ac:dyDescent="0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ht="17.2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1:13" ht="16.5" customHeight="1" x14ac:dyDescent="0.25">
      <c r="A72" s="364" t="s">
        <v>17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6"/>
    </row>
    <row r="73" spans="1:13" ht="16.5" customHeight="1" x14ac:dyDescent="0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6.5" customHeight="1" x14ac:dyDescent="0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7.25" customHeight="1" x14ac:dyDescent="0.25">
      <c r="A75" s="364" t="s">
        <v>18</v>
      </c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6"/>
    </row>
    <row r="76" spans="1:13" ht="17.25" customHeight="1" x14ac:dyDescent="0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</row>
    <row r="77" spans="1:13" x14ac:dyDescent="0.25">
      <c r="A77" s="152"/>
      <c r="B77" s="152"/>
      <c r="C77" s="152"/>
      <c r="D77" s="152"/>
      <c r="E77" s="152"/>
      <c r="F77" s="152"/>
      <c r="G77" s="152"/>
      <c r="H77" s="153"/>
      <c r="I77" s="153"/>
      <c r="J77" s="153"/>
      <c r="K77" s="153"/>
      <c r="L77" s="153"/>
      <c r="M77" s="153"/>
    </row>
  </sheetData>
  <mergeCells count="39">
    <mergeCell ref="A64:M64"/>
    <mergeCell ref="A67:M67"/>
    <mergeCell ref="A69:M69"/>
    <mergeCell ref="A72:M72"/>
    <mergeCell ref="A75:M75"/>
    <mergeCell ref="A61:M61"/>
    <mergeCell ref="A31:M31"/>
    <mergeCell ref="A34:M34"/>
    <mergeCell ref="A37:M37"/>
    <mergeCell ref="A40:M40"/>
    <mergeCell ref="A41:M41"/>
    <mergeCell ref="A44:M44"/>
    <mergeCell ref="A47:M47"/>
    <mergeCell ref="A50:M50"/>
    <mergeCell ref="A53:M53"/>
    <mergeCell ref="A56:M56"/>
    <mergeCell ref="A59:M59"/>
    <mergeCell ref="A28:M28"/>
    <mergeCell ref="L2:L3"/>
    <mergeCell ref="M2:M3"/>
    <mergeCell ref="B5:M5"/>
    <mergeCell ref="A7:M7"/>
    <mergeCell ref="A10:M10"/>
    <mergeCell ref="A13:M13"/>
    <mergeCell ref="A16:M16"/>
    <mergeCell ref="A19:M19"/>
    <mergeCell ref="A22:M22"/>
    <mergeCell ref="A25:M25"/>
    <mergeCell ref="A27:M27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1"/>
  <sheetViews>
    <sheetView zoomScale="70" zoomScaleNormal="70" workbookViewId="0">
      <selection activeCell="L11" sqref="L11"/>
    </sheetView>
  </sheetViews>
  <sheetFormatPr defaultRowHeight="17.25" x14ac:dyDescent="0.25"/>
  <cols>
    <col min="1" max="1" width="12.7109375" style="133" bestFit="1" customWidth="1"/>
    <col min="2" max="2" width="52.42578125" style="133" customWidth="1"/>
    <col min="3" max="3" width="46.140625" style="133" customWidth="1"/>
    <col min="4" max="5" width="18.42578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0" width="28.85546875" style="148" customWidth="1"/>
    <col min="11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/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40"/>
      <c r="B6" s="141" t="s">
        <v>8</v>
      </c>
      <c r="C6" s="140"/>
      <c r="D6" s="142"/>
      <c r="E6" s="142"/>
      <c r="F6" s="143"/>
      <c r="G6" s="143"/>
      <c r="H6" s="144"/>
      <c r="I6" s="144"/>
      <c r="J6" s="144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6.5" customHeight="1" x14ac:dyDescent="0.25">
      <c r="A10" s="394" t="s">
        <v>28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6"/>
    </row>
    <row r="11" spans="1:13" ht="90" customHeight="1" x14ac:dyDescent="0.25">
      <c r="A11" s="145"/>
      <c r="B11" s="145" t="s">
        <v>1053</v>
      </c>
      <c r="C11" s="350" t="s">
        <v>856</v>
      </c>
      <c r="D11" s="145" t="s">
        <v>1070</v>
      </c>
      <c r="E11" s="145" t="s">
        <v>300</v>
      </c>
      <c r="F11" s="145">
        <v>2019</v>
      </c>
      <c r="G11" s="145"/>
      <c r="H11" s="145">
        <v>0</v>
      </c>
      <c r="I11" s="145">
        <v>0</v>
      </c>
      <c r="J11" s="145" t="s">
        <v>1071</v>
      </c>
      <c r="K11" s="145" t="s">
        <v>1054</v>
      </c>
      <c r="L11" s="145"/>
      <c r="M11" s="145"/>
    </row>
    <row r="12" spans="1:13" ht="105.75" customHeight="1" x14ac:dyDescent="0.25">
      <c r="A12" s="145"/>
      <c r="B12" s="145" t="s">
        <v>857</v>
      </c>
      <c r="C12" s="145" t="s">
        <v>856</v>
      </c>
      <c r="D12" s="145" t="s">
        <v>858</v>
      </c>
      <c r="E12" s="145" t="s">
        <v>859</v>
      </c>
      <c r="F12" s="145" t="s">
        <v>860</v>
      </c>
      <c r="G12" s="145"/>
      <c r="H12" s="145">
        <v>0</v>
      </c>
      <c r="I12" s="145">
        <v>0</v>
      </c>
      <c r="J12" s="145" t="s">
        <v>861</v>
      </c>
      <c r="K12" s="145" t="s">
        <v>862</v>
      </c>
      <c r="L12" s="145"/>
      <c r="M12" s="145"/>
    </row>
    <row r="13" spans="1:13" ht="18.75" customHeight="1" x14ac:dyDescent="0.25">
      <c r="A13" s="394" t="s">
        <v>29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ht="18.7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8.75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22.5" customHeight="1" x14ac:dyDescent="0.25">
      <c r="A16" s="394" t="s">
        <v>30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</row>
    <row r="17" spans="1:13" ht="20.25" customHeight="1" x14ac:dyDescent="0.2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18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21" customHeight="1" x14ac:dyDescent="0.25">
      <c r="A19" s="394" t="s">
        <v>31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6"/>
    </row>
    <row r="20" spans="1:13" ht="21" customHeight="1" x14ac:dyDescent="0.25">
      <c r="A20" s="145"/>
      <c r="B20" s="145"/>
      <c r="C20" s="145"/>
      <c r="D20" s="145"/>
      <c r="E20" s="120"/>
      <c r="F20" s="145"/>
      <c r="G20" s="145"/>
      <c r="H20" s="145"/>
      <c r="I20" s="145"/>
      <c r="J20" s="145"/>
      <c r="K20" s="145"/>
      <c r="L20" s="145"/>
      <c r="M20" s="145"/>
    </row>
    <row r="21" spans="1:13" ht="22.5" customHeight="1" x14ac:dyDescent="0.2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25.5" customHeight="1" x14ac:dyDescent="0.25">
      <c r="A22" s="364" t="s">
        <v>32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6"/>
    </row>
    <row r="23" spans="1:13" ht="21" customHeight="1" x14ac:dyDescent="0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</row>
    <row r="24" spans="1:13" ht="21.75" customHeight="1" x14ac:dyDescent="0.2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30" customHeight="1" x14ac:dyDescent="0.25">
      <c r="A25" s="397" t="s">
        <v>12</v>
      </c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</row>
    <row r="26" spans="1:13" x14ac:dyDescent="0.25">
      <c r="A26" s="140"/>
      <c r="B26" s="141" t="s">
        <v>8</v>
      </c>
      <c r="C26" s="140"/>
      <c r="D26" s="142"/>
      <c r="E26" s="142"/>
      <c r="F26" s="143"/>
      <c r="G26" s="143"/>
      <c r="H26" s="144"/>
      <c r="I26" s="144"/>
      <c r="J26" s="144"/>
      <c r="K26" s="144"/>
      <c r="L26" s="144"/>
      <c r="M26" s="144"/>
    </row>
    <row r="27" spans="1:13" ht="23.25" customHeight="1" x14ac:dyDescent="0.25">
      <c r="A27" s="394" t="s">
        <v>33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6"/>
    </row>
    <row r="28" spans="1:13" ht="23.25" customHeight="1" x14ac:dyDescent="0.25">
      <c r="A28" s="400" t="s">
        <v>22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2"/>
    </row>
    <row r="29" spans="1:13" ht="23.25" customHeight="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23.25" customHeight="1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27" customHeight="1" x14ac:dyDescent="0.25">
      <c r="A31" s="361" t="s">
        <v>23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3"/>
    </row>
    <row r="32" spans="1:13" ht="24" customHeight="1" x14ac:dyDescent="0.25">
      <c r="A32" s="120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22.5" customHeight="1" x14ac:dyDescent="0.2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21.75" customHeight="1" x14ac:dyDescent="0.25">
      <c r="A34" s="400" t="s">
        <v>34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3"/>
    </row>
    <row r="35" spans="1:13" ht="21.7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21.75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ht="21.75" customHeight="1" x14ac:dyDescent="0.25">
      <c r="A37" s="361" t="s">
        <v>311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3"/>
    </row>
    <row r="38" spans="1:13" ht="23.25" customHeight="1" x14ac:dyDescent="0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23.2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23.25" customHeight="1" x14ac:dyDescent="0.25">
      <c r="A40" s="394" t="s">
        <v>35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6"/>
    </row>
    <row r="41" spans="1:13" ht="23.25" customHeight="1" x14ac:dyDescent="0.25">
      <c r="A41" s="361" t="s">
        <v>36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</row>
    <row r="42" spans="1:13" ht="23.25" customHeight="1" x14ac:dyDescent="0.2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1:13" ht="23.25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23.25" customHeight="1" x14ac:dyDescent="0.25">
      <c r="A44" s="361" t="s">
        <v>37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3"/>
    </row>
    <row r="45" spans="1:13" ht="79.5" customHeight="1" x14ac:dyDescent="0.25">
      <c r="A45" s="145"/>
      <c r="B45" s="145" t="s">
        <v>863</v>
      </c>
      <c r="C45" s="145" t="s">
        <v>856</v>
      </c>
      <c r="D45" s="145"/>
      <c r="E45" s="145" t="s">
        <v>864</v>
      </c>
      <c r="F45" s="145" t="s">
        <v>865</v>
      </c>
      <c r="G45" s="145"/>
      <c r="H45" s="145" t="s">
        <v>866</v>
      </c>
      <c r="I45" s="145"/>
      <c r="J45" s="145" t="s">
        <v>861</v>
      </c>
      <c r="K45" s="145" t="s">
        <v>867</v>
      </c>
      <c r="L45" s="145"/>
      <c r="M45" s="145" t="s">
        <v>868</v>
      </c>
    </row>
    <row r="46" spans="1:13" ht="23.25" customHeight="1" x14ac:dyDescent="0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1:13" ht="26.25" customHeight="1" x14ac:dyDescent="0.25">
      <c r="A47" s="364" t="s">
        <v>38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6"/>
    </row>
    <row r="48" spans="1:13" ht="26.25" customHeight="1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</row>
    <row r="49" spans="1:13" ht="26.25" customHeight="1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23.25" customHeight="1" x14ac:dyDescent="0.25">
      <c r="A50" s="364" t="s">
        <v>39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6"/>
    </row>
    <row r="51" spans="1:13" ht="22.5" customHeight="1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1:13" ht="22.5" customHeight="1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3" ht="24.75" customHeight="1" x14ac:dyDescent="0.25">
      <c r="A53" s="364" t="s">
        <v>20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6"/>
    </row>
    <row r="54" spans="1:13" ht="51.75" customHeight="1" x14ac:dyDescent="0.25">
      <c r="A54" s="146"/>
      <c r="B54" s="146" t="s">
        <v>869</v>
      </c>
      <c r="C54" s="145" t="s">
        <v>856</v>
      </c>
      <c r="D54" s="146"/>
      <c r="E54" s="146" t="s">
        <v>315</v>
      </c>
      <c r="F54" s="146"/>
      <c r="G54" s="146"/>
      <c r="H54" s="146" t="s">
        <v>870</v>
      </c>
      <c r="I54" s="146"/>
      <c r="J54" s="146" t="s">
        <v>861</v>
      </c>
      <c r="K54" s="146" t="s">
        <v>374</v>
      </c>
      <c r="L54" s="146" t="s">
        <v>871</v>
      </c>
      <c r="M54" s="146" t="s">
        <v>872</v>
      </c>
    </row>
    <row r="55" spans="1:13" ht="24.75" customHeight="1" x14ac:dyDescent="0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24.75" customHeight="1" x14ac:dyDescent="0.25">
      <c r="A56" s="364" t="s">
        <v>40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1"/>
    </row>
    <row r="57" spans="1:13" ht="70.5" customHeight="1" x14ac:dyDescent="0.25">
      <c r="A57" s="146"/>
      <c r="B57" s="146" t="s">
        <v>873</v>
      </c>
      <c r="C57" s="145" t="s">
        <v>856</v>
      </c>
      <c r="D57" s="146"/>
      <c r="E57" s="146"/>
      <c r="F57" s="146"/>
      <c r="G57" s="146"/>
      <c r="H57" s="146" t="s">
        <v>874</v>
      </c>
      <c r="I57" s="146"/>
      <c r="J57" s="146" t="s">
        <v>875</v>
      </c>
      <c r="K57" s="146" t="s">
        <v>876</v>
      </c>
      <c r="L57" s="146" t="s">
        <v>877</v>
      </c>
      <c r="M57" s="146" t="s">
        <v>878</v>
      </c>
    </row>
    <row r="58" spans="1:13" ht="70.5" customHeight="1" x14ac:dyDescent="0.25">
      <c r="A58" s="146"/>
      <c r="B58" s="146" t="s">
        <v>879</v>
      </c>
      <c r="C58" s="145" t="s">
        <v>856</v>
      </c>
      <c r="D58" s="146"/>
      <c r="E58" s="146" t="s">
        <v>315</v>
      </c>
      <c r="F58" s="146" t="s">
        <v>880</v>
      </c>
      <c r="G58" s="146"/>
      <c r="H58" s="146" t="s">
        <v>881</v>
      </c>
      <c r="I58" s="146"/>
      <c r="J58" s="146" t="s">
        <v>882</v>
      </c>
      <c r="K58" s="146" t="s">
        <v>876</v>
      </c>
      <c r="L58" s="146" t="s">
        <v>883</v>
      </c>
      <c r="M58" s="146" t="s">
        <v>884</v>
      </c>
    </row>
    <row r="59" spans="1:13" ht="70.5" customHeight="1" x14ac:dyDescent="0.25">
      <c r="A59" s="146"/>
      <c r="B59" s="146" t="s">
        <v>885</v>
      </c>
      <c r="C59" s="145" t="s">
        <v>856</v>
      </c>
      <c r="D59" s="146"/>
      <c r="E59" s="146"/>
      <c r="F59" s="146" t="s">
        <v>886</v>
      </c>
      <c r="G59" s="146"/>
      <c r="H59" s="146" t="s">
        <v>887</v>
      </c>
      <c r="I59" s="146"/>
      <c r="J59" s="146" t="s">
        <v>888</v>
      </c>
      <c r="K59" s="146" t="s">
        <v>889</v>
      </c>
      <c r="L59" s="146" t="s">
        <v>890</v>
      </c>
      <c r="M59" s="146" t="s">
        <v>891</v>
      </c>
    </row>
    <row r="60" spans="1:13" ht="120" customHeight="1" x14ac:dyDescent="0.25">
      <c r="A60" s="146"/>
      <c r="B60" s="146" t="s">
        <v>892</v>
      </c>
      <c r="C60" s="145" t="s">
        <v>856</v>
      </c>
      <c r="D60" s="146"/>
      <c r="E60" s="146" t="s">
        <v>893</v>
      </c>
      <c r="F60" s="146"/>
      <c r="G60" s="146"/>
      <c r="H60" s="146" t="s">
        <v>894</v>
      </c>
      <c r="I60" s="146"/>
      <c r="J60" s="146" t="s">
        <v>882</v>
      </c>
      <c r="K60" s="146" t="s">
        <v>889</v>
      </c>
      <c r="L60" s="146" t="s">
        <v>895</v>
      </c>
      <c r="M60" s="146" t="s">
        <v>896</v>
      </c>
    </row>
    <row r="61" spans="1:13" ht="21.75" customHeight="1" x14ac:dyDescent="0.2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</row>
    <row r="62" spans="1:13" ht="30" customHeight="1" x14ac:dyDescent="0.25">
      <c r="A62" s="406" t="s">
        <v>13</v>
      </c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</row>
    <row r="63" spans="1:13" x14ac:dyDescent="0.25">
      <c r="A63" s="140"/>
      <c r="B63" s="141" t="s">
        <v>8</v>
      </c>
      <c r="C63" s="140"/>
      <c r="D63" s="142"/>
      <c r="E63" s="142"/>
      <c r="F63" s="143"/>
      <c r="G63" s="143"/>
      <c r="H63" s="144"/>
      <c r="I63" s="144"/>
      <c r="J63" s="144"/>
      <c r="K63" s="144"/>
      <c r="L63" s="144"/>
      <c r="M63" s="144"/>
    </row>
    <row r="64" spans="1:13" x14ac:dyDescent="0.25">
      <c r="A64" s="364" t="s">
        <v>21</v>
      </c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6"/>
    </row>
    <row r="65" spans="1:13" x14ac:dyDescent="0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</row>
    <row r="66" spans="1:13" x14ac:dyDescent="0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</row>
    <row r="67" spans="1:13" x14ac:dyDescent="0.25">
      <c r="A67" s="408" t="s">
        <v>15</v>
      </c>
      <c r="B67" s="409"/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10"/>
    </row>
    <row r="68" spans="1:13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</row>
    <row r="69" spans="1:13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ht="30" customHeight="1" x14ac:dyDescent="0.25">
      <c r="A70" s="406" t="s">
        <v>14</v>
      </c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</row>
    <row r="71" spans="1:13" x14ac:dyDescent="0.25">
      <c r="A71" s="140"/>
      <c r="B71" s="141" t="s">
        <v>8</v>
      </c>
      <c r="C71" s="140"/>
      <c r="D71" s="142"/>
      <c r="E71" s="142"/>
      <c r="F71" s="143"/>
      <c r="G71" s="143"/>
      <c r="H71" s="144"/>
      <c r="I71" s="144"/>
      <c r="J71" s="144"/>
      <c r="K71" s="144"/>
      <c r="L71" s="144"/>
      <c r="M71" s="147"/>
    </row>
    <row r="72" spans="1:13" ht="20.25" customHeight="1" x14ac:dyDescent="0.25">
      <c r="A72" s="364" t="s">
        <v>16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6"/>
    </row>
    <row r="73" spans="1:13" ht="37.5" customHeight="1" x14ac:dyDescent="0.25">
      <c r="A73" s="146"/>
      <c r="B73" s="146" t="s">
        <v>897</v>
      </c>
      <c r="C73" s="145" t="s">
        <v>856</v>
      </c>
      <c r="D73" s="146"/>
      <c r="E73" s="146" t="s">
        <v>898</v>
      </c>
      <c r="F73" s="146"/>
      <c r="G73" s="146"/>
      <c r="H73" s="372" t="s">
        <v>899</v>
      </c>
      <c r="I73" s="146"/>
      <c r="J73" s="372" t="s">
        <v>900</v>
      </c>
      <c r="K73" s="372" t="s">
        <v>901</v>
      </c>
      <c r="L73" s="146"/>
      <c r="M73" s="372" t="s">
        <v>902</v>
      </c>
    </row>
    <row r="74" spans="1:13" ht="38.25" customHeight="1" x14ac:dyDescent="0.25">
      <c r="A74" s="146"/>
      <c r="B74" s="146" t="s">
        <v>903</v>
      </c>
      <c r="C74" s="145" t="s">
        <v>856</v>
      </c>
      <c r="D74" s="146"/>
      <c r="E74" s="146" t="s">
        <v>904</v>
      </c>
      <c r="F74" s="146"/>
      <c r="G74" s="146"/>
      <c r="H74" s="379"/>
      <c r="I74" s="146"/>
      <c r="J74" s="379"/>
      <c r="K74" s="379"/>
      <c r="L74" s="146"/>
      <c r="M74" s="379"/>
    </row>
    <row r="75" spans="1:13" ht="36" customHeight="1" x14ac:dyDescent="0.25">
      <c r="A75" s="146"/>
      <c r="B75" s="146" t="s">
        <v>905</v>
      </c>
      <c r="C75" s="145" t="s">
        <v>856</v>
      </c>
      <c r="D75" s="146"/>
      <c r="E75" s="146" t="s">
        <v>906</v>
      </c>
      <c r="F75" s="146"/>
      <c r="G75" s="146"/>
      <c r="H75" s="373"/>
      <c r="I75" s="146"/>
      <c r="J75" s="373"/>
      <c r="K75" s="373"/>
      <c r="L75" s="146"/>
      <c r="M75" s="373"/>
    </row>
    <row r="76" spans="1:13" ht="16.5" customHeight="1" x14ac:dyDescent="0.25">
      <c r="A76" s="364" t="s">
        <v>17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6"/>
    </row>
    <row r="77" spans="1:13" ht="16.5" customHeight="1" x14ac:dyDescent="0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6.5" customHeight="1" x14ac:dyDescent="0.2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7.25" customHeight="1" x14ac:dyDescent="0.25">
      <c r="A79" s="364" t="s">
        <v>18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6"/>
    </row>
    <row r="80" spans="1:13" ht="17.25" customHeight="1" x14ac:dyDescent="0.2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1:13" x14ac:dyDescent="0.25">
      <c r="A81" s="152"/>
      <c r="B81" s="152"/>
      <c r="C81" s="152"/>
      <c r="D81" s="152"/>
      <c r="E81" s="152"/>
      <c r="F81" s="152"/>
      <c r="G81" s="152"/>
      <c r="H81" s="153"/>
      <c r="I81" s="153"/>
      <c r="J81" s="153"/>
      <c r="K81" s="153"/>
      <c r="L81" s="153"/>
      <c r="M81" s="153"/>
    </row>
  </sheetData>
  <mergeCells count="43">
    <mergeCell ref="A76:M76"/>
    <mergeCell ref="A79:M79"/>
    <mergeCell ref="A67:M67"/>
    <mergeCell ref="A70:M70"/>
    <mergeCell ref="A72:M72"/>
    <mergeCell ref="H73:H75"/>
    <mergeCell ref="J73:J75"/>
    <mergeCell ref="K73:K75"/>
    <mergeCell ref="M73:M75"/>
    <mergeCell ref="A64:M64"/>
    <mergeCell ref="A31:M31"/>
    <mergeCell ref="A34:M34"/>
    <mergeCell ref="A37:M37"/>
    <mergeCell ref="A40:M40"/>
    <mergeCell ref="A41:M41"/>
    <mergeCell ref="A44:M44"/>
    <mergeCell ref="A47:M47"/>
    <mergeCell ref="A50:M50"/>
    <mergeCell ref="A53:M53"/>
    <mergeCell ref="A56:M56"/>
    <mergeCell ref="A62:M62"/>
    <mergeCell ref="A28:M28"/>
    <mergeCell ref="L2:L3"/>
    <mergeCell ref="M2:M3"/>
    <mergeCell ref="B5:M5"/>
    <mergeCell ref="A7:M7"/>
    <mergeCell ref="A10:M10"/>
    <mergeCell ref="A13:M13"/>
    <mergeCell ref="A16:M16"/>
    <mergeCell ref="A19:M19"/>
    <mergeCell ref="A22:M22"/>
    <mergeCell ref="A25:M25"/>
    <mergeCell ref="A27:M27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0" zoomScaleNormal="70" workbookViewId="0">
      <selection activeCell="A10" sqref="A10:M10"/>
    </sheetView>
  </sheetViews>
  <sheetFormatPr defaultRowHeight="17.25" x14ac:dyDescent="0.25"/>
  <cols>
    <col min="1" max="1" width="12.7109375" style="133" bestFit="1" customWidth="1"/>
    <col min="2" max="2" width="52.42578125" style="133" customWidth="1"/>
    <col min="3" max="3" width="46.140625" style="133" customWidth="1"/>
    <col min="4" max="5" width="18.42578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0" width="37.140625" style="148" customWidth="1"/>
    <col min="11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>
        <v>284005</v>
      </c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40"/>
      <c r="B6" s="141" t="s">
        <v>8</v>
      </c>
      <c r="C6" s="140"/>
      <c r="D6" s="142"/>
      <c r="E6" s="142"/>
      <c r="F6" s="143"/>
      <c r="G6" s="143"/>
      <c r="H6" s="144">
        <v>305</v>
      </c>
      <c r="I6" s="144"/>
      <c r="J6" s="144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6.5" customHeight="1" x14ac:dyDescent="0.25">
      <c r="A9" s="394" t="s">
        <v>28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6"/>
    </row>
    <row r="10" spans="1:13" x14ac:dyDescent="0.25">
      <c r="A10" s="145"/>
      <c r="B10" s="145"/>
      <c r="C10" s="145"/>
      <c r="E10" s="145"/>
      <c r="F10" s="145"/>
      <c r="G10" s="145"/>
      <c r="H10" s="145"/>
      <c r="I10" s="145"/>
      <c r="J10" s="154"/>
      <c r="K10" s="145"/>
      <c r="L10" s="145"/>
      <c r="M10" s="145"/>
    </row>
    <row r="11" spans="1:13" ht="16.5" customHeight="1" x14ac:dyDescent="0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8.75" customHeight="1" x14ac:dyDescent="0.25">
      <c r="A12" s="394" t="s">
        <v>29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6"/>
    </row>
    <row r="13" spans="1:13" ht="54.75" customHeight="1" x14ac:dyDescent="0.25">
      <c r="A13" s="145" t="s">
        <v>909</v>
      </c>
      <c r="B13" s="145" t="s">
        <v>910</v>
      </c>
      <c r="C13" s="145" t="s">
        <v>907</v>
      </c>
      <c r="D13" s="145" t="s">
        <v>295</v>
      </c>
      <c r="E13" s="145" t="s">
        <v>911</v>
      </c>
      <c r="F13" s="145">
        <v>1</v>
      </c>
      <c r="G13" s="145"/>
      <c r="H13" s="145">
        <v>55</v>
      </c>
      <c r="I13" s="145"/>
      <c r="J13" s="154" t="s">
        <v>908</v>
      </c>
      <c r="K13" s="145" t="s">
        <v>912</v>
      </c>
      <c r="L13" s="145"/>
      <c r="M13" s="145" t="s">
        <v>913</v>
      </c>
    </row>
    <row r="14" spans="1:13" ht="18.7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22.5" customHeight="1" x14ac:dyDescent="0.25">
      <c r="A15" s="394" t="s">
        <v>30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6"/>
    </row>
    <row r="16" spans="1:13" ht="20.25" customHeight="1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21" customHeight="1" x14ac:dyDescent="0.25">
      <c r="A17" s="394" t="s">
        <v>31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6"/>
    </row>
    <row r="18" spans="1:13" ht="49.5" customHeight="1" x14ac:dyDescent="0.25">
      <c r="A18" s="145" t="s">
        <v>727</v>
      </c>
      <c r="B18" s="145" t="s">
        <v>914</v>
      </c>
      <c r="C18" s="145" t="s">
        <v>907</v>
      </c>
      <c r="D18" s="145" t="s">
        <v>295</v>
      </c>
      <c r="E18" s="145" t="s">
        <v>915</v>
      </c>
      <c r="F18" s="145">
        <v>1</v>
      </c>
      <c r="G18" s="145"/>
      <c r="H18" s="145">
        <v>200</v>
      </c>
      <c r="I18" s="145"/>
      <c r="J18" s="154" t="s">
        <v>908</v>
      </c>
      <c r="K18" s="145" t="s">
        <v>912</v>
      </c>
      <c r="L18" s="145"/>
      <c r="M18" s="145" t="s">
        <v>913</v>
      </c>
    </row>
    <row r="19" spans="1:13" ht="21" customHeight="1" x14ac:dyDescent="0.2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25.5" customHeight="1" x14ac:dyDescent="0.25">
      <c r="A20" s="364" t="s">
        <v>32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6"/>
    </row>
    <row r="21" spans="1:13" ht="58.5" customHeight="1" x14ac:dyDescent="0.25">
      <c r="A21" s="145" t="s">
        <v>593</v>
      </c>
      <c r="B21" s="146" t="s">
        <v>916</v>
      </c>
      <c r="C21" s="145" t="s">
        <v>907</v>
      </c>
      <c r="D21" s="146" t="s">
        <v>295</v>
      </c>
      <c r="E21" s="145" t="s">
        <v>911</v>
      </c>
      <c r="F21" s="146">
        <v>1</v>
      </c>
      <c r="G21" s="146"/>
      <c r="H21" s="146">
        <v>50</v>
      </c>
      <c r="I21" s="146"/>
      <c r="J21" s="154" t="s">
        <v>908</v>
      </c>
      <c r="K21" s="145" t="s">
        <v>912</v>
      </c>
      <c r="L21" s="146"/>
      <c r="M21" s="145" t="s">
        <v>913</v>
      </c>
    </row>
    <row r="22" spans="1:13" ht="21.75" customHeight="1" x14ac:dyDescent="0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3" ht="30" customHeight="1" x14ac:dyDescent="0.25">
      <c r="A23" s="397" t="s">
        <v>12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523"/>
    </row>
    <row r="24" spans="1:13" x14ac:dyDescent="0.25">
      <c r="A24" s="140"/>
      <c r="B24" s="141" t="s">
        <v>8</v>
      </c>
      <c r="C24" s="140"/>
      <c r="D24" s="142"/>
      <c r="E24" s="142"/>
      <c r="F24" s="143"/>
      <c r="G24" s="143"/>
      <c r="H24" s="144">
        <v>283200</v>
      </c>
      <c r="I24" s="144"/>
      <c r="J24" s="144"/>
      <c r="K24" s="144"/>
      <c r="L24" s="144"/>
      <c r="M24" s="144"/>
    </row>
    <row r="25" spans="1:13" ht="23.25" customHeight="1" x14ac:dyDescent="0.25">
      <c r="A25" s="394" t="s">
        <v>33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6"/>
    </row>
    <row r="26" spans="1:13" ht="23.25" customHeight="1" x14ac:dyDescent="0.25">
      <c r="A26" s="400" t="s">
        <v>22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2"/>
    </row>
    <row r="27" spans="1:13" ht="66" customHeight="1" x14ac:dyDescent="0.25">
      <c r="A27" s="145" t="s">
        <v>304</v>
      </c>
      <c r="B27" s="326" t="s">
        <v>917</v>
      </c>
      <c r="C27" s="154" t="s">
        <v>907</v>
      </c>
      <c r="D27" s="94" t="s">
        <v>42</v>
      </c>
      <c r="E27" s="94" t="s">
        <v>918</v>
      </c>
      <c r="F27" s="146">
        <v>27</v>
      </c>
      <c r="G27" s="94"/>
      <c r="H27" s="27">
        <v>283000</v>
      </c>
      <c r="I27" s="94"/>
      <c r="J27" s="94" t="s">
        <v>919</v>
      </c>
      <c r="K27" s="94" t="s">
        <v>920</v>
      </c>
      <c r="L27" s="94"/>
      <c r="M27" s="155" t="s">
        <v>921</v>
      </c>
    </row>
    <row r="28" spans="1:13" ht="20.25" customHeight="1" x14ac:dyDescent="0.25">
      <c r="A28" s="145"/>
      <c r="B28" s="327"/>
      <c r="C28" s="15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27" customHeight="1" x14ac:dyDescent="0.25">
      <c r="A29" s="361" t="s">
        <v>23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3"/>
    </row>
    <row r="30" spans="1:13" ht="24" customHeight="1" x14ac:dyDescent="0.25">
      <c r="A30" s="120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21.75" customHeight="1" x14ac:dyDescent="0.25">
      <c r="A31" s="400" t="s">
        <v>34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3"/>
    </row>
    <row r="32" spans="1:13" ht="21.75" customHeight="1" x14ac:dyDescent="0.2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21.75" customHeight="1" x14ac:dyDescent="0.25">
      <c r="A33" s="361" t="s">
        <v>311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3"/>
    </row>
    <row r="34" spans="1:13" ht="23.25" customHeight="1" x14ac:dyDescent="0.2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1:13" ht="23.25" customHeight="1" x14ac:dyDescent="0.25">
      <c r="A35" s="394" t="s">
        <v>35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6"/>
    </row>
    <row r="36" spans="1:13" ht="23.25" customHeight="1" x14ac:dyDescent="0.25">
      <c r="A36" s="361" t="s">
        <v>36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3"/>
    </row>
    <row r="37" spans="1:13" ht="23.25" customHeight="1" x14ac:dyDescent="0.2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3" ht="23.25" customHeight="1" x14ac:dyDescent="0.25">
      <c r="A38" s="361" t="s">
        <v>37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3"/>
    </row>
    <row r="39" spans="1:13" ht="23.2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26.25" customHeight="1" x14ac:dyDescent="0.25">
      <c r="A40" s="364" t="s">
        <v>38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6"/>
    </row>
    <row r="41" spans="1:13" ht="26.25" customHeight="1" x14ac:dyDescent="0.2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</row>
    <row r="42" spans="1:13" ht="23.25" customHeight="1" x14ac:dyDescent="0.25">
      <c r="A42" s="364" t="s">
        <v>39</v>
      </c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6"/>
    </row>
    <row r="43" spans="1:13" ht="22.5" customHeight="1" x14ac:dyDescent="0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</row>
    <row r="44" spans="1:13" ht="24.75" customHeight="1" x14ac:dyDescent="0.25">
      <c r="A44" s="364" t="s">
        <v>20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6"/>
    </row>
    <row r="45" spans="1:13" ht="43.5" customHeight="1" x14ac:dyDescent="0.25">
      <c r="A45" s="145" t="s">
        <v>612</v>
      </c>
      <c r="B45" s="328" t="s">
        <v>922</v>
      </c>
      <c r="C45" s="145" t="s">
        <v>907</v>
      </c>
      <c r="D45" s="146" t="s">
        <v>923</v>
      </c>
      <c r="E45" s="145" t="s">
        <v>315</v>
      </c>
      <c r="F45" s="146">
        <v>14</v>
      </c>
      <c r="G45" s="146"/>
      <c r="H45" s="146">
        <v>200</v>
      </c>
      <c r="I45" s="146"/>
      <c r="J45" s="154" t="s">
        <v>908</v>
      </c>
      <c r="K45" s="146"/>
      <c r="L45" s="146"/>
      <c r="M45" s="146" t="s">
        <v>924</v>
      </c>
    </row>
    <row r="46" spans="1:13" ht="24.75" customHeight="1" x14ac:dyDescent="0.25">
      <c r="A46" s="364" t="s">
        <v>40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1"/>
    </row>
    <row r="47" spans="1:13" ht="24.75" customHeight="1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</row>
    <row r="48" spans="1:13" ht="30" customHeight="1" x14ac:dyDescent="0.25">
      <c r="A48" s="406" t="s">
        <v>13</v>
      </c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</row>
    <row r="49" spans="1:13" x14ac:dyDescent="0.25">
      <c r="A49" s="140"/>
      <c r="B49" s="141" t="s">
        <v>8</v>
      </c>
      <c r="C49" s="140"/>
      <c r="D49" s="142"/>
      <c r="E49" s="142"/>
      <c r="F49" s="143"/>
      <c r="G49" s="143"/>
      <c r="H49" s="144"/>
      <c r="I49" s="144"/>
      <c r="J49" s="144"/>
      <c r="K49" s="144"/>
      <c r="L49" s="144"/>
      <c r="M49" s="144"/>
    </row>
    <row r="50" spans="1:13" x14ac:dyDescent="0.25">
      <c r="A50" s="364" t="s">
        <v>21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6"/>
    </row>
    <row r="51" spans="1:13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1:13" x14ac:dyDescent="0.25">
      <c r="A52" s="408" t="s">
        <v>15</v>
      </c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10"/>
    </row>
    <row r="53" spans="1:13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3" ht="30" customHeight="1" x14ac:dyDescent="0.25">
      <c r="A54" s="406" t="s">
        <v>14</v>
      </c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</row>
    <row r="55" spans="1:13" x14ac:dyDescent="0.25">
      <c r="A55" s="140"/>
      <c r="B55" s="141" t="s">
        <v>8</v>
      </c>
      <c r="C55" s="140"/>
      <c r="D55" s="142"/>
      <c r="E55" s="142"/>
      <c r="F55" s="143"/>
      <c r="G55" s="143"/>
      <c r="H55" s="144">
        <v>500</v>
      </c>
      <c r="I55" s="144"/>
      <c r="J55" s="144"/>
      <c r="K55" s="144"/>
      <c r="L55" s="144"/>
      <c r="M55" s="147"/>
    </row>
    <row r="56" spans="1:13" ht="20.25" customHeight="1" x14ac:dyDescent="0.25">
      <c r="A56" s="364" t="s">
        <v>16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6"/>
    </row>
    <row r="57" spans="1:13" ht="20.25" customHeight="1" x14ac:dyDescent="0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</row>
    <row r="58" spans="1:13" ht="16.5" customHeight="1" x14ac:dyDescent="0.25">
      <c r="A58" s="364" t="s">
        <v>17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6"/>
    </row>
    <row r="59" spans="1:13" ht="16.5" customHeight="1" x14ac:dyDescent="0.2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3" ht="17.25" customHeight="1" thickBot="1" x14ac:dyDescent="0.3">
      <c r="A60" s="364" t="s">
        <v>18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6"/>
    </row>
    <row r="61" spans="1:13" ht="81.75" customHeight="1" thickBot="1" x14ac:dyDescent="0.3">
      <c r="A61" s="145" t="s">
        <v>640</v>
      </c>
      <c r="B61" s="146" t="s">
        <v>925</v>
      </c>
      <c r="C61" s="145" t="s">
        <v>907</v>
      </c>
      <c r="D61" s="146" t="s">
        <v>324</v>
      </c>
      <c r="E61" s="146" t="s">
        <v>315</v>
      </c>
      <c r="F61" s="146">
        <v>2</v>
      </c>
      <c r="G61" s="146"/>
      <c r="H61" s="146">
        <v>150</v>
      </c>
      <c r="I61" s="146"/>
      <c r="J61" s="329" t="s">
        <v>926</v>
      </c>
      <c r="K61" s="146" t="s">
        <v>927</v>
      </c>
      <c r="L61" s="146"/>
      <c r="M61" s="146" t="s">
        <v>928</v>
      </c>
    </row>
    <row r="62" spans="1:13" ht="66.75" customHeight="1" thickBot="1" x14ac:dyDescent="0.3">
      <c r="A62" s="145" t="s">
        <v>644</v>
      </c>
      <c r="B62" s="146" t="s">
        <v>929</v>
      </c>
      <c r="C62" s="145" t="s">
        <v>907</v>
      </c>
      <c r="D62" s="84" t="s">
        <v>324</v>
      </c>
      <c r="E62" s="84" t="s">
        <v>315</v>
      </c>
      <c r="F62" s="84">
        <v>1</v>
      </c>
      <c r="G62" s="84"/>
      <c r="H62" s="146">
        <v>70</v>
      </c>
      <c r="I62" s="167"/>
      <c r="J62" s="329" t="s">
        <v>926</v>
      </c>
      <c r="K62" s="146" t="s">
        <v>927</v>
      </c>
      <c r="L62" s="167"/>
      <c r="M62" s="146" t="s">
        <v>930</v>
      </c>
    </row>
    <row r="63" spans="1:13" s="86" customFormat="1" ht="66" customHeight="1" thickBot="1" x14ac:dyDescent="0.3">
      <c r="A63" s="145" t="s">
        <v>646</v>
      </c>
      <c r="B63" s="146" t="s">
        <v>931</v>
      </c>
      <c r="C63" s="145" t="s">
        <v>907</v>
      </c>
      <c r="D63" s="84" t="s">
        <v>635</v>
      </c>
      <c r="E63" s="84" t="s">
        <v>315</v>
      </c>
      <c r="F63" s="84">
        <v>1</v>
      </c>
      <c r="G63" s="84"/>
      <c r="H63" s="146">
        <v>280</v>
      </c>
      <c r="I63" s="167"/>
      <c r="J63" s="330" t="s">
        <v>926</v>
      </c>
      <c r="K63" s="146" t="s">
        <v>927</v>
      </c>
      <c r="L63" s="167"/>
      <c r="M63" s="146" t="s">
        <v>930</v>
      </c>
    </row>
  </sheetData>
  <mergeCells count="39">
    <mergeCell ref="A52:M52"/>
    <mergeCell ref="A54:M54"/>
    <mergeCell ref="A56:M56"/>
    <mergeCell ref="A58:M58"/>
    <mergeCell ref="A60:M60"/>
    <mergeCell ref="A50:M50"/>
    <mergeCell ref="A29:M29"/>
    <mergeCell ref="A31:M31"/>
    <mergeCell ref="A33:M33"/>
    <mergeCell ref="A35:M35"/>
    <mergeCell ref="A36:M36"/>
    <mergeCell ref="A38:M38"/>
    <mergeCell ref="A40:M40"/>
    <mergeCell ref="A42:M42"/>
    <mergeCell ref="A44:M44"/>
    <mergeCell ref="A46:M46"/>
    <mergeCell ref="A48:M48"/>
    <mergeCell ref="A26:M26"/>
    <mergeCell ref="L2:L3"/>
    <mergeCell ref="M2:M3"/>
    <mergeCell ref="B5:M5"/>
    <mergeCell ref="A7:M7"/>
    <mergeCell ref="A9:M9"/>
    <mergeCell ref="A12:M12"/>
    <mergeCell ref="A15:M15"/>
    <mergeCell ref="A17:M17"/>
    <mergeCell ref="A20:M20"/>
    <mergeCell ref="A23:M23"/>
    <mergeCell ref="A25:M25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="70" zoomScaleNormal="70" workbookViewId="0">
      <selection activeCell="F11" sqref="F11"/>
    </sheetView>
  </sheetViews>
  <sheetFormatPr defaultRowHeight="17.25" x14ac:dyDescent="0.25"/>
  <cols>
    <col min="1" max="1" width="12.7109375" style="133" bestFit="1" customWidth="1"/>
    <col min="2" max="2" width="52.42578125" style="133" customWidth="1"/>
    <col min="3" max="3" width="46.140625" style="133" customWidth="1"/>
    <col min="4" max="5" width="18.42578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>
        <f>H6+H22+H59+H67</f>
        <v>8726.0339999999997</v>
      </c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40"/>
      <c r="B6" s="141" t="s">
        <v>8</v>
      </c>
      <c r="C6" s="140"/>
      <c r="D6" s="142"/>
      <c r="E6" s="142"/>
      <c r="F6" s="143"/>
      <c r="G6" s="143"/>
      <c r="H6" s="144">
        <f>H11+H13+H15+H17+H18+H20</f>
        <v>1460.83</v>
      </c>
      <c r="I6" s="144"/>
      <c r="J6" s="144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6.5" customHeight="1" x14ac:dyDescent="0.25">
      <c r="A9" s="394" t="s">
        <v>28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6"/>
    </row>
    <row r="10" spans="1:13" s="352" customFormat="1" ht="66" x14ac:dyDescent="0.25">
      <c r="A10" s="353" t="s">
        <v>432</v>
      </c>
      <c r="B10" s="353" t="s">
        <v>1053</v>
      </c>
      <c r="C10" s="353" t="s">
        <v>932</v>
      </c>
      <c r="D10" s="353" t="s">
        <v>1095</v>
      </c>
      <c r="E10" s="353" t="s">
        <v>1072</v>
      </c>
      <c r="F10" s="353">
        <v>2019</v>
      </c>
      <c r="G10" s="353"/>
      <c r="H10" s="22">
        <v>0</v>
      </c>
      <c r="I10" s="353"/>
      <c r="J10" s="353" t="s">
        <v>933</v>
      </c>
      <c r="K10" s="353" t="s">
        <v>1076</v>
      </c>
      <c r="L10" s="353"/>
      <c r="M10" s="353" t="s">
        <v>1073</v>
      </c>
    </row>
    <row r="11" spans="1:13" ht="59.25" customHeight="1" x14ac:dyDescent="0.25">
      <c r="A11" s="353" t="s">
        <v>1055</v>
      </c>
      <c r="B11" s="353" t="s">
        <v>1074</v>
      </c>
      <c r="C11" s="353" t="s">
        <v>932</v>
      </c>
      <c r="D11" s="353" t="s">
        <v>1058</v>
      </c>
      <c r="E11" s="353">
        <v>2019</v>
      </c>
      <c r="F11" s="353">
        <v>2019</v>
      </c>
      <c r="G11" s="353"/>
      <c r="H11" s="22">
        <v>16</v>
      </c>
      <c r="I11" s="353"/>
      <c r="J11" s="353" t="s">
        <v>933</v>
      </c>
      <c r="K11" s="353" t="s">
        <v>1075</v>
      </c>
      <c r="L11" s="353"/>
      <c r="M11" s="353" t="s">
        <v>1077</v>
      </c>
    </row>
    <row r="12" spans="1:13" ht="18.75" customHeight="1" x14ac:dyDescent="0.25">
      <c r="A12" s="394" t="s">
        <v>29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6"/>
    </row>
    <row r="13" spans="1:13" ht="46.5" customHeight="1" x14ac:dyDescent="0.25">
      <c r="A13" s="145" t="s">
        <v>909</v>
      </c>
      <c r="B13" s="145" t="s">
        <v>934</v>
      </c>
      <c r="C13" s="145" t="s">
        <v>932</v>
      </c>
      <c r="D13" s="145" t="s">
        <v>935</v>
      </c>
      <c r="E13" s="145">
        <v>2019</v>
      </c>
      <c r="F13" s="145">
        <v>1</v>
      </c>
      <c r="G13" s="145"/>
      <c r="H13" s="145">
        <v>250</v>
      </c>
      <c r="I13" s="145"/>
      <c r="J13" s="145" t="s">
        <v>936</v>
      </c>
      <c r="K13" s="145" t="s">
        <v>937</v>
      </c>
      <c r="L13" s="145"/>
      <c r="M13" s="145" t="s">
        <v>913</v>
      </c>
    </row>
    <row r="14" spans="1:13" ht="22.5" customHeight="1" x14ac:dyDescent="0.25">
      <c r="A14" s="394" t="s">
        <v>30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6"/>
    </row>
    <row r="15" spans="1:13" ht="20.25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21" customHeight="1" x14ac:dyDescent="0.25">
      <c r="A16" s="394" t="s">
        <v>31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</row>
    <row r="17" spans="1:13" ht="49.5" customHeight="1" x14ac:dyDescent="0.25">
      <c r="A17" s="145" t="s">
        <v>727</v>
      </c>
      <c r="B17" s="145" t="s">
        <v>938</v>
      </c>
      <c r="C17" s="145" t="s">
        <v>932</v>
      </c>
      <c r="D17" s="145" t="s">
        <v>939</v>
      </c>
      <c r="E17" s="145">
        <v>2019</v>
      </c>
      <c r="F17" s="145">
        <v>3</v>
      </c>
      <c r="G17" s="145"/>
      <c r="H17" s="145">
        <v>694.83</v>
      </c>
      <c r="I17" s="145"/>
      <c r="J17" s="145" t="s">
        <v>936</v>
      </c>
      <c r="K17" s="145" t="s">
        <v>937</v>
      </c>
      <c r="L17" s="145"/>
      <c r="M17" s="145" t="s">
        <v>913</v>
      </c>
    </row>
    <row r="18" spans="1:13" ht="49.5" customHeight="1" x14ac:dyDescent="0.25">
      <c r="A18" s="145" t="s">
        <v>733</v>
      </c>
      <c r="B18" s="145" t="s">
        <v>940</v>
      </c>
      <c r="C18" s="145" t="s">
        <v>932</v>
      </c>
      <c r="D18" s="145" t="s">
        <v>939</v>
      </c>
      <c r="E18" s="145">
        <v>2020</v>
      </c>
      <c r="F18" s="145">
        <v>1</v>
      </c>
      <c r="G18" s="145"/>
      <c r="H18" s="145">
        <v>500</v>
      </c>
      <c r="I18" s="145"/>
      <c r="J18" s="145" t="s">
        <v>936</v>
      </c>
      <c r="K18" s="145" t="s">
        <v>937</v>
      </c>
      <c r="L18" s="145"/>
      <c r="M18" s="145" t="s">
        <v>913</v>
      </c>
    </row>
    <row r="19" spans="1:13" ht="25.5" customHeight="1" x14ac:dyDescent="0.25">
      <c r="A19" s="364" t="s">
        <v>32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6"/>
    </row>
    <row r="20" spans="1:13" ht="21" customHeight="1" x14ac:dyDescent="0.2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1" spans="1:13" ht="30" customHeight="1" x14ac:dyDescent="0.25">
      <c r="A21" s="397" t="s">
        <v>12</v>
      </c>
      <c r="B21" s="398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</row>
    <row r="22" spans="1:13" x14ac:dyDescent="0.25">
      <c r="A22" s="140"/>
      <c r="B22" s="141" t="s">
        <v>8</v>
      </c>
      <c r="C22" s="140"/>
      <c r="D22" s="142"/>
      <c r="E22" s="142"/>
      <c r="F22" s="143"/>
      <c r="G22" s="143"/>
      <c r="H22" s="144">
        <f>H25+H27+H33+H36+H38+H41+H44+H47+H48+H49+H29+H31+H32+H51</f>
        <v>6965.2039999999997</v>
      </c>
      <c r="I22" s="144"/>
      <c r="J22" s="144"/>
      <c r="K22" s="144"/>
      <c r="L22" s="144"/>
      <c r="M22" s="144"/>
    </row>
    <row r="23" spans="1:13" ht="23.25" customHeight="1" x14ac:dyDescent="0.25">
      <c r="A23" s="394" t="s">
        <v>33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6"/>
    </row>
    <row r="24" spans="1:13" ht="23.25" customHeight="1" x14ac:dyDescent="0.25">
      <c r="A24" s="400" t="s">
        <v>22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2"/>
    </row>
    <row r="25" spans="1:13" ht="23.25" customHeight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27" customHeight="1" x14ac:dyDescent="0.25">
      <c r="A26" s="361" t="s">
        <v>23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3"/>
    </row>
    <row r="27" spans="1:13" ht="24" customHeight="1" x14ac:dyDescent="0.25">
      <c r="A27" s="120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21.75" customHeight="1" x14ac:dyDescent="0.25">
      <c r="A28" s="400" t="s">
        <v>34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3"/>
    </row>
    <row r="29" spans="1:13" ht="24" customHeight="1" x14ac:dyDescent="0.25">
      <c r="A29" s="120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58"/>
    </row>
    <row r="30" spans="1:13" ht="21.75" customHeight="1" x14ac:dyDescent="0.25">
      <c r="A30" s="400" t="s">
        <v>941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3"/>
    </row>
    <row r="31" spans="1:13" ht="53.25" customHeight="1" x14ac:dyDescent="0.25">
      <c r="A31" s="94" t="s">
        <v>443</v>
      </c>
      <c r="B31" s="146" t="s">
        <v>942</v>
      </c>
      <c r="C31" s="145" t="s">
        <v>932</v>
      </c>
      <c r="D31" s="146" t="s">
        <v>943</v>
      </c>
      <c r="E31" s="146">
        <v>2019</v>
      </c>
      <c r="F31" s="146">
        <v>7900</v>
      </c>
      <c r="G31" s="146"/>
      <c r="H31" s="331">
        <v>276.50700000000001</v>
      </c>
      <c r="I31" s="146"/>
      <c r="J31" s="146" t="s">
        <v>944</v>
      </c>
      <c r="K31" s="146" t="s">
        <v>945</v>
      </c>
      <c r="L31" s="146" t="s">
        <v>946</v>
      </c>
      <c r="M31" s="146" t="s">
        <v>947</v>
      </c>
    </row>
    <row r="32" spans="1:13" ht="65.25" customHeight="1" x14ac:dyDescent="0.25">
      <c r="A32" s="94" t="s">
        <v>748</v>
      </c>
      <c r="B32" s="146" t="s">
        <v>948</v>
      </c>
      <c r="C32" s="145" t="s">
        <v>932</v>
      </c>
      <c r="D32" s="146" t="s">
        <v>943</v>
      </c>
      <c r="E32" s="146">
        <v>2019</v>
      </c>
      <c r="F32" s="146">
        <v>4900</v>
      </c>
      <c r="G32" s="146"/>
      <c r="H32" s="331">
        <v>249.46199999999999</v>
      </c>
      <c r="I32" s="146"/>
      <c r="J32" s="146" t="s">
        <v>944</v>
      </c>
      <c r="K32" s="146" t="s">
        <v>945</v>
      </c>
      <c r="L32" s="146" t="s">
        <v>949</v>
      </c>
      <c r="M32" s="146" t="s">
        <v>950</v>
      </c>
    </row>
    <row r="33" spans="1:13" ht="72.75" customHeight="1" x14ac:dyDescent="0.25">
      <c r="A33" s="145" t="s">
        <v>753</v>
      </c>
      <c r="B33" s="146" t="s">
        <v>951</v>
      </c>
      <c r="C33" s="145" t="s">
        <v>932</v>
      </c>
      <c r="D33" s="146" t="s">
        <v>952</v>
      </c>
      <c r="E33" s="146">
        <v>2019</v>
      </c>
      <c r="F33" s="146">
        <v>6.57</v>
      </c>
      <c r="G33" s="146"/>
      <c r="H33" s="331">
        <v>199.08500000000001</v>
      </c>
      <c r="I33" s="146"/>
      <c r="J33" s="146" t="s">
        <v>944</v>
      </c>
      <c r="K33" s="146" t="s">
        <v>945</v>
      </c>
      <c r="L33" s="146" t="s">
        <v>953</v>
      </c>
      <c r="M33" s="146" t="s">
        <v>954</v>
      </c>
    </row>
    <row r="34" spans="1:13" ht="23.25" customHeight="1" x14ac:dyDescent="0.25">
      <c r="A34" s="394" t="s">
        <v>35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6"/>
    </row>
    <row r="35" spans="1:13" ht="23.25" customHeight="1" x14ac:dyDescent="0.25">
      <c r="A35" s="361" t="s">
        <v>36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3"/>
    </row>
    <row r="36" spans="1:13" ht="23.25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ht="23.25" customHeight="1" x14ac:dyDescent="0.25">
      <c r="A37" s="361" t="s">
        <v>37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3"/>
    </row>
    <row r="38" spans="1:13" ht="51" customHeight="1" x14ac:dyDescent="0.25">
      <c r="A38" s="145" t="s">
        <v>608</v>
      </c>
      <c r="B38" s="145" t="s">
        <v>955</v>
      </c>
      <c r="C38" s="145" t="s">
        <v>932</v>
      </c>
      <c r="D38" s="145" t="s">
        <v>306</v>
      </c>
      <c r="E38" s="145">
        <v>2019</v>
      </c>
      <c r="F38" s="105">
        <v>25643</v>
      </c>
      <c r="G38" s="145"/>
      <c r="H38" s="21">
        <v>1282.1500000000001</v>
      </c>
      <c r="I38" s="145"/>
      <c r="J38" s="145" t="s">
        <v>936</v>
      </c>
      <c r="K38" s="145" t="s">
        <v>937</v>
      </c>
      <c r="L38" s="145"/>
      <c r="M38" s="145" t="s">
        <v>956</v>
      </c>
    </row>
    <row r="39" spans="1:13" ht="23.2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26.25" customHeight="1" x14ac:dyDescent="0.25">
      <c r="A40" s="364" t="s">
        <v>38</v>
      </c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6"/>
    </row>
    <row r="41" spans="1:13" ht="26.25" customHeight="1" x14ac:dyDescent="0.2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</row>
    <row r="42" spans="1:13" ht="26.25" hidden="1" customHeight="1" x14ac:dyDescent="0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</row>
    <row r="43" spans="1:13" ht="23.25" customHeight="1" x14ac:dyDescent="0.25">
      <c r="A43" s="364" t="s">
        <v>39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6"/>
    </row>
    <row r="44" spans="1:13" ht="22.5" customHeight="1" x14ac:dyDescent="0.2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</row>
    <row r="45" spans="1:13" ht="22.5" hidden="1" customHeight="1" x14ac:dyDescent="0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3" ht="24.75" customHeight="1" x14ac:dyDescent="0.25">
      <c r="A46" s="364" t="s">
        <v>20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6"/>
    </row>
    <row r="47" spans="1:13" ht="52.5" customHeight="1" x14ac:dyDescent="0.25">
      <c r="A47" s="146" t="s">
        <v>612</v>
      </c>
      <c r="B47" s="146" t="s">
        <v>957</v>
      </c>
      <c r="C47" s="145" t="s">
        <v>932</v>
      </c>
      <c r="D47" s="146" t="s">
        <v>923</v>
      </c>
      <c r="E47" s="146" t="s">
        <v>315</v>
      </c>
      <c r="F47" s="146">
        <v>18</v>
      </c>
      <c r="G47" s="146"/>
      <c r="H47" s="146">
        <v>200</v>
      </c>
      <c r="I47" s="146"/>
      <c r="J47" s="145" t="s">
        <v>936</v>
      </c>
      <c r="K47" s="145" t="s">
        <v>937</v>
      </c>
      <c r="L47" s="146"/>
      <c r="M47" s="146" t="s">
        <v>958</v>
      </c>
    </row>
    <row r="48" spans="1:13" ht="48" customHeight="1" x14ac:dyDescent="0.25">
      <c r="A48" s="146" t="s">
        <v>618</v>
      </c>
      <c r="B48" s="146" t="s">
        <v>959</v>
      </c>
      <c r="C48" s="145" t="s">
        <v>932</v>
      </c>
      <c r="D48" s="146" t="s">
        <v>923</v>
      </c>
      <c r="E48" s="146" t="s">
        <v>315</v>
      </c>
      <c r="F48" s="146">
        <v>14</v>
      </c>
      <c r="G48" s="146"/>
      <c r="H48" s="146">
        <v>130</v>
      </c>
      <c r="I48" s="146"/>
      <c r="J48" s="145" t="s">
        <v>936</v>
      </c>
      <c r="K48" s="145" t="s">
        <v>937</v>
      </c>
      <c r="L48" s="146"/>
      <c r="M48" s="146" t="s">
        <v>960</v>
      </c>
    </row>
    <row r="49" spans="1:13" ht="46.5" customHeight="1" x14ac:dyDescent="0.25">
      <c r="A49" s="146" t="s">
        <v>622</v>
      </c>
      <c r="B49" s="146" t="s">
        <v>961</v>
      </c>
      <c r="C49" s="145" t="s">
        <v>932</v>
      </c>
      <c r="D49" s="146" t="s">
        <v>923</v>
      </c>
      <c r="E49" s="146" t="s">
        <v>315</v>
      </c>
      <c r="F49" s="146">
        <v>10</v>
      </c>
      <c r="G49" s="146"/>
      <c r="H49" s="146">
        <v>285.60000000000002</v>
      </c>
      <c r="I49" s="146"/>
      <c r="J49" s="146" t="s">
        <v>962</v>
      </c>
      <c r="K49" s="145" t="s">
        <v>937</v>
      </c>
      <c r="L49" s="146"/>
      <c r="M49" s="146" t="s">
        <v>963</v>
      </c>
    </row>
    <row r="50" spans="1:13" ht="24.75" customHeight="1" x14ac:dyDescent="0.25">
      <c r="A50" s="364" t="s">
        <v>40</v>
      </c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1"/>
    </row>
    <row r="51" spans="1:13" ht="61.5" customHeight="1" x14ac:dyDescent="0.25">
      <c r="A51" s="146" t="s">
        <v>779</v>
      </c>
      <c r="B51" s="146" t="s">
        <v>964</v>
      </c>
      <c r="C51" s="145" t="s">
        <v>932</v>
      </c>
      <c r="D51" s="146" t="s">
        <v>965</v>
      </c>
      <c r="E51" s="146" t="s">
        <v>134</v>
      </c>
      <c r="F51" s="146">
        <v>1</v>
      </c>
      <c r="G51" s="146"/>
      <c r="H51" s="169">
        <v>4342.3999999999996</v>
      </c>
      <c r="I51" s="146"/>
      <c r="J51" s="146" t="s">
        <v>944</v>
      </c>
      <c r="K51" s="146" t="s">
        <v>351</v>
      </c>
      <c r="L51" s="146" t="s">
        <v>966</v>
      </c>
      <c r="M51" s="146" t="s">
        <v>967</v>
      </c>
    </row>
    <row r="52" spans="1:13" ht="45" hidden="1" customHeight="1" x14ac:dyDescent="0.25">
      <c r="A52" s="146"/>
      <c r="B52" s="146"/>
      <c r="C52" s="145"/>
      <c r="D52" s="146"/>
      <c r="E52" s="146"/>
      <c r="F52" s="146"/>
      <c r="G52" s="146"/>
      <c r="H52" s="331"/>
      <c r="I52" s="146"/>
      <c r="J52" s="146"/>
      <c r="K52" s="146"/>
      <c r="L52" s="146"/>
      <c r="M52" s="146"/>
    </row>
    <row r="53" spans="1:13" ht="66.75" hidden="1" customHeight="1" x14ac:dyDescent="0.25">
      <c r="A53" s="146"/>
      <c r="B53" s="146"/>
      <c r="C53" s="145"/>
      <c r="D53" s="146"/>
      <c r="E53" s="146"/>
      <c r="F53" s="146"/>
      <c r="G53" s="146"/>
      <c r="H53" s="331"/>
      <c r="I53" s="146"/>
      <c r="J53" s="146"/>
      <c r="K53" s="146"/>
      <c r="L53" s="146"/>
      <c r="M53" s="146"/>
    </row>
    <row r="54" spans="1:13" ht="45" hidden="1" customHeight="1" x14ac:dyDescent="0.25">
      <c r="A54" s="146"/>
      <c r="B54" s="146"/>
      <c r="C54" s="145"/>
      <c r="D54" s="146"/>
      <c r="E54" s="146"/>
      <c r="F54" s="146"/>
      <c r="G54" s="146"/>
      <c r="H54" s="331"/>
      <c r="I54" s="146"/>
      <c r="J54" s="146"/>
      <c r="K54" s="146"/>
      <c r="L54" s="146"/>
      <c r="M54" s="146"/>
    </row>
    <row r="55" spans="1:13" ht="66.75" hidden="1" customHeight="1" x14ac:dyDescent="0.25">
      <c r="A55" s="146" t="s">
        <v>797</v>
      </c>
      <c r="B55" s="146" t="s">
        <v>948</v>
      </c>
      <c r="C55" s="145" t="s">
        <v>932</v>
      </c>
      <c r="D55" s="146" t="s">
        <v>968</v>
      </c>
      <c r="E55" s="146">
        <v>2020</v>
      </c>
      <c r="F55" s="146">
        <v>2465</v>
      </c>
      <c r="G55" s="146"/>
      <c r="H55" s="331">
        <v>313.52199999999999</v>
      </c>
      <c r="I55" s="146"/>
      <c r="J55" s="146" t="s">
        <v>944</v>
      </c>
      <c r="K55" s="146" t="s">
        <v>945</v>
      </c>
      <c r="L55" s="146" t="s">
        <v>969</v>
      </c>
      <c r="M55" s="146" t="s">
        <v>970</v>
      </c>
    </row>
    <row r="56" spans="1:13" ht="45" hidden="1" customHeight="1" x14ac:dyDescent="0.25">
      <c r="A56" s="146" t="s">
        <v>802</v>
      </c>
      <c r="B56" s="146" t="s">
        <v>971</v>
      </c>
      <c r="C56" s="145" t="s">
        <v>932</v>
      </c>
      <c r="D56" s="146" t="s">
        <v>968</v>
      </c>
      <c r="E56" s="146">
        <v>2020</v>
      </c>
      <c r="F56" s="146">
        <v>800</v>
      </c>
      <c r="G56" s="146"/>
      <c r="H56" s="331">
        <v>221.20599999999999</v>
      </c>
      <c r="I56" s="146"/>
      <c r="J56" s="146" t="s">
        <v>944</v>
      </c>
      <c r="K56" s="146" t="s">
        <v>945</v>
      </c>
      <c r="L56" s="146" t="s">
        <v>972</v>
      </c>
      <c r="M56" s="146" t="s">
        <v>970</v>
      </c>
    </row>
    <row r="57" spans="1:13" ht="45.75" hidden="1" customHeight="1" x14ac:dyDescent="0.25">
      <c r="A57" s="146" t="s">
        <v>806</v>
      </c>
      <c r="B57" s="146" t="s">
        <v>973</v>
      </c>
      <c r="C57" s="145" t="s">
        <v>932</v>
      </c>
      <c r="D57" s="146" t="s">
        <v>968</v>
      </c>
      <c r="E57" s="146">
        <v>2021</v>
      </c>
      <c r="F57" s="146"/>
      <c r="G57" s="146"/>
      <c r="H57" s="146">
        <v>1275.7149999999999</v>
      </c>
      <c r="I57" s="146"/>
      <c r="J57" s="146" t="s">
        <v>944</v>
      </c>
      <c r="K57" s="146" t="s">
        <v>945</v>
      </c>
      <c r="L57" s="146" t="s">
        <v>974</v>
      </c>
      <c r="M57" s="146" t="s">
        <v>970</v>
      </c>
    </row>
    <row r="58" spans="1:13" ht="30" customHeight="1" x14ac:dyDescent="0.25">
      <c r="A58" s="406" t="s">
        <v>13</v>
      </c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407"/>
      <c r="M58" s="407"/>
    </row>
    <row r="59" spans="1:13" x14ac:dyDescent="0.25">
      <c r="A59" s="140"/>
      <c r="B59" s="141" t="s">
        <v>8</v>
      </c>
      <c r="C59" s="140"/>
      <c r="D59" s="142"/>
      <c r="E59" s="142"/>
      <c r="F59" s="143"/>
      <c r="G59" s="143"/>
      <c r="H59" s="144"/>
      <c r="I59" s="144"/>
      <c r="J59" s="144"/>
      <c r="K59" s="144"/>
      <c r="L59" s="144"/>
      <c r="M59" s="144"/>
    </row>
    <row r="60" spans="1:13" x14ac:dyDescent="0.25">
      <c r="A60" s="364" t="s">
        <v>21</v>
      </c>
      <c r="B60" s="365"/>
      <c r="C60" s="365"/>
      <c r="D60" s="365"/>
      <c r="E60" s="365"/>
      <c r="F60" s="365"/>
      <c r="G60" s="365"/>
      <c r="H60" s="365"/>
      <c r="I60" s="365"/>
      <c r="J60" s="365"/>
      <c r="K60" s="365"/>
      <c r="L60" s="365"/>
      <c r="M60" s="366"/>
    </row>
    <row r="61" spans="1:13" x14ac:dyDescent="0.2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</row>
    <row r="62" spans="1:13" x14ac:dyDescent="0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</row>
    <row r="63" spans="1:13" x14ac:dyDescent="0.25">
      <c r="A63" s="408" t="s">
        <v>15</v>
      </c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10"/>
    </row>
    <row r="64" spans="1:13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</row>
    <row r="65" spans="1:13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ht="30" customHeight="1" x14ac:dyDescent="0.25">
      <c r="A66" s="406" t="s">
        <v>14</v>
      </c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</row>
    <row r="67" spans="1:13" x14ac:dyDescent="0.25">
      <c r="A67" s="140"/>
      <c r="B67" s="141" t="s">
        <v>8</v>
      </c>
      <c r="C67" s="140"/>
      <c r="D67" s="142"/>
      <c r="E67" s="142"/>
      <c r="F67" s="143"/>
      <c r="G67" s="143"/>
      <c r="H67" s="144">
        <f>H69+H70+H75+H76+H73+H72</f>
        <v>300</v>
      </c>
      <c r="I67" s="144"/>
      <c r="J67" s="144"/>
      <c r="K67" s="144"/>
      <c r="L67" s="144"/>
      <c r="M67" s="147"/>
    </row>
    <row r="68" spans="1:13" ht="20.25" customHeight="1" x14ac:dyDescent="0.25">
      <c r="A68" s="364" t="s">
        <v>16</v>
      </c>
      <c r="B68" s="365"/>
      <c r="C68" s="365"/>
      <c r="D68" s="365"/>
      <c r="E68" s="365"/>
      <c r="F68" s="365"/>
      <c r="G68" s="365"/>
      <c r="H68" s="365"/>
      <c r="I68" s="365"/>
      <c r="J68" s="365"/>
      <c r="K68" s="365"/>
      <c r="L68" s="365"/>
      <c r="M68" s="366"/>
    </row>
    <row r="69" spans="1:13" ht="54" customHeight="1" x14ac:dyDescent="0.25">
      <c r="A69" s="146" t="s">
        <v>633</v>
      </c>
      <c r="B69" s="146" t="s">
        <v>975</v>
      </c>
      <c r="C69" s="145" t="s">
        <v>932</v>
      </c>
      <c r="D69" s="146" t="s">
        <v>324</v>
      </c>
      <c r="E69" s="146">
        <v>2019</v>
      </c>
      <c r="F69" s="146">
        <v>3</v>
      </c>
      <c r="G69" s="146"/>
      <c r="H69" s="146">
        <v>200</v>
      </c>
      <c r="I69" s="146"/>
      <c r="J69" s="146" t="s">
        <v>976</v>
      </c>
      <c r="K69" s="146" t="s">
        <v>977</v>
      </c>
      <c r="L69" s="146"/>
      <c r="M69" s="146" t="s">
        <v>978</v>
      </c>
    </row>
    <row r="70" spans="1:13" ht="48" customHeight="1" x14ac:dyDescent="0.25">
      <c r="A70" s="146" t="s">
        <v>833</v>
      </c>
      <c r="B70" s="146" t="s">
        <v>979</v>
      </c>
      <c r="C70" s="145" t="s">
        <v>932</v>
      </c>
      <c r="D70" s="146" t="s">
        <v>324</v>
      </c>
      <c r="E70" s="146">
        <v>2019</v>
      </c>
      <c r="F70" s="146">
        <v>1</v>
      </c>
      <c r="G70" s="146"/>
      <c r="H70" s="146">
        <v>50</v>
      </c>
      <c r="I70" s="146"/>
      <c r="J70" s="146" t="s">
        <v>976</v>
      </c>
      <c r="K70" s="146" t="s">
        <v>977</v>
      </c>
      <c r="L70" s="146"/>
      <c r="M70" s="146" t="s">
        <v>930</v>
      </c>
    </row>
    <row r="71" spans="1:13" ht="16.5" customHeight="1" x14ac:dyDescent="0.25">
      <c r="A71" s="364" t="s">
        <v>17</v>
      </c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6"/>
    </row>
    <row r="72" spans="1:13" ht="16.5" customHeight="1" x14ac:dyDescent="0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6.5" customHeight="1" x14ac:dyDescent="0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7.25" customHeight="1" x14ac:dyDescent="0.25">
      <c r="A74" s="364" t="s">
        <v>18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6"/>
    </row>
    <row r="75" spans="1:13" ht="48" customHeight="1" x14ac:dyDescent="0.25">
      <c r="A75" s="146" t="s">
        <v>640</v>
      </c>
      <c r="B75" s="146" t="s">
        <v>980</v>
      </c>
      <c r="C75" s="145" t="s">
        <v>932</v>
      </c>
      <c r="D75" s="146" t="s">
        <v>324</v>
      </c>
      <c r="E75" s="146">
        <v>2019</v>
      </c>
      <c r="F75" s="146">
        <v>1</v>
      </c>
      <c r="G75" s="146"/>
      <c r="H75" s="146">
        <v>50</v>
      </c>
      <c r="I75" s="146"/>
      <c r="J75" s="146" t="s">
        <v>976</v>
      </c>
      <c r="K75" s="146" t="s">
        <v>977</v>
      </c>
      <c r="L75" s="146"/>
      <c r="M75" s="146" t="s">
        <v>930</v>
      </c>
    </row>
    <row r="76" spans="1:13" x14ac:dyDescent="0.25">
      <c r="A76" s="152"/>
      <c r="B76" s="152"/>
      <c r="C76" s="152"/>
      <c r="D76" s="152"/>
      <c r="E76" s="152"/>
      <c r="F76" s="152"/>
      <c r="G76" s="152"/>
      <c r="H76" s="153"/>
      <c r="I76" s="153"/>
      <c r="J76" s="153"/>
      <c r="K76" s="153"/>
      <c r="L76" s="153"/>
      <c r="M76" s="153"/>
    </row>
  </sheetData>
  <mergeCells count="39">
    <mergeCell ref="A63:M63"/>
    <mergeCell ref="A66:M66"/>
    <mergeCell ref="A68:M68"/>
    <mergeCell ref="A71:M71"/>
    <mergeCell ref="A74:M74"/>
    <mergeCell ref="A60:M60"/>
    <mergeCell ref="A26:M26"/>
    <mergeCell ref="A28:M28"/>
    <mergeCell ref="A30:M30"/>
    <mergeCell ref="A34:M34"/>
    <mergeCell ref="A35:M35"/>
    <mergeCell ref="A37:M37"/>
    <mergeCell ref="A40:M40"/>
    <mergeCell ref="A43:M43"/>
    <mergeCell ref="A46:M46"/>
    <mergeCell ref="A50:M50"/>
    <mergeCell ref="A58:M58"/>
    <mergeCell ref="A24:M24"/>
    <mergeCell ref="L2:L3"/>
    <mergeCell ref="M2:M3"/>
    <mergeCell ref="B5:M5"/>
    <mergeCell ref="A7:M7"/>
    <mergeCell ref="A9:M9"/>
    <mergeCell ref="A12:M12"/>
    <mergeCell ref="A14:M14"/>
    <mergeCell ref="A16:M16"/>
    <mergeCell ref="A19:M19"/>
    <mergeCell ref="A21:M21"/>
    <mergeCell ref="A23:M23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zoomScale="70" zoomScaleNormal="70" workbookViewId="0">
      <selection sqref="A1:XFD1048576"/>
    </sheetView>
  </sheetViews>
  <sheetFormatPr defaultRowHeight="17.25" x14ac:dyDescent="0.25"/>
  <cols>
    <col min="1" max="1" width="12.7109375" style="133" bestFit="1" customWidth="1"/>
    <col min="2" max="2" width="57" style="133" customWidth="1"/>
    <col min="3" max="3" width="46.140625" style="133" customWidth="1"/>
    <col min="4" max="5" width="18.42578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0" width="30.42578125" style="148" customWidth="1"/>
    <col min="11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/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40"/>
      <c r="B6" s="141" t="s">
        <v>8</v>
      </c>
      <c r="C6" s="140"/>
      <c r="D6" s="142"/>
      <c r="E6" s="142"/>
      <c r="F6" s="143"/>
      <c r="G6" s="143"/>
      <c r="H6" s="144"/>
      <c r="I6" s="144"/>
      <c r="J6" s="144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6.5" customHeight="1" x14ac:dyDescent="0.25">
      <c r="A10" s="394" t="s">
        <v>28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6"/>
    </row>
    <row r="11" spans="1:13" ht="16.5" customHeight="1" x14ac:dyDescent="0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6.5" customHeight="1" x14ac:dyDescent="0.2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18.75" customHeight="1" x14ac:dyDescent="0.25">
      <c r="A13" s="394" t="s">
        <v>29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ht="22.5" customHeight="1" x14ac:dyDescent="0.25">
      <c r="A14" s="394" t="s">
        <v>30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6"/>
    </row>
    <row r="15" spans="1:13" ht="20.25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8" customHeight="1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21" customHeight="1" x14ac:dyDescent="0.25">
      <c r="A17" s="394" t="s">
        <v>31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6"/>
    </row>
    <row r="18" spans="1:13" ht="21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21" customHeight="1" x14ac:dyDescent="0.2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25.5" customHeight="1" x14ac:dyDescent="0.25">
      <c r="A20" s="364" t="s">
        <v>32</v>
      </c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6"/>
    </row>
    <row r="21" spans="1:13" ht="99" x14ac:dyDescent="0.25">
      <c r="A21" s="146"/>
      <c r="B21" s="106" t="s">
        <v>981</v>
      </c>
      <c r="C21" s="145" t="s">
        <v>982</v>
      </c>
      <c r="D21" s="146"/>
      <c r="E21" s="146" t="s">
        <v>300</v>
      </c>
      <c r="F21" s="146">
        <v>2020</v>
      </c>
      <c r="G21" s="146"/>
      <c r="H21" s="146"/>
      <c r="I21" s="146"/>
      <c r="J21" s="107" t="s">
        <v>983</v>
      </c>
      <c r="K21" s="146" t="s">
        <v>984</v>
      </c>
      <c r="L21" s="146"/>
      <c r="M21" s="146" t="s">
        <v>985</v>
      </c>
    </row>
    <row r="22" spans="1:13" ht="99" x14ac:dyDescent="0.25">
      <c r="A22" s="146"/>
      <c r="B22" s="106" t="s">
        <v>986</v>
      </c>
      <c r="C22" s="145" t="s">
        <v>982</v>
      </c>
      <c r="D22" s="146"/>
      <c r="E22" s="146" t="s">
        <v>300</v>
      </c>
      <c r="F22" s="146">
        <v>2020</v>
      </c>
      <c r="G22" s="146"/>
      <c r="H22" s="146"/>
      <c r="I22" s="146"/>
      <c r="J22" s="107" t="s">
        <v>983</v>
      </c>
      <c r="K22" s="146" t="s">
        <v>984</v>
      </c>
      <c r="L22" s="146"/>
      <c r="M22" s="146" t="s">
        <v>985</v>
      </c>
    </row>
    <row r="23" spans="1:13" ht="30" customHeight="1" x14ac:dyDescent="0.25">
      <c r="A23" s="397" t="s">
        <v>12</v>
      </c>
      <c r="B23" s="398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</row>
    <row r="24" spans="1:13" x14ac:dyDescent="0.25">
      <c r="A24" s="140"/>
      <c r="B24" s="141" t="s">
        <v>8</v>
      </c>
      <c r="C24" s="140"/>
      <c r="D24" s="142"/>
      <c r="E24" s="142"/>
      <c r="F24" s="143"/>
      <c r="G24" s="143"/>
      <c r="H24" s="144"/>
      <c r="I24" s="144"/>
      <c r="J24" s="144"/>
      <c r="K24" s="144"/>
      <c r="L24" s="144"/>
      <c r="M24" s="144"/>
    </row>
    <row r="25" spans="1:13" ht="23.25" customHeight="1" x14ac:dyDescent="0.25">
      <c r="A25" s="394" t="s">
        <v>33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6"/>
    </row>
    <row r="26" spans="1:13" ht="23.25" customHeight="1" x14ac:dyDescent="0.25">
      <c r="A26" s="400" t="s">
        <v>22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2"/>
    </row>
    <row r="27" spans="1:13" ht="23.25" customHeigh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23.25" customHeight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27" customHeight="1" x14ac:dyDescent="0.25">
      <c r="A29" s="361" t="s">
        <v>23</v>
      </c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3"/>
    </row>
    <row r="30" spans="1:13" ht="48" customHeight="1" x14ac:dyDescent="0.25">
      <c r="A30" s="146"/>
      <c r="B30" s="88" t="s">
        <v>987</v>
      </c>
      <c r="C30" s="145" t="s">
        <v>982</v>
      </c>
      <c r="D30" s="146"/>
      <c r="E30" s="146" t="s">
        <v>265</v>
      </c>
      <c r="F30" s="146"/>
      <c r="G30" s="146"/>
      <c r="H30" s="146">
        <v>49999.186999999998</v>
      </c>
      <c r="I30" s="146"/>
      <c r="J30" s="332" t="s">
        <v>988</v>
      </c>
      <c r="K30" s="333" t="s">
        <v>989</v>
      </c>
      <c r="L30" s="119" t="s">
        <v>990</v>
      </c>
      <c r="M30" s="146" t="s">
        <v>991</v>
      </c>
    </row>
    <row r="31" spans="1:13" ht="22.5" customHeight="1" x14ac:dyDescent="0.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21.75" customHeight="1" x14ac:dyDescent="0.25">
      <c r="A32" s="400" t="s">
        <v>34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3"/>
    </row>
    <row r="33" spans="1:13" ht="21.75" customHeight="1" x14ac:dyDescent="0.2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21.75" customHeight="1" x14ac:dyDescent="0.2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1:13" ht="21.75" customHeight="1" x14ac:dyDescent="0.25">
      <c r="A35" s="361" t="s">
        <v>311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3"/>
    </row>
    <row r="36" spans="1:13" ht="23.25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ht="23.25" customHeight="1" x14ac:dyDescent="0.2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3" ht="23.25" customHeight="1" x14ac:dyDescent="0.25">
      <c r="A38" s="394" t="s">
        <v>35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6"/>
    </row>
    <row r="39" spans="1:13" ht="23.25" customHeight="1" x14ac:dyDescent="0.25">
      <c r="A39" s="361" t="s">
        <v>36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3"/>
    </row>
    <row r="40" spans="1:13" ht="23.25" customHeight="1" x14ac:dyDescent="0.2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1:13" ht="23.25" customHeight="1" x14ac:dyDescent="0.2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1:13" ht="23.25" customHeight="1" x14ac:dyDescent="0.25">
      <c r="A42" s="361" t="s">
        <v>37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3"/>
    </row>
    <row r="43" spans="1:13" ht="23.25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23.25" customHeight="1" x14ac:dyDescent="0.2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1:13" ht="26.25" customHeight="1" x14ac:dyDescent="0.25">
      <c r="A45" s="364" t="s">
        <v>38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6"/>
    </row>
    <row r="46" spans="1:13" ht="26.25" customHeight="1" x14ac:dyDescent="0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</row>
    <row r="47" spans="1:13" ht="26.25" customHeight="1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</row>
    <row r="48" spans="1:13" ht="23.25" customHeight="1" x14ac:dyDescent="0.25">
      <c r="A48" s="364" t="s">
        <v>39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6"/>
    </row>
    <row r="49" spans="1:13" ht="22.5" customHeight="1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22.5" customHeight="1" x14ac:dyDescent="0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51" spans="1:13" ht="24.75" customHeight="1" x14ac:dyDescent="0.25">
      <c r="A51" s="364" t="s">
        <v>20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6"/>
    </row>
    <row r="52" spans="1:13" ht="99" x14ac:dyDescent="0.25">
      <c r="A52" s="146"/>
      <c r="B52" s="146" t="s">
        <v>992</v>
      </c>
      <c r="C52" s="145" t="s">
        <v>982</v>
      </c>
      <c r="D52" s="146"/>
      <c r="E52" s="146" t="s">
        <v>491</v>
      </c>
      <c r="F52" s="146"/>
      <c r="G52" s="146"/>
      <c r="H52" s="146">
        <v>215</v>
      </c>
      <c r="I52" s="146"/>
      <c r="J52" s="107" t="s">
        <v>993</v>
      </c>
      <c r="K52" s="146" t="s">
        <v>984</v>
      </c>
      <c r="L52" s="146"/>
      <c r="M52" s="146" t="s">
        <v>994</v>
      </c>
    </row>
    <row r="53" spans="1:13" ht="24.75" customHeight="1" x14ac:dyDescent="0.25">
      <c r="A53" s="364" t="s">
        <v>40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1"/>
    </row>
    <row r="54" spans="1:13" ht="78" customHeight="1" x14ac:dyDescent="0.25">
      <c r="A54" s="146"/>
      <c r="B54" s="88" t="s">
        <v>995</v>
      </c>
      <c r="C54" s="145" t="s">
        <v>982</v>
      </c>
      <c r="D54" s="146"/>
      <c r="E54" s="146" t="s">
        <v>265</v>
      </c>
      <c r="F54" s="146"/>
      <c r="G54" s="146"/>
      <c r="H54" s="146">
        <v>1973494.7</v>
      </c>
      <c r="I54" s="146"/>
      <c r="J54" s="106" t="s">
        <v>988</v>
      </c>
      <c r="K54" s="333" t="s">
        <v>996</v>
      </c>
      <c r="L54" s="119" t="s">
        <v>997</v>
      </c>
      <c r="M54" s="146" t="s">
        <v>998</v>
      </c>
    </row>
    <row r="55" spans="1:13" ht="48" customHeight="1" x14ac:dyDescent="0.25">
      <c r="A55" s="146"/>
      <c r="B55" s="88" t="s">
        <v>999</v>
      </c>
      <c r="C55" s="145" t="s">
        <v>982</v>
      </c>
      <c r="D55" s="146"/>
      <c r="E55" s="146" t="s">
        <v>88</v>
      </c>
      <c r="F55" s="146"/>
      <c r="G55" s="146"/>
      <c r="H55" s="146">
        <v>1973494.7</v>
      </c>
      <c r="I55" s="146"/>
      <c r="J55" s="106" t="s">
        <v>988</v>
      </c>
      <c r="K55" s="333" t="s">
        <v>1000</v>
      </c>
      <c r="L55" s="119" t="s">
        <v>1001</v>
      </c>
      <c r="M55" s="146" t="s">
        <v>998</v>
      </c>
    </row>
    <row r="56" spans="1:13" ht="48" customHeight="1" x14ac:dyDescent="0.25">
      <c r="A56" s="146"/>
      <c r="B56" s="88" t="s">
        <v>1002</v>
      </c>
      <c r="C56" s="145" t="s">
        <v>982</v>
      </c>
      <c r="D56" s="146"/>
      <c r="E56" s="146" t="s">
        <v>265</v>
      </c>
      <c r="F56" s="146"/>
      <c r="G56" s="146"/>
      <c r="H56" s="146">
        <v>47030</v>
      </c>
      <c r="I56" s="146"/>
      <c r="J56" s="332" t="s">
        <v>988</v>
      </c>
      <c r="K56" s="333" t="s">
        <v>989</v>
      </c>
      <c r="L56" s="119" t="s">
        <v>1003</v>
      </c>
      <c r="M56" s="146" t="s">
        <v>1004</v>
      </c>
    </row>
    <row r="57" spans="1:13" ht="30" customHeight="1" x14ac:dyDescent="0.25">
      <c r="A57" s="406" t="s">
        <v>13</v>
      </c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</row>
    <row r="58" spans="1:13" x14ac:dyDescent="0.25">
      <c r="A58" s="140"/>
      <c r="B58" s="141" t="s">
        <v>8</v>
      </c>
      <c r="C58" s="140"/>
      <c r="D58" s="142"/>
      <c r="E58" s="142"/>
      <c r="F58" s="143"/>
      <c r="G58" s="143"/>
      <c r="H58" s="144"/>
      <c r="I58" s="144"/>
      <c r="J58" s="144"/>
      <c r="K58" s="144"/>
      <c r="L58" s="144"/>
      <c r="M58" s="144"/>
    </row>
    <row r="59" spans="1:13" x14ac:dyDescent="0.25">
      <c r="A59" s="364" t="s">
        <v>21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6"/>
    </row>
    <row r="60" spans="1:13" x14ac:dyDescent="0.2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</row>
    <row r="61" spans="1:13" x14ac:dyDescent="0.2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</row>
    <row r="62" spans="1:13" x14ac:dyDescent="0.25">
      <c r="A62" s="408" t="s">
        <v>15</v>
      </c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10"/>
    </row>
    <row r="63" spans="1:13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1:13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</row>
    <row r="65" spans="1:13" ht="30" customHeight="1" x14ac:dyDescent="0.25">
      <c r="A65" s="406" t="s">
        <v>14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</row>
    <row r="66" spans="1:13" x14ac:dyDescent="0.25">
      <c r="A66" s="140"/>
      <c r="B66" s="141" t="s">
        <v>8</v>
      </c>
      <c r="C66" s="140"/>
      <c r="D66" s="142"/>
      <c r="E66" s="142"/>
      <c r="F66" s="143"/>
      <c r="G66" s="143"/>
      <c r="H66" s="144"/>
      <c r="I66" s="144"/>
      <c r="J66" s="144"/>
      <c r="K66" s="144"/>
      <c r="L66" s="144"/>
      <c r="M66" s="147"/>
    </row>
    <row r="67" spans="1:13" ht="20.25" customHeight="1" x14ac:dyDescent="0.25">
      <c r="A67" s="364" t="s">
        <v>16</v>
      </c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6"/>
    </row>
    <row r="68" spans="1:13" ht="20.25" customHeight="1" x14ac:dyDescent="0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1:13" ht="17.25" customHeight="1" x14ac:dyDescent="0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</row>
    <row r="70" spans="1:13" ht="16.5" customHeight="1" x14ac:dyDescent="0.25">
      <c r="A70" s="364" t="s">
        <v>17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6"/>
    </row>
    <row r="71" spans="1:13" ht="16.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1:13" ht="16.5" customHeight="1" x14ac:dyDescent="0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7.25" customHeight="1" x14ac:dyDescent="0.25">
      <c r="A73" s="364" t="s">
        <v>18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6"/>
    </row>
    <row r="74" spans="1:13" ht="17.25" customHeight="1" x14ac:dyDescent="0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x14ac:dyDescent="0.25">
      <c r="A75" s="152"/>
      <c r="B75" s="152"/>
      <c r="C75" s="152"/>
      <c r="D75" s="152"/>
      <c r="E75" s="152"/>
      <c r="F75" s="152"/>
      <c r="G75" s="152"/>
      <c r="H75" s="153"/>
      <c r="I75" s="153"/>
      <c r="J75" s="153"/>
      <c r="K75" s="153"/>
      <c r="L75" s="153"/>
      <c r="M75" s="153"/>
    </row>
  </sheetData>
  <mergeCells count="39">
    <mergeCell ref="A62:M62"/>
    <mergeCell ref="A65:M65"/>
    <mergeCell ref="A67:M67"/>
    <mergeCell ref="A70:M70"/>
    <mergeCell ref="A73:M73"/>
    <mergeCell ref="A59:M59"/>
    <mergeCell ref="A29:M29"/>
    <mergeCell ref="A32:M32"/>
    <mergeCell ref="A35:M35"/>
    <mergeCell ref="A38:M38"/>
    <mergeCell ref="A39:M39"/>
    <mergeCell ref="A42:M42"/>
    <mergeCell ref="A45:M45"/>
    <mergeCell ref="A48:M48"/>
    <mergeCell ref="A51:M51"/>
    <mergeCell ref="A53:M53"/>
    <mergeCell ref="A57:M57"/>
    <mergeCell ref="A26:M26"/>
    <mergeCell ref="L2:L3"/>
    <mergeCell ref="M2:M3"/>
    <mergeCell ref="B5:M5"/>
    <mergeCell ref="A7:M7"/>
    <mergeCell ref="A10:M10"/>
    <mergeCell ref="A13:M13"/>
    <mergeCell ref="A14:M14"/>
    <mergeCell ref="A17:M17"/>
    <mergeCell ref="A20:M20"/>
    <mergeCell ref="A23:M23"/>
    <mergeCell ref="A25:M25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22" zoomScale="55" zoomScaleNormal="55" workbookViewId="0">
      <selection activeCell="F23" sqref="F23"/>
    </sheetView>
  </sheetViews>
  <sheetFormatPr defaultRowHeight="17.25" x14ac:dyDescent="0.25"/>
  <cols>
    <col min="1" max="1" width="12.7109375" style="133" bestFit="1" customWidth="1"/>
    <col min="2" max="2" width="52.42578125" style="133" customWidth="1"/>
    <col min="3" max="3" width="46.140625" style="133" customWidth="1"/>
    <col min="4" max="5" width="18.42578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0" width="30" style="148" customWidth="1"/>
    <col min="11" max="11" width="27.42578125" style="148" customWidth="1"/>
    <col min="12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1080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/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40"/>
      <c r="B6" s="141" t="s">
        <v>8</v>
      </c>
      <c r="C6" s="140"/>
      <c r="D6" s="142"/>
      <c r="E6" s="142"/>
      <c r="F6" s="143"/>
      <c r="G6" s="143"/>
      <c r="H6" s="144"/>
      <c r="I6" s="144"/>
      <c r="J6" s="144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6.5" customHeight="1" x14ac:dyDescent="0.25">
      <c r="A10" s="394" t="s">
        <v>28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6"/>
    </row>
    <row r="11" spans="1:13" ht="49.5" x14ac:dyDescent="0.25">
      <c r="A11" s="94"/>
      <c r="B11" s="353" t="s">
        <v>1006</v>
      </c>
      <c r="C11" s="145" t="s">
        <v>1009</v>
      </c>
      <c r="D11" s="145" t="s">
        <v>1058</v>
      </c>
      <c r="E11" s="145">
        <v>2019</v>
      </c>
      <c r="F11" s="145"/>
      <c r="G11" s="145"/>
      <c r="H11" s="22">
        <v>10</v>
      </c>
      <c r="I11" s="145"/>
      <c r="J11" s="145" t="s">
        <v>1096</v>
      </c>
      <c r="K11" s="145" t="s">
        <v>1063</v>
      </c>
      <c r="L11" s="145"/>
      <c r="M11" s="145"/>
    </row>
    <row r="12" spans="1:13" ht="16.5" customHeight="1" x14ac:dyDescent="0.2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18.75" customHeight="1" x14ac:dyDescent="0.25">
      <c r="A13" s="394" t="s">
        <v>29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ht="18.7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8.75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22.5" customHeight="1" x14ac:dyDescent="0.25">
      <c r="A16" s="394" t="s">
        <v>30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</row>
    <row r="17" spans="1:13" ht="20.25" customHeight="1" x14ac:dyDescent="0.2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18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21" customHeight="1" x14ac:dyDescent="0.25">
      <c r="A19" s="394" t="s">
        <v>31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6"/>
    </row>
    <row r="20" spans="1:13" ht="23.25" customHeight="1" x14ac:dyDescent="0.25">
      <c r="A20" s="145"/>
      <c r="B20" s="193"/>
      <c r="C20" s="193"/>
      <c r="D20" s="193"/>
      <c r="E20" s="193"/>
      <c r="F20" s="193"/>
      <c r="G20" s="193"/>
      <c r="H20" s="334"/>
      <c r="I20" s="193"/>
      <c r="J20" s="193"/>
      <c r="K20" s="193"/>
      <c r="L20" s="193"/>
      <c r="M20" s="193"/>
    </row>
    <row r="21" spans="1:13" ht="21" customHeight="1" x14ac:dyDescent="0.2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25.5" customHeight="1" x14ac:dyDescent="0.25">
      <c r="A22" s="364" t="s">
        <v>32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6"/>
    </row>
    <row r="23" spans="1:13" ht="81" customHeight="1" x14ac:dyDescent="0.25">
      <c r="A23" s="146" t="s">
        <v>593</v>
      </c>
      <c r="B23" s="146" t="s">
        <v>1008</v>
      </c>
      <c r="C23" s="146" t="s">
        <v>1009</v>
      </c>
      <c r="D23" s="146" t="s">
        <v>1010</v>
      </c>
      <c r="E23" s="146" t="s">
        <v>1011</v>
      </c>
      <c r="F23" s="146"/>
      <c r="G23" s="146"/>
      <c r="H23" s="146">
        <v>452</v>
      </c>
      <c r="I23" s="146"/>
      <c r="J23" s="146" t="s">
        <v>1012</v>
      </c>
      <c r="K23" s="146" t="s">
        <v>1013</v>
      </c>
      <c r="L23" s="146"/>
      <c r="M23" s="146" t="s">
        <v>1014</v>
      </c>
    </row>
    <row r="24" spans="1:13" ht="21.75" customHeight="1" x14ac:dyDescent="0.2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30" customHeight="1" x14ac:dyDescent="0.25">
      <c r="A25" s="397" t="s">
        <v>12</v>
      </c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</row>
    <row r="26" spans="1:13" x14ac:dyDescent="0.25">
      <c r="A26" s="140"/>
      <c r="B26" s="141" t="s">
        <v>8</v>
      </c>
      <c r="C26" s="140"/>
      <c r="D26" s="142"/>
      <c r="E26" s="142"/>
      <c r="F26" s="143"/>
      <c r="G26" s="143"/>
      <c r="H26" s="144"/>
      <c r="I26" s="144"/>
      <c r="J26" s="144"/>
      <c r="K26" s="144"/>
      <c r="L26" s="144"/>
      <c r="M26" s="144"/>
    </row>
    <row r="27" spans="1:13" ht="23.25" customHeight="1" x14ac:dyDescent="0.25">
      <c r="A27" s="394" t="s">
        <v>33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6"/>
    </row>
    <row r="28" spans="1:13" ht="23.25" customHeight="1" x14ac:dyDescent="0.25">
      <c r="A28" s="400" t="s">
        <v>22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2"/>
    </row>
    <row r="29" spans="1:13" ht="23.25" customHeight="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23.25" customHeight="1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27" customHeight="1" x14ac:dyDescent="0.25">
      <c r="A31" s="361" t="s">
        <v>23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3"/>
    </row>
    <row r="32" spans="1:13" ht="24" customHeight="1" x14ac:dyDescent="0.25">
      <c r="A32" s="120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21.75" customHeight="1" x14ac:dyDescent="0.25">
      <c r="A33" s="400" t="s">
        <v>34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3"/>
    </row>
    <row r="34" spans="1:13" ht="21.75" customHeight="1" x14ac:dyDescent="0.2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1:13" ht="21.7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21.75" customHeight="1" x14ac:dyDescent="0.25">
      <c r="A36" s="361" t="s">
        <v>311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3"/>
    </row>
    <row r="37" spans="1:13" ht="23.25" customHeight="1" x14ac:dyDescent="0.2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3" ht="23.25" customHeight="1" x14ac:dyDescent="0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23.25" customHeight="1" x14ac:dyDescent="0.25">
      <c r="A39" s="394" t="s">
        <v>35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6"/>
    </row>
    <row r="40" spans="1:13" ht="23.25" customHeight="1" x14ac:dyDescent="0.25">
      <c r="A40" s="361" t="s">
        <v>36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3"/>
    </row>
    <row r="41" spans="1:13" ht="27" customHeight="1" x14ac:dyDescent="0.25">
      <c r="A41" s="145"/>
      <c r="B41" s="145"/>
      <c r="C41" s="145"/>
      <c r="D41" s="145"/>
      <c r="E41" s="335"/>
      <c r="F41" s="145"/>
      <c r="G41" s="145"/>
      <c r="H41" s="145"/>
      <c r="I41" s="145"/>
      <c r="J41" s="145"/>
      <c r="K41" s="145"/>
      <c r="L41" s="145"/>
      <c r="M41" s="28"/>
    </row>
    <row r="42" spans="1:13" ht="23.25" customHeight="1" x14ac:dyDescent="0.25">
      <c r="A42" s="361" t="s">
        <v>37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3"/>
    </row>
    <row r="43" spans="1:13" ht="54.75" customHeight="1" x14ac:dyDescent="0.25">
      <c r="A43" s="145" t="s">
        <v>1015</v>
      </c>
      <c r="B43" s="359" t="s">
        <v>1016</v>
      </c>
      <c r="C43" s="359" t="s">
        <v>1007</v>
      </c>
      <c r="D43" s="145" t="s">
        <v>50</v>
      </c>
      <c r="E43" s="335" t="s">
        <v>1017</v>
      </c>
      <c r="F43" s="105">
        <v>14000</v>
      </c>
      <c r="G43" s="145"/>
      <c r="H43" s="229">
        <v>1076.0999999999999</v>
      </c>
      <c r="I43" s="145"/>
      <c r="J43" s="359" t="s">
        <v>1018</v>
      </c>
      <c r="K43" s="145" t="s">
        <v>1013</v>
      </c>
      <c r="L43" s="145"/>
      <c r="M43" s="359" t="s">
        <v>1019</v>
      </c>
    </row>
    <row r="44" spans="1:13" ht="35.25" customHeight="1" x14ac:dyDescent="0.25">
      <c r="A44" s="359" t="s">
        <v>1020</v>
      </c>
      <c r="B44" s="367"/>
      <c r="C44" s="367"/>
      <c r="D44" s="359" t="s">
        <v>50</v>
      </c>
      <c r="E44" s="524" t="s">
        <v>1021</v>
      </c>
      <c r="F44" s="424">
        <v>14000</v>
      </c>
      <c r="G44" s="359"/>
      <c r="H44" s="524">
        <v>1076.0999999999999</v>
      </c>
      <c r="I44" s="359"/>
      <c r="J44" s="367"/>
      <c r="K44" s="359" t="s">
        <v>1013</v>
      </c>
      <c r="L44" s="359"/>
      <c r="M44" s="367"/>
    </row>
    <row r="45" spans="1:13" ht="13.5" customHeight="1" x14ac:dyDescent="0.25">
      <c r="A45" s="360"/>
      <c r="B45" s="360"/>
      <c r="C45" s="360"/>
      <c r="D45" s="360"/>
      <c r="E45" s="525"/>
      <c r="F45" s="425"/>
      <c r="G45" s="360"/>
      <c r="H45" s="525"/>
      <c r="I45" s="360"/>
      <c r="J45" s="360"/>
      <c r="K45" s="360"/>
      <c r="L45" s="360"/>
      <c r="M45" s="360"/>
    </row>
    <row r="46" spans="1:13" ht="36.75" customHeight="1" x14ac:dyDescent="0.25">
      <c r="A46" s="145" t="s">
        <v>1022</v>
      </c>
      <c r="B46" s="359" t="s">
        <v>1023</v>
      </c>
      <c r="C46" s="359" t="s">
        <v>1007</v>
      </c>
      <c r="D46" s="145" t="s">
        <v>50</v>
      </c>
      <c r="E46" s="335" t="s">
        <v>1024</v>
      </c>
      <c r="F46" s="105">
        <v>6387</v>
      </c>
      <c r="G46" s="145"/>
      <c r="H46" s="229">
        <v>469.8</v>
      </c>
      <c r="I46" s="145"/>
      <c r="J46" s="359" t="s">
        <v>1018</v>
      </c>
      <c r="K46" s="145" t="s">
        <v>1013</v>
      </c>
      <c r="L46" s="145"/>
      <c r="M46" s="359" t="s">
        <v>1025</v>
      </c>
    </row>
    <row r="47" spans="1:13" ht="43.5" customHeight="1" x14ac:dyDescent="0.25">
      <c r="A47" s="145" t="s">
        <v>1026</v>
      </c>
      <c r="B47" s="367"/>
      <c r="C47" s="367"/>
      <c r="D47" s="145" t="s">
        <v>50</v>
      </c>
      <c r="E47" s="335" t="s">
        <v>1017</v>
      </c>
      <c r="F47" s="105">
        <v>6387</v>
      </c>
      <c r="G47" s="145"/>
      <c r="H47" s="229">
        <v>469.8</v>
      </c>
      <c r="I47" s="145"/>
      <c r="J47" s="367"/>
      <c r="K47" s="145" t="s">
        <v>1013</v>
      </c>
      <c r="L47" s="145"/>
      <c r="M47" s="367"/>
    </row>
    <row r="48" spans="1:13" ht="43.5" customHeight="1" x14ac:dyDescent="0.25">
      <c r="A48" s="145" t="s">
        <v>1027</v>
      </c>
      <c r="B48" s="367"/>
      <c r="C48" s="367"/>
      <c r="D48" s="145" t="s">
        <v>50</v>
      </c>
      <c r="E48" s="335" t="s">
        <v>1021</v>
      </c>
      <c r="F48" s="105">
        <v>6387</v>
      </c>
      <c r="G48" s="145"/>
      <c r="H48" s="229">
        <v>469.8</v>
      </c>
      <c r="I48" s="145"/>
      <c r="J48" s="367"/>
      <c r="K48" s="145" t="s">
        <v>1013</v>
      </c>
      <c r="L48" s="145"/>
      <c r="M48" s="367"/>
    </row>
    <row r="49" spans="1:13" ht="23.25" customHeight="1" x14ac:dyDescent="0.2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1:13" ht="26.25" customHeight="1" x14ac:dyDescent="0.25">
      <c r="A50" s="364" t="s">
        <v>38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6"/>
    </row>
    <row r="51" spans="1:13" ht="26.25" customHeight="1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1:13" ht="23.25" customHeight="1" x14ac:dyDescent="0.25">
      <c r="A52" s="364" t="s">
        <v>39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6"/>
    </row>
    <row r="53" spans="1:13" ht="22.5" customHeight="1" x14ac:dyDescent="0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</row>
    <row r="54" spans="1:13" ht="22.5" customHeight="1" x14ac:dyDescent="0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</row>
    <row r="55" spans="1:13" ht="24.75" customHeight="1" x14ac:dyDescent="0.25">
      <c r="A55" s="364" t="s">
        <v>20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6"/>
    </row>
    <row r="56" spans="1:13" ht="71.25" customHeight="1" x14ac:dyDescent="0.25">
      <c r="A56" s="121" t="s">
        <v>612</v>
      </c>
      <c r="B56" s="146" t="s">
        <v>1028</v>
      </c>
      <c r="C56" s="146" t="s">
        <v>1009</v>
      </c>
      <c r="D56" s="146" t="s">
        <v>855</v>
      </c>
      <c r="E56" s="146" t="s">
        <v>88</v>
      </c>
      <c r="F56" s="146"/>
      <c r="G56" s="146"/>
      <c r="H56" s="146">
        <v>346</v>
      </c>
      <c r="I56" s="146"/>
      <c r="J56" s="146" t="s">
        <v>1018</v>
      </c>
      <c r="K56" s="146" t="s">
        <v>1013</v>
      </c>
      <c r="L56" s="146"/>
      <c r="M56" s="146" t="s">
        <v>1029</v>
      </c>
    </row>
    <row r="57" spans="1:13" ht="69.75" customHeight="1" x14ac:dyDescent="0.25">
      <c r="A57" s="146" t="s">
        <v>618</v>
      </c>
      <c r="B57" s="146" t="s">
        <v>1030</v>
      </c>
      <c r="C57" s="146" t="s">
        <v>1009</v>
      </c>
      <c r="D57" s="146" t="s">
        <v>855</v>
      </c>
      <c r="E57" s="146" t="s">
        <v>88</v>
      </c>
      <c r="F57" s="146"/>
      <c r="G57" s="146"/>
      <c r="H57" s="146">
        <v>465</v>
      </c>
      <c r="I57" s="146"/>
      <c r="J57" s="146" t="s">
        <v>1018</v>
      </c>
      <c r="K57" s="146" t="s">
        <v>1013</v>
      </c>
      <c r="L57" s="146"/>
      <c r="M57" s="146" t="s">
        <v>1029</v>
      </c>
    </row>
    <row r="58" spans="1:13" ht="64.5" customHeight="1" x14ac:dyDescent="0.25">
      <c r="A58" s="146" t="s">
        <v>622</v>
      </c>
      <c r="B58" s="146" t="s">
        <v>1031</v>
      </c>
      <c r="C58" s="146" t="s">
        <v>1009</v>
      </c>
      <c r="D58" s="146" t="s">
        <v>1032</v>
      </c>
      <c r="E58" s="146" t="s">
        <v>88</v>
      </c>
      <c r="F58" s="146"/>
      <c r="G58" s="146"/>
      <c r="H58" s="146">
        <v>85</v>
      </c>
      <c r="I58" s="146"/>
      <c r="J58" s="146" t="s">
        <v>1018</v>
      </c>
      <c r="K58" s="146" t="s">
        <v>1013</v>
      </c>
      <c r="L58" s="146"/>
      <c r="M58" s="146" t="s">
        <v>1033</v>
      </c>
    </row>
    <row r="59" spans="1:13" ht="65.25" customHeight="1" x14ac:dyDescent="0.25">
      <c r="A59" s="146" t="s">
        <v>625</v>
      </c>
      <c r="B59" s="146" t="s">
        <v>1034</v>
      </c>
      <c r="C59" s="146" t="s">
        <v>1009</v>
      </c>
      <c r="D59" s="146" t="s">
        <v>855</v>
      </c>
      <c r="E59" s="146" t="s">
        <v>88</v>
      </c>
      <c r="F59" s="146"/>
      <c r="G59" s="146"/>
      <c r="H59" s="146">
        <v>160</v>
      </c>
      <c r="I59" s="146"/>
      <c r="J59" s="146" t="s">
        <v>1018</v>
      </c>
      <c r="K59" s="146" t="s">
        <v>1013</v>
      </c>
      <c r="L59" s="146"/>
      <c r="M59" s="146" t="s">
        <v>1029</v>
      </c>
    </row>
    <row r="60" spans="1:13" ht="63.75" customHeight="1" x14ac:dyDescent="0.25">
      <c r="A60" s="146" t="s">
        <v>630</v>
      </c>
      <c r="B60" s="146" t="s">
        <v>1035</v>
      </c>
      <c r="C60" s="146" t="s">
        <v>1009</v>
      </c>
      <c r="D60" s="146" t="s">
        <v>1032</v>
      </c>
      <c r="E60" s="146" t="s">
        <v>88</v>
      </c>
      <c r="F60" s="146"/>
      <c r="G60" s="146"/>
      <c r="H60" s="146">
        <v>110</v>
      </c>
      <c r="I60" s="146"/>
      <c r="J60" s="146" t="s">
        <v>1018</v>
      </c>
      <c r="K60" s="146" t="s">
        <v>1013</v>
      </c>
      <c r="L60" s="146"/>
      <c r="M60" s="146" t="s">
        <v>1014</v>
      </c>
    </row>
    <row r="61" spans="1:13" ht="24.75" customHeight="1" x14ac:dyDescent="0.2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</row>
    <row r="62" spans="1:13" ht="24.75" customHeight="1" x14ac:dyDescent="0.25">
      <c r="A62" s="364" t="s">
        <v>40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1"/>
    </row>
    <row r="63" spans="1:13" ht="107.25" customHeight="1" x14ac:dyDescent="0.25">
      <c r="A63" s="146" t="s">
        <v>779</v>
      </c>
      <c r="B63" s="146" t="s">
        <v>1036</v>
      </c>
      <c r="C63" s="146" t="s">
        <v>1009</v>
      </c>
      <c r="D63" s="146" t="s">
        <v>1037</v>
      </c>
      <c r="E63" s="146" t="s">
        <v>1038</v>
      </c>
      <c r="F63" s="146"/>
      <c r="G63" s="146"/>
      <c r="H63" s="169">
        <v>3376.08</v>
      </c>
      <c r="I63" s="169"/>
      <c r="J63" s="146" t="s">
        <v>1039</v>
      </c>
      <c r="K63" s="146" t="s">
        <v>1040</v>
      </c>
      <c r="L63" s="146"/>
      <c r="M63" s="146" t="s">
        <v>1041</v>
      </c>
    </row>
    <row r="64" spans="1:13" ht="99" x14ac:dyDescent="0.25">
      <c r="A64" s="146" t="s">
        <v>786</v>
      </c>
      <c r="B64" s="146" t="s">
        <v>1042</v>
      </c>
      <c r="C64" s="146" t="s">
        <v>1009</v>
      </c>
      <c r="D64" s="146" t="s">
        <v>1037</v>
      </c>
      <c r="E64" s="146" t="s">
        <v>1043</v>
      </c>
      <c r="F64" s="146"/>
      <c r="G64" s="146"/>
      <c r="H64" s="169">
        <v>2124.9191799999999</v>
      </c>
      <c r="I64" s="146"/>
      <c r="J64" s="146" t="s">
        <v>1039</v>
      </c>
      <c r="K64" s="146" t="s">
        <v>1040</v>
      </c>
      <c r="L64" s="146"/>
      <c r="M64" s="146" t="s">
        <v>1041</v>
      </c>
    </row>
    <row r="65" spans="1:13" ht="30" customHeight="1" x14ac:dyDescent="0.25">
      <c r="A65" s="406" t="s">
        <v>13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</row>
    <row r="66" spans="1:13" x14ac:dyDescent="0.25">
      <c r="A66" s="140"/>
      <c r="B66" s="141" t="s">
        <v>8</v>
      </c>
      <c r="C66" s="140"/>
      <c r="D66" s="142"/>
      <c r="E66" s="142"/>
      <c r="F66" s="143"/>
      <c r="G66" s="143"/>
      <c r="H66" s="144"/>
      <c r="I66" s="144"/>
      <c r="J66" s="144"/>
      <c r="K66" s="144"/>
      <c r="L66" s="144"/>
      <c r="M66" s="144"/>
    </row>
    <row r="67" spans="1:13" x14ac:dyDescent="0.25">
      <c r="A67" s="364" t="s">
        <v>21</v>
      </c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6"/>
    </row>
    <row r="68" spans="1:13" x14ac:dyDescent="0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1:13" x14ac:dyDescent="0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</row>
    <row r="70" spans="1:13" x14ac:dyDescent="0.25">
      <c r="A70" s="408" t="s">
        <v>15</v>
      </c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10"/>
    </row>
    <row r="71" spans="1:13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72" spans="1:13" x14ac:dyDescent="0.25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1:13" ht="30" customHeight="1" x14ac:dyDescent="0.25">
      <c r="A73" s="406" t="s">
        <v>14</v>
      </c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</row>
    <row r="74" spans="1:13" x14ac:dyDescent="0.25">
      <c r="A74" s="140"/>
      <c r="B74" s="141" t="s">
        <v>8</v>
      </c>
      <c r="C74" s="140"/>
      <c r="D74" s="142"/>
      <c r="E74" s="142"/>
      <c r="F74" s="143"/>
      <c r="G74" s="143"/>
      <c r="H74" s="144"/>
      <c r="I74" s="144"/>
      <c r="J74" s="144"/>
      <c r="K74" s="144"/>
      <c r="L74" s="144"/>
      <c r="M74" s="147"/>
    </row>
    <row r="75" spans="1:13" ht="20.25" customHeight="1" x14ac:dyDescent="0.25">
      <c r="A75" s="364" t="s">
        <v>16</v>
      </c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6"/>
    </row>
    <row r="76" spans="1:13" ht="93" customHeight="1" x14ac:dyDescent="0.25">
      <c r="A76" s="121">
        <v>36895</v>
      </c>
      <c r="B76" s="146" t="s">
        <v>1044</v>
      </c>
      <c r="C76" s="146" t="s">
        <v>1009</v>
      </c>
      <c r="D76" s="146" t="s">
        <v>648</v>
      </c>
      <c r="E76" s="146" t="s">
        <v>1045</v>
      </c>
      <c r="F76" s="146"/>
      <c r="G76" s="146"/>
      <c r="H76" s="146">
        <v>200</v>
      </c>
      <c r="I76" s="146"/>
      <c r="J76" s="146" t="s">
        <v>1046</v>
      </c>
      <c r="K76" s="146" t="s">
        <v>1047</v>
      </c>
      <c r="L76" s="146" t="s">
        <v>1048</v>
      </c>
      <c r="M76" s="146" t="s">
        <v>1049</v>
      </c>
    </row>
    <row r="77" spans="1:13" ht="17.25" customHeight="1" x14ac:dyDescent="0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6.5" customHeight="1" x14ac:dyDescent="0.25">
      <c r="A78" s="364" t="s">
        <v>17</v>
      </c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6"/>
    </row>
    <row r="79" spans="1:13" ht="16.5" customHeight="1" x14ac:dyDescent="0.2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</row>
    <row r="80" spans="1:13" ht="16.5" customHeight="1" x14ac:dyDescent="0.2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</row>
    <row r="81" spans="1:13" ht="17.25" customHeight="1" x14ac:dyDescent="0.25">
      <c r="A81" s="364" t="s">
        <v>18</v>
      </c>
      <c r="B81" s="365"/>
      <c r="C81" s="365"/>
      <c r="D81" s="365"/>
      <c r="E81" s="365"/>
      <c r="F81" s="365"/>
      <c r="G81" s="365"/>
      <c r="H81" s="365"/>
      <c r="I81" s="365"/>
      <c r="J81" s="365"/>
      <c r="K81" s="365"/>
      <c r="L81" s="365"/>
      <c r="M81" s="366"/>
    </row>
    <row r="82" spans="1:13" ht="17.25" customHeight="1" x14ac:dyDescent="0.2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</row>
    <row r="83" spans="1:13" x14ac:dyDescent="0.25">
      <c r="A83" s="152"/>
      <c r="B83" s="152"/>
      <c r="C83" s="152"/>
      <c r="D83" s="152"/>
      <c r="E83" s="152"/>
      <c r="F83" s="152"/>
      <c r="G83" s="152"/>
      <c r="H83" s="153"/>
      <c r="I83" s="153"/>
      <c r="J83" s="153"/>
      <c r="K83" s="153"/>
      <c r="L83" s="153"/>
      <c r="M83" s="153"/>
    </row>
  </sheetData>
  <mergeCells count="56">
    <mergeCell ref="A81:M81"/>
    <mergeCell ref="M46:M48"/>
    <mergeCell ref="A50:M50"/>
    <mergeCell ref="A52:M52"/>
    <mergeCell ref="A55:M55"/>
    <mergeCell ref="A62:M62"/>
    <mergeCell ref="A65:M65"/>
    <mergeCell ref="A67:M67"/>
    <mergeCell ref="A70:M70"/>
    <mergeCell ref="A73:M73"/>
    <mergeCell ref="A75:M75"/>
    <mergeCell ref="A78:M78"/>
    <mergeCell ref="B46:B48"/>
    <mergeCell ref="C46:C48"/>
    <mergeCell ref="J46:J48"/>
    <mergeCell ref="B43:B45"/>
    <mergeCell ref="C43:C45"/>
    <mergeCell ref="J43:J45"/>
    <mergeCell ref="M43:M45"/>
    <mergeCell ref="A44:A45"/>
    <mergeCell ref="D44:D45"/>
    <mergeCell ref="E44:E45"/>
    <mergeCell ref="F44:F45"/>
    <mergeCell ref="G44:G45"/>
    <mergeCell ref="H44:H45"/>
    <mergeCell ref="I44:I45"/>
    <mergeCell ref="K44:K45"/>
    <mergeCell ref="L44:L45"/>
    <mergeCell ref="A42:M42"/>
    <mergeCell ref="A16:M16"/>
    <mergeCell ref="A19:M19"/>
    <mergeCell ref="A22:M22"/>
    <mergeCell ref="A25:M25"/>
    <mergeCell ref="A27:M27"/>
    <mergeCell ref="A28:M28"/>
    <mergeCell ref="A31:M31"/>
    <mergeCell ref="A33:M33"/>
    <mergeCell ref="A36:M36"/>
    <mergeCell ref="A39:M39"/>
    <mergeCell ref="A40:M40"/>
    <mergeCell ref="A13:M13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  <mergeCell ref="L2:L3"/>
    <mergeCell ref="M2:M3"/>
    <mergeCell ref="B5:M5"/>
    <mergeCell ref="A7:M7"/>
    <mergeCell ref="A10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4" zoomScale="70" zoomScaleNormal="70" workbookViewId="0">
      <selection activeCell="L14" sqref="L14:L16"/>
    </sheetView>
  </sheetViews>
  <sheetFormatPr defaultRowHeight="17.25" x14ac:dyDescent="0.25"/>
  <cols>
    <col min="1" max="1" width="12.7109375" style="168" bestFit="1" customWidth="1"/>
    <col min="2" max="2" width="52.42578125" style="133" customWidth="1"/>
    <col min="3" max="3" width="46.140625" style="133" customWidth="1"/>
    <col min="4" max="5" width="18.42578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0" width="26.140625" style="148" customWidth="1"/>
    <col min="11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428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429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62"/>
      <c r="B4" s="135" t="s">
        <v>7</v>
      </c>
      <c r="C4" s="134"/>
      <c r="D4" s="136"/>
      <c r="E4" s="136"/>
      <c r="F4" s="137"/>
      <c r="G4" s="137"/>
      <c r="H4" s="138"/>
      <c r="I4" s="138"/>
      <c r="J4" s="138"/>
      <c r="K4" s="138"/>
      <c r="L4" s="138"/>
      <c r="M4" s="138"/>
    </row>
    <row r="5" spans="1:13" ht="30" customHeight="1" x14ac:dyDescent="0.25">
      <c r="A5" s="163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64"/>
      <c r="B6" s="141" t="s">
        <v>8</v>
      </c>
      <c r="C6" s="140"/>
      <c r="D6" s="142"/>
      <c r="E6" s="142"/>
      <c r="F6" s="143"/>
      <c r="G6" s="143"/>
      <c r="H6" s="144"/>
      <c r="I6" s="144"/>
      <c r="J6" s="144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x14ac:dyDescent="0.25">
      <c r="A8" s="120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x14ac:dyDescent="0.25">
      <c r="A9" s="120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6.5" customHeight="1" x14ac:dyDescent="0.25">
      <c r="A10" s="394" t="s">
        <v>28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6"/>
    </row>
    <row r="11" spans="1:13" x14ac:dyDescent="0.25">
      <c r="A11" s="120"/>
      <c r="B11" s="107"/>
      <c r="C11" s="145"/>
      <c r="D11" s="145"/>
      <c r="E11" s="145"/>
      <c r="F11" s="145"/>
      <c r="G11" s="145"/>
      <c r="H11" s="21"/>
      <c r="I11" s="145"/>
      <c r="J11" s="107"/>
      <c r="K11" s="145"/>
      <c r="L11" s="145"/>
      <c r="M11" s="145"/>
    </row>
    <row r="12" spans="1:13" ht="16.5" customHeight="1" x14ac:dyDescent="0.25">
      <c r="A12" s="120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18.75" customHeight="1" x14ac:dyDescent="0.25">
      <c r="A13" s="394" t="s">
        <v>29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ht="82.5" x14ac:dyDescent="0.25">
      <c r="A14" s="120" t="s">
        <v>284</v>
      </c>
      <c r="B14" s="107" t="s">
        <v>285</v>
      </c>
      <c r="C14" s="145" t="s">
        <v>286</v>
      </c>
      <c r="D14" s="145" t="s">
        <v>287</v>
      </c>
      <c r="E14" s="145" t="s">
        <v>288</v>
      </c>
      <c r="F14" s="145" t="s">
        <v>289</v>
      </c>
      <c r="G14" s="145"/>
      <c r="H14" s="21">
        <v>70</v>
      </c>
      <c r="I14" s="145"/>
      <c r="J14" s="107" t="s">
        <v>290</v>
      </c>
      <c r="K14" s="145" t="s">
        <v>291</v>
      </c>
      <c r="L14" s="145"/>
      <c r="M14" s="145" t="s">
        <v>292</v>
      </c>
    </row>
    <row r="15" spans="1:13" ht="82.5" x14ac:dyDescent="0.25">
      <c r="A15" s="120" t="s">
        <v>293</v>
      </c>
      <c r="B15" s="107" t="s">
        <v>294</v>
      </c>
      <c r="C15" s="145" t="s">
        <v>286</v>
      </c>
      <c r="D15" s="145" t="s">
        <v>295</v>
      </c>
      <c r="E15" s="145" t="s">
        <v>288</v>
      </c>
      <c r="F15" s="145" t="s">
        <v>289</v>
      </c>
      <c r="G15" s="145"/>
      <c r="H15" s="21">
        <v>46.5</v>
      </c>
      <c r="I15" s="145"/>
      <c r="J15" s="107" t="s">
        <v>290</v>
      </c>
      <c r="K15" s="145" t="s">
        <v>291</v>
      </c>
      <c r="L15" s="145"/>
      <c r="M15" s="145" t="s">
        <v>292</v>
      </c>
    </row>
    <row r="16" spans="1:13" ht="82.5" x14ac:dyDescent="0.25">
      <c r="A16" s="120" t="s">
        <v>296</v>
      </c>
      <c r="B16" s="107" t="s">
        <v>297</v>
      </c>
      <c r="C16" s="145" t="s">
        <v>286</v>
      </c>
      <c r="D16" s="145" t="s">
        <v>287</v>
      </c>
      <c r="E16" s="145" t="s">
        <v>288</v>
      </c>
      <c r="F16" s="145" t="s">
        <v>289</v>
      </c>
      <c r="G16" s="145"/>
      <c r="H16" s="22">
        <v>3.5</v>
      </c>
      <c r="I16" s="145"/>
      <c r="J16" s="107" t="s">
        <v>290</v>
      </c>
      <c r="K16" s="145" t="s">
        <v>291</v>
      </c>
      <c r="L16" s="145"/>
      <c r="M16" s="145" t="s">
        <v>292</v>
      </c>
    </row>
    <row r="17" spans="1:13" ht="22.5" customHeight="1" x14ac:dyDescent="0.25">
      <c r="A17" s="394" t="s">
        <v>30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6"/>
    </row>
    <row r="18" spans="1:13" ht="20.25" customHeight="1" x14ac:dyDescent="0.25">
      <c r="A18" s="120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8" customHeight="1" x14ac:dyDescent="0.25">
      <c r="A19" s="120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21" customHeight="1" x14ac:dyDescent="0.25">
      <c r="A20" s="394" t="s">
        <v>31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6"/>
    </row>
    <row r="21" spans="1:13" ht="82.5" x14ac:dyDescent="0.25">
      <c r="A21" s="120" t="s">
        <v>298</v>
      </c>
      <c r="B21" s="107" t="s">
        <v>299</v>
      </c>
      <c r="C21" s="145" t="s">
        <v>286</v>
      </c>
      <c r="D21" s="145" t="s">
        <v>295</v>
      </c>
      <c r="E21" s="145" t="s">
        <v>300</v>
      </c>
      <c r="F21" s="145" t="s">
        <v>301</v>
      </c>
      <c r="G21" s="145"/>
      <c r="H21" s="21">
        <v>130</v>
      </c>
      <c r="I21" s="145"/>
      <c r="J21" s="107" t="s">
        <v>290</v>
      </c>
      <c r="K21" s="145" t="s">
        <v>291</v>
      </c>
      <c r="L21" s="145" t="s">
        <v>199</v>
      </c>
      <c r="M21" s="145" t="s">
        <v>292</v>
      </c>
    </row>
    <row r="22" spans="1:13" ht="82.5" x14ac:dyDescent="0.25">
      <c r="A22" s="120" t="s">
        <v>302</v>
      </c>
      <c r="B22" s="107" t="s">
        <v>303</v>
      </c>
      <c r="C22" s="145" t="s">
        <v>286</v>
      </c>
      <c r="D22" s="145" t="s">
        <v>287</v>
      </c>
      <c r="E22" s="145" t="s">
        <v>300</v>
      </c>
      <c r="F22" s="145" t="s">
        <v>301</v>
      </c>
      <c r="G22" s="145"/>
      <c r="H22" s="165" t="s">
        <v>255</v>
      </c>
      <c r="I22" s="145"/>
      <c r="J22" s="107" t="s">
        <v>290</v>
      </c>
      <c r="K22" s="165" t="s">
        <v>255</v>
      </c>
      <c r="L22" s="165" t="s">
        <v>255</v>
      </c>
      <c r="M22" s="145" t="s">
        <v>292</v>
      </c>
    </row>
    <row r="23" spans="1:13" ht="25.5" customHeight="1" x14ac:dyDescent="0.25">
      <c r="A23" s="364" t="s">
        <v>32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6"/>
    </row>
    <row r="24" spans="1:13" ht="21" customHeight="1" x14ac:dyDescent="0.25">
      <c r="A24" s="119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21.75" customHeight="1" x14ac:dyDescent="0.25">
      <c r="A25" s="119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</row>
    <row r="26" spans="1:13" ht="30" customHeight="1" x14ac:dyDescent="0.25">
      <c r="A26" s="397" t="s">
        <v>12</v>
      </c>
      <c r="B26" s="398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</row>
    <row r="27" spans="1:13" x14ac:dyDescent="0.25">
      <c r="A27" s="164"/>
      <c r="B27" s="141" t="s">
        <v>8</v>
      </c>
      <c r="C27" s="140"/>
      <c r="D27" s="142"/>
      <c r="E27" s="142"/>
      <c r="F27" s="143"/>
      <c r="G27" s="143"/>
      <c r="H27" s="144"/>
      <c r="I27" s="144"/>
      <c r="J27" s="144"/>
      <c r="K27" s="144"/>
      <c r="L27" s="144"/>
      <c r="M27" s="144"/>
    </row>
    <row r="28" spans="1:13" ht="23.25" customHeight="1" x14ac:dyDescent="0.25">
      <c r="A28" s="394" t="s">
        <v>33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6"/>
    </row>
    <row r="29" spans="1:13" ht="23.25" customHeight="1" x14ac:dyDescent="0.25">
      <c r="A29" s="400" t="s">
        <v>22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2"/>
    </row>
    <row r="30" spans="1:13" ht="66" x14ac:dyDescent="0.25">
      <c r="A30" s="94" t="s">
        <v>304</v>
      </c>
      <c r="B30" s="26" t="s">
        <v>305</v>
      </c>
      <c r="C30" s="94" t="s">
        <v>286</v>
      </c>
      <c r="D30" s="27" t="s">
        <v>306</v>
      </c>
      <c r="E30" s="94">
        <v>44136</v>
      </c>
      <c r="F30" s="120" t="s">
        <v>307</v>
      </c>
      <c r="G30" s="94"/>
      <c r="H30" s="21">
        <v>7800</v>
      </c>
      <c r="I30" s="94"/>
      <c r="J30" s="26" t="s">
        <v>308</v>
      </c>
      <c r="K30" s="94" t="s">
        <v>309</v>
      </c>
      <c r="L30" s="94"/>
      <c r="M30" s="94" t="s">
        <v>310</v>
      </c>
    </row>
    <row r="31" spans="1:13" ht="23.25" customHeight="1" x14ac:dyDescent="0.25">
      <c r="A31" s="120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27" customHeight="1" x14ac:dyDescent="0.25">
      <c r="A32" s="361" t="s">
        <v>23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3"/>
    </row>
    <row r="33" spans="1:13" ht="22.5" customHeight="1" x14ac:dyDescent="0.25">
      <c r="A33" s="120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21.75" customHeight="1" x14ac:dyDescent="0.25">
      <c r="A34" s="400" t="s">
        <v>34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3"/>
    </row>
    <row r="35" spans="1:13" ht="21.75" customHeight="1" x14ac:dyDescent="0.25">
      <c r="A35" s="120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21.75" customHeight="1" x14ac:dyDescent="0.25">
      <c r="A36" s="120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ht="21.75" customHeight="1" x14ac:dyDescent="0.25">
      <c r="A37" s="361" t="s">
        <v>311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3"/>
    </row>
    <row r="38" spans="1:13" x14ac:dyDescent="0.25">
      <c r="A38" s="120"/>
      <c r="B38" s="107"/>
      <c r="C38" s="107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23.25" customHeight="1" x14ac:dyDescent="0.25">
      <c r="A39" s="120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23.25" customHeight="1" x14ac:dyDescent="0.25">
      <c r="A40" s="394" t="s">
        <v>35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6"/>
    </row>
    <row r="41" spans="1:13" ht="23.25" customHeight="1" x14ac:dyDescent="0.25">
      <c r="A41" s="361" t="s">
        <v>36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</row>
    <row r="42" spans="1:13" ht="23.25" customHeight="1" x14ac:dyDescent="0.25">
      <c r="A42" s="120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1:13" ht="23.25" customHeight="1" x14ac:dyDescent="0.25">
      <c r="A43" s="120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23.25" customHeight="1" x14ac:dyDescent="0.25">
      <c r="A44" s="361" t="s">
        <v>37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3"/>
    </row>
    <row r="45" spans="1:13" ht="23.25" customHeight="1" x14ac:dyDescent="0.25">
      <c r="A45" s="120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1:13" ht="23.25" customHeight="1" x14ac:dyDescent="0.25">
      <c r="A46" s="120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1:13" ht="26.25" customHeight="1" x14ac:dyDescent="0.25">
      <c r="A47" s="364" t="s">
        <v>38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6"/>
    </row>
    <row r="48" spans="1:13" ht="26.25" customHeight="1" x14ac:dyDescent="0.25">
      <c r="A48" s="119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</row>
    <row r="49" spans="1:13" ht="26.25" customHeight="1" x14ac:dyDescent="0.25">
      <c r="A49" s="119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23.25" customHeight="1" x14ac:dyDescent="0.25">
      <c r="A50" s="364" t="s">
        <v>39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6"/>
    </row>
    <row r="51" spans="1:13" ht="22.5" customHeight="1" x14ac:dyDescent="0.25">
      <c r="A51" s="119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1:13" ht="22.5" customHeight="1" x14ac:dyDescent="0.25">
      <c r="A52" s="119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3" ht="24.75" customHeight="1" x14ac:dyDescent="0.25">
      <c r="A53" s="364" t="s">
        <v>20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6"/>
    </row>
    <row r="54" spans="1:13" ht="24.75" customHeight="1" x14ac:dyDescent="0.25">
      <c r="A54" s="119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</row>
    <row r="55" spans="1:13" ht="24.75" customHeight="1" x14ac:dyDescent="0.25">
      <c r="A55" s="119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24.75" customHeight="1" x14ac:dyDescent="0.25">
      <c r="A56" s="364" t="s">
        <v>40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1"/>
    </row>
    <row r="57" spans="1:13" ht="82.5" x14ac:dyDescent="0.25">
      <c r="A57" s="119" t="s">
        <v>312</v>
      </c>
      <c r="B57" s="107" t="s">
        <v>313</v>
      </c>
      <c r="C57" s="145" t="s">
        <v>286</v>
      </c>
      <c r="D57" s="145" t="s">
        <v>314</v>
      </c>
      <c r="E57" s="145" t="s">
        <v>315</v>
      </c>
      <c r="F57" s="146" t="s">
        <v>316</v>
      </c>
      <c r="G57" s="146"/>
      <c r="H57" s="146" t="s">
        <v>317</v>
      </c>
      <c r="I57" s="146"/>
      <c r="J57" s="106" t="s">
        <v>318</v>
      </c>
      <c r="K57" s="146" t="s">
        <v>319</v>
      </c>
      <c r="L57" s="146" t="s">
        <v>320</v>
      </c>
      <c r="M57" s="146" t="s">
        <v>321</v>
      </c>
    </row>
    <row r="58" spans="1:13" ht="21.75" customHeight="1" x14ac:dyDescent="0.25">
      <c r="A58" s="119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</row>
    <row r="59" spans="1:13" ht="30" customHeight="1" x14ac:dyDescent="0.25">
      <c r="A59" s="406" t="s">
        <v>13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</row>
    <row r="60" spans="1:13" x14ac:dyDescent="0.25">
      <c r="A60" s="164"/>
      <c r="B60" s="141" t="s">
        <v>8</v>
      </c>
      <c r="C60" s="140"/>
      <c r="D60" s="142"/>
      <c r="E60" s="142"/>
      <c r="F60" s="143"/>
      <c r="G60" s="143"/>
      <c r="H60" s="144"/>
      <c r="I60" s="144"/>
      <c r="J60" s="144"/>
      <c r="K60" s="144"/>
      <c r="L60" s="144"/>
      <c r="M60" s="144"/>
    </row>
    <row r="61" spans="1:13" x14ac:dyDescent="0.25">
      <c r="A61" s="364" t="s">
        <v>21</v>
      </c>
      <c r="B61" s="365"/>
      <c r="C61" s="365"/>
      <c r="D61" s="365"/>
      <c r="E61" s="365"/>
      <c r="F61" s="365"/>
      <c r="G61" s="365"/>
      <c r="H61" s="365"/>
      <c r="I61" s="365"/>
      <c r="J61" s="365"/>
      <c r="K61" s="365"/>
      <c r="L61" s="365"/>
      <c r="M61" s="366"/>
    </row>
    <row r="62" spans="1:13" x14ac:dyDescent="0.25">
      <c r="A62" s="119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</row>
    <row r="63" spans="1:13" x14ac:dyDescent="0.25">
      <c r="A63" s="119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1:13" x14ac:dyDescent="0.25">
      <c r="A64" s="408" t="s">
        <v>15</v>
      </c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10"/>
    </row>
    <row r="65" spans="1:13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spans="1:13" ht="30" customHeight="1" x14ac:dyDescent="0.25">
      <c r="A67" s="406" t="s">
        <v>14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</row>
    <row r="68" spans="1:13" x14ac:dyDescent="0.25">
      <c r="A68" s="164"/>
      <c r="B68" s="141" t="s">
        <v>8</v>
      </c>
      <c r="C68" s="140"/>
      <c r="D68" s="142"/>
      <c r="E68" s="142"/>
      <c r="F68" s="143"/>
      <c r="G68" s="143"/>
      <c r="H68" s="144"/>
      <c r="I68" s="144"/>
      <c r="J68" s="144"/>
      <c r="K68" s="144"/>
      <c r="L68" s="144"/>
      <c r="M68" s="147"/>
    </row>
    <row r="69" spans="1:13" ht="20.25" customHeight="1" x14ac:dyDescent="0.25">
      <c r="A69" s="364" t="s">
        <v>16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6"/>
    </row>
    <row r="70" spans="1:13" ht="99" customHeight="1" x14ac:dyDescent="0.25">
      <c r="A70" s="119" t="s">
        <v>322</v>
      </c>
      <c r="B70" s="106" t="s">
        <v>323</v>
      </c>
      <c r="C70" s="107" t="s">
        <v>286</v>
      </c>
      <c r="D70" s="146" t="s">
        <v>324</v>
      </c>
      <c r="E70" s="145" t="s">
        <v>315</v>
      </c>
      <c r="F70" s="146" t="s">
        <v>325</v>
      </c>
      <c r="G70" s="146"/>
      <c r="H70" s="146" t="s">
        <v>326</v>
      </c>
      <c r="I70" s="146"/>
      <c r="J70" s="106" t="s">
        <v>327</v>
      </c>
      <c r="K70" s="146" t="s">
        <v>328</v>
      </c>
      <c r="L70" s="146" t="s">
        <v>329</v>
      </c>
      <c r="M70" s="146" t="s">
        <v>330</v>
      </c>
    </row>
    <row r="71" spans="1:13" ht="17.25" customHeight="1" x14ac:dyDescent="0.25">
      <c r="A71" s="119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1:13" ht="16.5" customHeight="1" x14ac:dyDescent="0.25">
      <c r="A72" s="364" t="s">
        <v>17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6"/>
    </row>
    <row r="73" spans="1:13" ht="16.5" customHeight="1" x14ac:dyDescent="0.25">
      <c r="A73" s="119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6.5" customHeight="1" x14ac:dyDescent="0.25">
      <c r="A74" s="119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7.25" customHeight="1" x14ac:dyDescent="0.25">
      <c r="A75" s="364" t="s">
        <v>18</v>
      </c>
      <c r="B75" s="365"/>
      <c r="C75" s="365"/>
      <c r="D75" s="365"/>
      <c r="E75" s="365"/>
      <c r="F75" s="365"/>
      <c r="G75" s="365"/>
      <c r="H75" s="365"/>
      <c r="I75" s="365"/>
      <c r="J75" s="365"/>
      <c r="K75" s="365"/>
      <c r="L75" s="365"/>
      <c r="M75" s="366"/>
    </row>
    <row r="76" spans="1:13" ht="83.45" customHeight="1" x14ac:dyDescent="0.25">
      <c r="A76" s="119" t="s">
        <v>331</v>
      </c>
      <c r="B76" s="106" t="s">
        <v>332</v>
      </c>
      <c r="C76" s="107" t="s">
        <v>286</v>
      </c>
      <c r="D76" s="146" t="s">
        <v>324</v>
      </c>
      <c r="E76" s="145" t="s">
        <v>315</v>
      </c>
      <c r="F76" s="146" t="s">
        <v>333</v>
      </c>
      <c r="G76" s="146"/>
      <c r="H76" s="146" t="s">
        <v>334</v>
      </c>
      <c r="I76" s="146"/>
      <c r="J76" s="106" t="s">
        <v>327</v>
      </c>
      <c r="K76" s="146" t="s">
        <v>328</v>
      </c>
      <c r="L76" s="146" t="s">
        <v>329</v>
      </c>
      <c r="M76" s="372" t="s">
        <v>335</v>
      </c>
    </row>
    <row r="77" spans="1:13" ht="99" x14ac:dyDescent="0.25">
      <c r="A77" s="166" t="s">
        <v>336</v>
      </c>
      <c r="B77" s="106" t="s">
        <v>337</v>
      </c>
      <c r="C77" s="107" t="s">
        <v>286</v>
      </c>
      <c r="D77" s="146" t="s">
        <v>324</v>
      </c>
      <c r="E77" s="145" t="s">
        <v>315</v>
      </c>
      <c r="F77" s="146" t="s">
        <v>338</v>
      </c>
      <c r="G77" s="146"/>
      <c r="H77" s="146" t="s">
        <v>334</v>
      </c>
      <c r="I77" s="153"/>
      <c r="J77" s="106" t="s">
        <v>327</v>
      </c>
      <c r="K77" s="146" t="s">
        <v>328</v>
      </c>
      <c r="L77" s="146" t="s">
        <v>329</v>
      </c>
      <c r="M77" s="379"/>
    </row>
    <row r="78" spans="1:13" ht="99" x14ac:dyDescent="0.25">
      <c r="A78" s="166" t="s">
        <v>339</v>
      </c>
      <c r="B78" s="106" t="s">
        <v>340</v>
      </c>
      <c r="C78" s="107" t="s">
        <v>286</v>
      </c>
      <c r="D78" s="146" t="s">
        <v>324</v>
      </c>
      <c r="E78" s="145" t="s">
        <v>315</v>
      </c>
      <c r="F78" s="146" t="s">
        <v>341</v>
      </c>
      <c r="G78" s="146"/>
      <c r="H78" s="146" t="s">
        <v>342</v>
      </c>
      <c r="I78" s="153"/>
      <c r="J78" s="106" t="s">
        <v>327</v>
      </c>
      <c r="K78" s="146" t="s">
        <v>328</v>
      </c>
      <c r="L78" s="167" t="s">
        <v>343</v>
      </c>
      <c r="M78" s="373"/>
    </row>
  </sheetData>
  <mergeCells count="40">
    <mergeCell ref="M76:M78"/>
    <mergeCell ref="A47:M47"/>
    <mergeCell ref="A50:M50"/>
    <mergeCell ref="A53:M53"/>
    <mergeCell ref="A56:M56"/>
    <mergeCell ref="A59:M59"/>
    <mergeCell ref="A61:M61"/>
    <mergeCell ref="A64:M64"/>
    <mergeCell ref="A67:M67"/>
    <mergeCell ref="A69:M69"/>
    <mergeCell ref="A72:M72"/>
    <mergeCell ref="A75:M75"/>
    <mergeCell ref="A44:M44"/>
    <mergeCell ref="A17:M17"/>
    <mergeCell ref="A20:M20"/>
    <mergeCell ref="A23:M23"/>
    <mergeCell ref="A26:M26"/>
    <mergeCell ref="A28:M28"/>
    <mergeCell ref="A29:M29"/>
    <mergeCell ref="A32:M32"/>
    <mergeCell ref="A34:M34"/>
    <mergeCell ref="A37:M37"/>
    <mergeCell ref="A40:M40"/>
    <mergeCell ref="A41:M41"/>
    <mergeCell ref="A13:M13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  <mergeCell ref="L2:L3"/>
    <mergeCell ref="M2:M3"/>
    <mergeCell ref="B5:M5"/>
    <mergeCell ref="A7:M7"/>
    <mergeCell ref="A10:M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zoomScale="70" zoomScaleNormal="70" workbookViewId="0">
      <selection activeCell="K13" sqref="K13"/>
    </sheetView>
  </sheetViews>
  <sheetFormatPr defaultRowHeight="17.25" x14ac:dyDescent="0.25"/>
  <cols>
    <col min="1" max="1" width="12.7109375" style="133" bestFit="1" customWidth="1"/>
    <col min="2" max="2" width="54.28515625" style="133" customWidth="1"/>
    <col min="3" max="3" width="39.140625" style="133" customWidth="1"/>
    <col min="4" max="5" width="18.42578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0" width="28.85546875" style="148" customWidth="1"/>
    <col min="11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344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/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40"/>
      <c r="B6" s="141" t="s">
        <v>8</v>
      </c>
      <c r="C6" s="140"/>
      <c r="D6" s="142"/>
      <c r="E6" s="142"/>
      <c r="F6" s="143"/>
      <c r="G6" s="143"/>
      <c r="H6" s="144"/>
      <c r="I6" s="144"/>
      <c r="J6" s="144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6.5" customHeight="1" x14ac:dyDescent="0.25">
      <c r="A10" s="394" t="s">
        <v>28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6"/>
    </row>
    <row r="11" spans="1:13" s="348" customFormat="1" ht="82.5" x14ac:dyDescent="0.25">
      <c r="A11" s="349">
        <v>1</v>
      </c>
      <c r="B11" s="107" t="s">
        <v>1053</v>
      </c>
      <c r="C11" s="349" t="s">
        <v>1061</v>
      </c>
      <c r="D11" s="27" t="s">
        <v>1052</v>
      </c>
      <c r="E11" s="349">
        <v>2019</v>
      </c>
      <c r="F11" s="349">
        <v>1</v>
      </c>
      <c r="G11" s="349"/>
      <c r="H11" s="349">
        <v>0</v>
      </c>
      <c r="I11" s="349"/>
      <c r="J11" s="349" t="s">
        <v>346</v>
      </c>
      <c r="K11" s="349" t="s">
        <v>1078</v>
      </c>
      <c r="L11" s="349"/>
      <c r="M11" s="349" t="s">
        <v>1005</v>
      </c>
    </row>
    <row r="12" spans="1:13" s="348" customFormat="1" ht="82.5" x14ac:dyDescent="0.25">
      <c r="A12" s="349">
        <v>2</v>
      </c>
      <c r="B12" s="107" t="s">
        <v>1053</v>
      </c>
      <c r="C12" s="349" t="s">
        <v>1061</v>
      </c>
      <c r="D12" s="27" t="s">
        <v>1052</v>
      </c>
      <c r="E12" s="349">
        <v>2020</v>
      </c>
      <c r="F12" s="349">
        <v>1</v>
      </c>
      <c r="G12" s="349"/>
      <c r="H12" s="349">
        <v>0</v>
      </c>
      <c r="I12" s="349"/>
      <c r="J12" s="349" t="s">
        <v>346</v>
      </c>
      <c r="K12" s="353" t="s">
        <v>1078</v>
      </c>
      <c r="L12" s="349"/>
      <c r="M12" s="349" t="s">
        <v>1005</v>
      </c>
    </row>
    <row r="13" spans="1:13" ht="111" customHeight="1" x14ac:dyDescent="0.25">
      <c r="A13" s="349">
        <v>3</v>
      </c>
      <c r="B13" s="107" t="s">
        <v>1060</v>
      </c>
      <c r="C13" s="349" t="s">
        <v>1061</v>
      </c>
      <c r="D13" s="349" t="s">
        <v>1052</v>
      </c>
      <c r="E13" s="349">
        <v>2020</v>
      </c>
      <c r="F13" s="349">
        <v>1</v>
      </c>
      <c r="G13" s="349"/>
      <c r="H13" s="22">
        <v>18</v>
      </c>
      <c r="I13" s="349"/>
      <c r="J13" s="349" t="s">
        <v>346</v>
      </c>
      <c r="K13" s="349" t="s">
        <v>1062</v>
      </c>
      <c r="L13" s="349"/>
      <c r="M13" s="349" t="s">
        <v>1005</v>
      </c>
    </row>
    <row r="14" spans="1:13" ht="16.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8.75" customHeight="1" x14ac:dyDescent="0.25">
      <c r="A15" s="394" t="s">
        <v>29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6"/>
    </row>
    <row r="16" spans="1:13" ht="87.75" customHeight="1" x14ac:dyDescent="0.25">
      <c r="A16" s="145">
        <v>1</v>
      </c>
      <c r="B16" s="145" t="s">
        <v>347</v>
      </c>
      <c r="C16" s="145"/>
      <c r="D16" s="145">
        <v>1</v>
      </c>
      <c r="E16" s="145">
        <v>2019</v>
      </c>
      <c r="F16" s="145"/>
      <c r="G16" s="145"/>
      <c r="H16" s="22">
        <v>300</v>
      </c>
      <c r="I16" s="145"/>
      <c r="J16" s="145" t="s">
        <v>348</v>
      </c>
      <c r="K16" s="145"/>
      <c r="L16" s="145"/>
      <c r="M16" s="145"/>
    </row>
    <row r="17" spans="1:13" ht="18.75" customHeight="1" x14ac:dyDescent="0.2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22.5" customHeight="1" x14ac:dyDescent="0.25">
      <c r="A18" s="394" t="s">
        <v>30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6"/>
    </row>
    <row r="19" spans="1:13" ht="20.25" customHeight="1" x14ac:dyDescent="0.2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8" customHeight="1" x14ac:dyDescent="0.2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21" customHeight="1" x14ac:dyDescent="0.25">
      <c r="A21" s="394" t="s">
        <v>31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6"/>
    </row>
    <row r="22" spans="1:13" ht="21" customHeight="1" x14ac:dyDescent="0.2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21" customHeight="1" x14ac:dyDescent="0.25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25.5" customHeight="1" x14ac:dyDescent="0.25">
      <c r="A24" s="364" t="s">
        <v>32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6"/>
    </row>
    <row r="25" spans="1:13" ht="21" customHeight="1" x14ac:dyDescent="0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</row>
    <row r="26" spans="1:13" ht="21.75" customHeight="1" x14ac:dyDescent="0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3" ht="30" customHeight="1" x14ac:dyDescent="0.25">
      <c r="A27" s="397" t="s">
        <v>12</v>
      </c>
      <c r="B27" s="398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</row>
    <row r="28" spans="1:13" x14ac:dyDescent="0.25">
      <c r="A28" s="140"/>
      <c r="B28" s="141" t="s">
        <v>8</v>
      </c>
      <c r="C28" s="140"/>
      <c r="D28" s="142"/>
      <c r="E28" s="142"/>
      <c r="F28" s="143"/>
      <c r="G28" s="143"/>
      <c r="H28" s="144"/>
      <c r="I28" s="144"/>
      <c r="J28" s="144"/>
      <c r="K28" s="144"/>
      <c r="L28" s="144"/>
      <c r="M28" s="144"/>
    </row>
    <row r="29" spans="1:13" ht="23.25" customHeight="1" x14ac:dyDescent="0.25">
      <c r="A29" s="394" t="s">
        <v>33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6"/>
    </row>
    <row r="30" spans="1:13" ht="23.25" customHeight="1" x14ac:dyDescent="0.25">
      <c r="A30" s="400" t="s">
        <v>22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2"/>
    </row>
    <row r="31" spans="1:13" ht="23.25" customHeight="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23.25" customHeight="1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27" customHeight="1" x14ac:dyDescent="0.25">
      <c r="A33" s="361" t="s">
        <v>23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3"/>
    </row>
    <row r="34" spans="1:13" ht="24" customHeight="1" x14ac:dyDescent="0.25">
      <c r="A34" s="120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</row>
    <row r="35" spans="1:13" ht="22.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21.75" customHeight="1" x14ac:dyDescent="0.25">
      <c r="A36" s="400" t="s">
        <v>34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3"/>
    </row>
    <row r="37" spans="1:13" ht="21.75" customHeight="1" x14ac:dyDescent="0.2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13" ht="21.75" customHeight="1" x14ac:dyDescent="0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21.75" customHeight="1" x14ac:dyDescent="0.25">
      <c r="A39" s="361" t="s">
        <v>311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3"/>
    </row>
    <row r="40" spans="1:13" ht="23.25" customHeight="1" x14ac:dyDescent="0.2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1:13" ht="23.25" customHeight="1" x14ac:dyDescent="0.2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1:13" ht="23.25" customHeight="1" x14ac:dyDescent="0.25">
      <c r="A42" s="394" t="s">
        <v>35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6"/>
    </row>
    <row r="43" spans="1:13" ht="23.25" customHeight="1" x14ac:dyDescent="0.25">
      <c r="A43" s="361" t="s">
        <v>36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3"/>
    </row>
    <row r="44" spans="1:13" ht="23.25" customHeight="1" x14ac:dyDescent="0.2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1:13" ht="23.25" customHeight="1" x14ac:dyDescent="0.2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1:13" ht="23.25" customHeight="1" x14ac:dyDescent="0.25">
      <c r="A46" s="361" t="s">
        <v>37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3"/>
    </row>
    <row r="47" spans="1:13" ht="23.25" customHeight="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1:13" ht="23.25" customHeight="1" x14ac:dyDescent="0.2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</row>
    <row r="49" spans="1:13" ht="26.25" customHeight="1" x14ac:dyDescent="0.25">
      <c r="A49" s="364" t="s">
        <v>38</v>
      </c>
      <c r="B49" s="365"/>
      <c r="C49" s="365"/>
      <c r="D49" s="365"/>
      <c r="E49" s="365"/>
      <c r="F49" s="365"/>
      <c r="G49" s="365"/>
      <c r="H49" s="365"/>
      <c r="I49" s="365"/>
      <c r="J49" s="365"/>
      <c r="K49" s="365"/>
      <c r="L49" s="365"/>
      <c r="M49" s="366"/>
    </row>
    <row r="50" spans="1:13" ht="26.25" customHeight="1" x14ac:dyDescent="0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51" spans="1:13" ht="26.25" customHeight="1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1:13" ht="23.25" customHeight="1" x14ac:dyDescent="0.25">
      <c r="A52" s="364" t="s">
        <v>39</v>
      </c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6"/>
    </row>
    <row r="53" spans="1:13" ht="22.5" customHeight="1" x14ac:dyDescent="0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</row>
    <row r="54" spans="1:13" ht="22.5" customHeight="1" x14ac:dyDescent="0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</row>
    <row r="55" spans="1:13" ht="24.75" customHeight="1" x14ac:dyDescent="0.25">
      <c r="A55" s="364" t="s">
        <v>20</v>
      </c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6"/>
    </row>
    <row r="56" spans="1:13" ht="24.75" customHeight="1" x14ac:dyDescent="0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</row>
    <row r="57" spans="1:13" ht="24.75" customHeight="1" x14ac:dyDescent="0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</row>
    <row r="58" spans="1:13" ht="24.75" customHeight="1" x14ac:dyDescent="0.25">
      <c r="A58" s="364" t="s">
        <v>40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1"/>
    </row>
    <row r="59" spans="1:13" ht="66.75" customHeight="1" x14ac:dyDescent="0.25">
      <c r="A59" s="47">
        <v>1</v>
      </c>
      <c r="B59" s="146" t="s">
        <v>349</v>
      </c>
      <c r="C59" s="146"/>
      <c r="D59" s="146"/>
      <c r="E59" s="146">
        <v>2019</v>
      </c>
      <c r="F59" s="146"/>
      <c r="G59" s="146"/>
      <c r="H59" s="38">
        <v>2755</v>
      </c>
      <c r="I59" s="146"/>
      <c r="J59" s="146" t="s">
        <v>350</v>
      </c>
      <c r="K59" s="146" t="s">
        <v>351</v>
      </c>
      <c r="L59" s="146" t="s">
        <v>352</v>
      </c>
      <c r="M59" s="146" t="s">
        <v>353</v>
      </c>
    </row>
    <row r="60" spans="1:13" ht="57.75" customHeight="1" x14ac:dyDescent="0.25">
      <c r="A60" s="47">
        <v>2</v>
      </c>
      <c r="B60" s="146" t="s">
        <v>354</v>
      </c>
      <c r="C60" s="146"/>
      <c r="D60" s="146"/>
      <c r="E60" s="146">
        <v>2019</v>
      </c>
      <c r="F60" s="146"/>
      <c r="G60" s="146"/>
      <c r="H60" s="38">
        <v>4176</v>
      </c>
      <c r="I60" s="146"/>
      <c r="J60" s="146" t="s">
        <v>350</v>
      </c>
      <c r="K60" s="146" t="s">
        <v>351</v>
      </c>
      <c r="L60" s="146" t="s">
        <v>355</v>
      </c>
      <c r="M60" s="146" t="s">
        <v>356</v>
      </c>
    </row>
    <row r="61" spans="1:13" ht="54.75" customHeight="1" x14ac:dyDescent="0.25">
      <c r="A61" s="146">
        <v>3</v>
      </c>
      <c r="B61" s="146" t="s">
        <v>357</v>
      </c>
      <c r="C61" s="146"/>
      <c r="D61" s="146"/>
      <c r="E61" s="146" t="s">
        <v>345</v>
      </c>
      <c r="F61" s="146"/>
      <c r="G61" s="146"/>
      <c r="H61" s="146" t="s">
        <v>358</v>
      </c>
      <c r="I61" s="146"/>
      <c r="J61" s="146" t="s">
        <v>350</v>
      </c>
      <c r="K61" s="146" t="s">
        <v>351</v>
      </c>
      <c r="L61" s="146" t="s">
        <v>359</v>
      </c>
      <c r="M61" s="146" t="s">
        <v>360</v>
      </c>
    </row>
    <row r="62" spans="1:13" ht="51" customHeight="1" x14ac:dyDescent="0.25">
      <c r="A62" s="146">
        <v>4</v>
      </c>
      <c r="B62" s="146" t="s">
        <v>361</v>
      </c>
      <c r="C62" s="146"/>
      <c r="D62" s="146"/>
      <c r="E62" s="146" t="s">
        <v>345</v>
      </c>
      <c r="F62" s="146"/>
      <c r="G62" s="146"/>
      <c r="H62" s="146" t="s">
        <v>362</v>
      </c>
      <c r="I62" s="146"/>
      <c r="J62" s="146" t="s">
        <v>350</v>
      </c>
      <c r="K62" s="146" t="s">
        <v>351</v>
      </c>
      <c r="L62" s="146" t="s">
        <v>363</v>
      </c>
      <c r="M62" s="146" t="s">
        <v>360</v>
      </c>
    </row>
    <row r="63" spans="1:13" ht="30" customHeight="1" x14ac:dyDescent="0.25">
      <c r="A63" s="406" t="s">
        <v>13</v>
      </c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</row>
    <row r="64" spans="1:13" x14ac:dyDescent="0.25">
      <c r="A64" s="140"/>
      <c r="B64" s="141" t="s">
        <v>8</v>
      </c>
      <c r="C64" s="140"/>
      <c r="D64" s="142"/>
      <c r="E64" s="142"/>
      <c r="F64" s="143"/>
      <c r="G64" s="143"/>
      <c r="H64" s="144"/>
      <c r="I64" s="144"/>
      <c r="J64" s="144"/>
      <c r="K64" s="144"/>
      <c r="L64" s="144"/>
      <c r="M64" s="144"/>
    </row>
    <row r="65" spans="1:13" x14ac:dyDescent="0.25">
      <c r="A65" s="364" t="s">
        <v>21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6"/>
    </row>
    <row r="66" spans="1:13" x14ac:dyDescent="0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</row>
    <row r="67" spans="1:13" x14ac:dyDescent="0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</row>
    <row r="68" spans="1:13" x14ac:dyDescent="0.25">
      <c r="A68" s="408" t="s">
        <v>15</v>
      </c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10"/>
    </row>
    <row r="69" spans="1:13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1:13" ht="30" customHeight="1" x14ac:dyDescent="0.25">
      <c r="A71" s="406" t="s">
        <v>14</v>
      </c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</row>
    <row r="72" spans="1:13" x14ac:dyDescent="0.25">
      <c r="A72" s="140"/>
      <c r="B72" s="141" t="s">
        <v>8</v>
      </c>
      <c r="C72" s="140"/>
      <c r="D72" s="142"/>
      <c r="E72" s="142"/>
      <c r="F72" s="143"/>
      <c r="G72" s="143"/>
      <c r="H72" s="144"/>
      <c r="I72" s="144"/>
      <c r="J72" s="144"/>
      <c r="K72" s="144"/>
      <c r="L72" s="144"/>
      <c r="M72" s="147"/>
    </row>
    <row r="73" spans="1:13" ht="20.25" customHeight="1" x14ac:dyDescent="0.25">
      <c r="A73" s="364" t="s">
        <v>16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6"/>
    </row>
    <row r="74" spans="1:13" ht="20.25" customHeight="1" x14ac:dyDescent="0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</row>
    <row r="75" spans="1:13" ht="17.25" customHeight="1" x14ac:dyDescent="0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6.5" customHeight="1" x14ac:dyDescent="0.25">
      <c r="A76" s="364" t="s">
        <v>17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6"/>
    </row>
    <row r="77" spans="1:13" ht="16.5" customHeight="1" x14ac:dyDescent="0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6.5" customHeight="1" x14ac:dyDescent="0.2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7.25" customHeight="1" x14ac:dyDescent="0.25">
      <c r="A79" s="364" t="s">
        <v>18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6"/>
    </row>
    <row r="80" spans="1:13" ht="57" customHeight="1" x14ac:dyDescent="0.25">
      <c r="A80" s="146">
        <v>1</v>
      </c>
      <c r="B80" s="146" t="s">
        <v>364</v>
      </c>
      <c r="C80" s="146"/>
      <c r="D80" s="146"/>
      <c r="E80" s="146" t="s">
        <v>365</v>
      </c>
      <c r="F80" s="146"/>
      <c r="G80" s="146"/>
      <c r="H80" s="169">
        <v>140</v>
      </c>
      <c r="I80" s="146"/>
      <c r="J80" s="146" t="s">
        <v>366</v>
      </c>
      <c r="K80" s="146"/>
      <c r="L80" s="146"/>
      <c r="M80" s="146" t="s">
        <v>367</v>
      </c>
    </row>
    <row r="81" spans="1:13" x14ac:dyDescent="0.25">
      <c r="A81" s="152"/>
      <c r="B81" s="152"/>
      <c r="C81" s="152"/>
      <c r="D81" s="152"/>
      <c r="E81" s="152"/>
      <c r="F81" s="152"/>
      <c r="G81" s="152"/>
      <c r="H81" s="153"/>
      <c r="I81" s="153"/>
      <c r="J81" s="153"/>
      <c r="K81" s="153"/>
      <c r="L81" s="153"/>
      <c r="M81" s="153"/>
    </row>
  </sheetData>
  <mergeCells count="39">
    <mergeCell ref="A68:M68"/>
    <mergeCell ref="A71:M71"/>
    <mergeCell ref="A73:M73"/>
    <mergeCell ref="A76:M76"/>
    <mergeCell ref="A79:M79"/>
    <mergeCell ref="A65:M65"/>
    <mergeCell ref="A33:M33"/>
    <mergeCell ref="A36:M36"/>
    <mergeCell ref="A39:M39"/>
    <mergeCell ref="A42:M42"/>
    <mergeCell ref="A43:M43"/>
    <mergeCell ref="A46:M46"/>
    <mergeCell ref="A49:M49"/>
    <mergeCell ref="A52:M52"/>
    <mergeCell ref="A55:M55"/>
    <mergeCell ref="A58:M58"/>
    <mergeCell ref="A63:M63"/>
    <mergeCell ref="A30:M30"/>
    <mergeCell ref="L2:L3"/>
    <mergeCell ref="M2:M3"/>
    <mergeCell ref="B5:M5"/>
    <mergeCell ref="A7:M7"/>
    <mergeCell ref="A10:M10"/>
    <mergeCell ref="A15:M15"/>
    <mergeCell ref="A18:M18"/>
    <mergeCell ref="A21:M21"/>
    <mergeCell ref="A24:M24"/>
    <mergeCell ref="A27:M27"/>
    <mergeCell ref="A29:M29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="55" zoomScaleNormal="55" workbookViewId="0">
      <selection activeCell="L12" sqref="L12"/>
    </sheetView>
  </sheetViews>
  <sheetFormatPr defaultRowHeight="17.25" x14ac:dyDescent="0.25"/>
  <cols>
    <col min="1" max="1" width="12.42578125" style="133" customWidth="1"/>
    <col min="2" max="2" width="53.85546875" style="133" customWidth="1"/>
    <col min="3" max="3" width="37.85546875" style="133" customWidth="1"/>
    <col min="4" max="5" width="18.42578125" style="133" customWidth="1"/>
    <col min="6" max="6" width="13.42578125" style="133" customWidth="1"/>
    <col min="7" max="7" width="27.5703125" style="133" customWidth="1"/>
    <col min="8" max="9" width="20.7109375" style="148" customWidth="1"/>
    <col min="10" max="10" width="49.140625" style="148" customWidth="1"/>
    <col min="11" max="11" width="30.140625" style="148" customWidth="1"/>
    <col min="12" max="12" width="19.1406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/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40"/>
      <c r="B6" s="141" t="s">
        <v>8</v>
      </c>
      <c r="C6" s="140"/>
      <c r="D6" s="142"/>
      <c r="E6" s="142"/>
      <c r="F6" s="143"/>
      <c r="G6" s="143"/>
      <c r="H6" s="144"/>
      <c r="I6" s="144"/>
      <c r="J6" s="144"/>
      <c r="K6" s="144"/>
      <c r="L6" s="144"/>
      <c r="M6" s="144"/>
    </row>
    <row r="7" spans="1:13" s="170" customFormat="1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s="170" customFormat="1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s="170" customFormat="1" ht="16.5" customHeight="1" x14ac:dyDescent="0.25">
      <c r="A9" s="394" t="s">
        <v>28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6"/>
    </row>
    <row r="10" spans="1:13" s="170" customFormat="1" ht="72.75" customHeight="1" x14ac:dyDescent="0.25">
      <c r="A10" s="349">
        <v>1</v>
      </c>
      <c r="B10" s="107" t="s">
        <v>1053</v>
      </c>
      <c r="C10" s="107" t="s">
        <v>368</v>
      </c>
      <c r="D10" s="107" t="s">
        <v>1058</v>
      </c>
      <c r="E10" s="107" t="s">
        <v>1084</v>
      </c>
      <c r="F10" s="355" t="s">
        <v>1069</v>
      </c>
      <c r="G10" s="107"/>
      <c r="H10" s="349">
        <v>0</v>
      </c>
      <c r="I10" s="107"/>
      <c r="J10" s="107" t="s">
        <v>1064</v>
      </c>
      <c r="K10" s="349" t="s">
        <v>1054</v>
      </c>
      <c r="L10" s="107"/>
      <c r="M10" s="107"/>
    </row>
    <row r="11" spans="1:13" s="171" customFormat="1" ht="64.5" customHeight="1" x14ac:dyDescent="0.25">
      <c r="A11" s="349">
        <v>2</v>
      </c>
      <c r="B11" s="107" t="s">
        <v>1065</v>
      </c>
      <c r="C11" s="107" t="s">
        <v>368</v>
      </c>
      <c r="D11" s="107" t="s">
        <v>1058</v>
      </c>
      <c r="E11" s="107" t="s">
        <v>1066</v>
      </c>
      <c r="F11" s="355" t="s">
        <v>1069</v>
      </c>
      <c r="G11" s="107"/>
      <c r="H11" s="22">
        <v>20</v>
      </c>
      <c r="I11" s="107"/>
      <c r="J11" s="107" t="s">
        <v>1067</v>
      </c>
      <c r="K11" s="349" t="s">
        <v>1085</v>
      </c>
      <c r="L11" s="107"/>
      <c r="M11" s="107"/>
    </row>
    <row r="12" spans="1:13" s="171" customFormat="1" ht="74.25" customHeight="1" x14ac:dyDescent="0.25">
      <c r="A12" s="349">
        <v>3</v>
      </c>
      <c r="B12" s="107" t="s">
        <v>1053</v>
      </c>
      <c r="C12" s="107" t="s">
        <v>368</v>
      </c>
      <c r="D12" s="107" t="s">
        <v>1058</v>
      </c>
      <c r="E12" s="107" t="s">
        <v>369</v>
      </c>
      <c r="F12" s="107" t="s">
        <v>369</v>
      </c>
      <c r="G12" s="107"/>
      <c r="H12" s="349">
        <v>0</v>
      </c>
      <c r="I12" s="107"/>
      <c r="J12" s="107" t="s">
        <v>1064</v>
      </c>
      <c r="K12" s="349" t="s">
        <v>1068</v>
      </c>
      <c r="L12" s="349"/>
      <c r="M12" s="107"/>
    </row>
    <row r="13" spans="1:13" s="170" customFormat="1" ht="18.75" customHeight="1" x14ac:dyDescent="0.25">
      <c r="A13" s="394" t="s">
        <v>29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s="170" customFormat="1" ht="18.7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s="170" customFormat="1" ht="18.75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s="170" customFormat="1" ht="22.5" customHeight="1" x14ac:dyDescent="0.25">
      <c r="A16" s="394" t="s">
        <v>30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</row>
    <row r="17" spans="1:13" s="175" customFormat="1" ht="87" customHeight="1" x14ac:dyDescent="0.25">
      <c r="A17" s="36"/>
      <c r="B17" s="36" t="s">
        <v>370</v>
      </c>
      <c r="C17" s="36" t="s">
        <v>368</v>
      </c>
      <c r="D17" s="36" t="s">
        <v>371</v>
      </c>
      <c r="E17" s="36" t="s">
        <v>177</v>
      </c>
      <c r="F17" s="36" t="s">
        <v>372</v>
      </c>
      <c r="G17" s="36"/>
      <c r="H17" s="172">
        <v>400</v>
      </c>
      <c r="I17" s="173"/>
      <c r="J17" s="36" t="s">
        <v>373</v>
      </c>
      <c r="K17" s="174" t="s">
        <v>75</v>
      </c>
      <c r="L17" s="36" t="s">
        <v>374</v>
      </c>
      <c r="M17" s="36" t="s">
        <v>375</v>
      </c>
    </row>
    <row r="18" spans="1:13" s="170" customFormat="1" ht="21" customHeight="1" x14ac:dyDescent="0.25">
      <c r="A18" s="394" t="s">
        <v>31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6"/>
    </row>
    <row r="19" spans="1:13" s="171" customFormat="1" ht="114" customHeight="1" x14ac:dyDescent="0.25">
      <c r="A19" s="107"/>
      <c r="B19" s="107" t="s">
        <v>376</v>
      </c>
      <c r="C19" s="107" t="s">
        <v>368</v>
      </c>
      <c r="D19" s="107" t="s">
        <v>377</v>
      </c>
      <c r="E19" s="107" t="s">
        <v>378</v>
      </c>
      <c r="F19" s="107" t="s">
        <v>379</v>
      </c>
      <c r="G19" s="107"/>
      <c r="H19" s="172">
        <v>3252.5</v>
      </c>
      <c r="I19" s="176"/>
      <c r="J19" s="107" t="s">
        <v>373</v>
      </c>
      <c r="K19" s="89" t="s">
        <v>75</v>
      </c>
      <c r="L19" s="107" t="s">
        <v>374</v>
      </c>
      <c r="M19" s="107" t="s">
        <v>380</v>
      </c>
    </row>
    <row r="20" spans="1:13" s="171" customFormat="1" ht="114.75" customHeight="1" x14ac:dyDescent="0.25">
      <c r="A20" s="107"/>
      <c r="B20" s="89" t="s">
        <v>381</v>
      </c>
      <c r="C20" s="107" t="s">
        <v>368</v>
      </c>
      <c r="D20" s="107" t="s">
        <v>377</v>
      </c>
      <c r="E20" s="107" t="s">
        <v>382</v>
      </c>
      <c r="F20" s="107" t="s">
        <v>383</v>
      </c>
      <c r="G20" s="107"/>
      <c r="H20" s="172">
        <v>1221</v>
      </c>
      <c r="I20" s="172"/>
      <c r="J20" s="107" t="s">
        <v>373</v>
      </c>
      <c r="K20" s="89" t="s">
        <v>75</v>
      </c>
      <c r="L20" s="107" t="s">
        <v>374</v>
      </c>
      <c r="M20" s="107" t="s">
        <v>380</v>
      </c>
    </row>
    <row r="21" spans="1:13" s="170" customFormat="1" ht="25.5" customHeight="1" x14ac:dyDescent="0.25">
      <c r="A21" s="394" t="s">
        <v>32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6"/>
    </row>
    <row r="22" spans="1:13" s="171" customFormat="1" ht="119.25" customHeight="1" x14ac:dyDescent="0.25">
      <c r="A22" s="107"/>
      <c r="B22" s="107" t="s">
        <v>384</v>
      </c>
      <c r="C22" s="107" t="s">
        <v>368</v>
      </c>
      <c r="D22" s="107" t="s">
        <v>385</v>
      </c>
      <c r="E22" s="26" t="s">
        <v>386</v>
      </c>
      <c r="F22" s="107" t="s">
        <v>387</v>
      </c>
      <c r="G22" s="107"/>
      <c r="H22" s="176">
        <v>61.6</v>
      </c>
      <c r="I22" s="172"/>
      <c r="J22" s="107" t="s">
        <v>373</v>
      </c>
      <c r="K22" s="89" t="s">
        <v>75</v>
      </c>
      <c r="L22" s="107" t="s">
        <v>374</v>
      </c>
      <c r="M22" s="107" t="s">
        <v>388</v>
      </c>
    </row>
    <row r="23" spans="1:13" s="171" customFormat="1" ht="119.25" customHeight="1" x14ac:dyDescent="0.25">
      <c r="A23" s="107"/>
      <c r="B23" s="107" t="s">
        <v>389</v>
      </c>
      <c r="C23" s="107" t="s">
        <v>368</v>
      </c>
      <c r="D23" s="107" t="s">
        <v>385</v>
      </c>
      <c r="E23" s="107" t="s">
        <v>390</v>
      </c>
      <c r="F23" s="107" t="s">
        <v>391</v>
      </c>
      <c r="G23" s="107"/>
      <c r="H23" s="176">
        <v>274.39999999999998</v>
      </c>
      <c r="I23" s="172"/>
      <c r="J23" s="107" t="s">
        <v>373</v>
      </c>
      <c r="K23" s="89" t="s">
        <v>75</v>
      </c>
      <c r="L23" s="107" t="s">
        <v>374</v>
      </c>
      <c r="M23" s="107" t="s">
        <v>388</v>
      </c>
    </row>
    <row r="24" spans="1:13" s="170" customFormat="1" ht="30" customHeight="1" x14ac:dyDescent="0.25">
      <c r="A24" s="432" t="s">
        <v>12</v>
      </c>
      <c r="B24" s="433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</row>
    <row r="25" spans="1:13" s="170" customFormat="1" x14ac:dyDescent="0.25">
      <c r="A25" s="177"/>
      <c r="B25" s="178" t="s">
        <v>8</v>
      </c>
      <c r="C25" s="177"/>
      <c r="D25" s="179"/>
      <c r="E25" s="179"/>
      <c r="F25" s="180"/>
      <c r="G25" s="180"/>
      <c r="H25" s="181"/>
      <c r="I25" s="181"/>
      <c r="J25" s="181"/>
      <c r="K25" s="181"/>
      <c r="L25" s="181"/>
      <c r="M25" s="181"/>
    </row>
    <row r="26" spans="1:13" s="170" customFormat="1" ht="23.25" customHeight="1" x14ac:dyDescent="0.25">
      <c r="A26" s="394" t="s">
        <v>33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6"/>
    </row>
    <row r="27" spans="1:13" s="170" customFormat="1" ht="23.25" customHeight="1" x14ac:dyDescent="0.25">
      <c r="A27" s="400" t="s">
        <v>22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2"/>
    </row>
    <row r="28" spans="1:13" s="171" customFormat="1" ht="72" customHeight="1" x14ac:dyDescent="0.25">
      <c r="A28" s="26"/>
      <c r="B28" s="26" t="s">
        <v>392</v>
      </c>
      <c r="C28" s="107" t="s">
        <v>368</v>
      </c>
      <c r="D28" s="26" t="s">
        <v>393</v>
      </c>
      <c r="E28" s="26" t="s">
        <v>394</v>
      </c>
      <c r="F28" s="26" t="s">
        <v>395</v>
      </c>
      <c r="G28" s="26"/>
      <c r="H28" s="176">
        <v>207.976</v>
      </c>
      <c r="I28" s="26"/>
      <c r="J28" s="26" t="s">
        <v>396</v>
      </c>
      <c r="K28" s="89" t="s">
        <v>397</v>
      </c>
      <c r="L28" s="89" t="s">
        <v>398</v>
      </c>
      <c r="M28" s="26" t="s">
        <v>399</v>
      </c>
    </row>
    <row r="29" spans="1:13" s="171" customFormat="1" ht="67.5" customHeight="1" x14ac:dyDescent="0.25">
      <c r="A29" s="26"/>
      <c r="B29" s="26" t="s">
        <v>400</v>
      </c>
      <c r="C29" s="107" t="s">
        <v>368</v>
      </c>
      <c r="D29" s="26" t="s">
        <v>393</v>
      </c>
      <c r="E29" s="26" t="s">
        <v>394</v>
      </c>
      <c r="F29" s="26" t="s">
        <v>401</v>
      </c>
      <c r="G29" s="26"/>
      <c r="H29" s="176">
        <v>212.02799999999999</v>
      </c>
      <c r="I29" s="26"/>
      <c r="J29" s="26" t="s">
        <v>396</v>
      </c>
      <c r="K29" s="89" t="s">
        <v>397</v>
      </c>
      <c r="L29" s="113" t="s">
        <v>402</v>
      </c>
      <c r="M29" s="26" t="s">
        <v>403</v>
      </c>
    </row>
    <row r="30" spans="1:13" s="171" customFormat="1" ht="69" customHeight="1" x14ac:dyDescent="0.25">
      <c r="A30" s="26"/>
      <c r="B30" s="26" t="s">
        <v>404</v>
      </c>
      <c r="C30" s="107" t="s">
        <v>368</v>
      </c>
      <c r="D30" s="26" t="s">
        <v>393</v>
      </c>
      <c r="E30" s="26" t="s">
        <v>394</v>
      </c>
      <c r="F30" s="26" t="s">
        <v>405</v>
      </c>
      <c r="G30" s="26"/>
      <c r="H30" s="176">
        <v>223.05699999999999</v>
      </c>
      <c r="I30" s="26"/>
      <c r="J30" s="26" t="s">
        <v>396</v>
      </c>
      <c r="K30" s="89" t="s">
        <v>397</v>
      </c>
      <c r="L30" s="113" t="s">
        <v>406</v>
      </c>
      <c r="M30" s="26" t="s">
        <v>407</v>
      </c>
    </row>
    <row r="31" spans="1:13" s="170" customFormat="1" ht="27" customHeight="1" x14ac:dyDescent="0.25">
      <c r="A31" s="361" t="s">
        <v>23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3"/>
    </row>
    <row r="32" spans="1:13" s="171" customFormat="1" ht="24.75" customHeight="1" x14ac:dyDescent="0.25">
      <c r="A32" s="182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107"/>
    </row>
    <row r="33" spans="1:13" s="171" customFormat="1" ht="23.25" customHeight="1" x14ac:dyDescent="0.25">
      <c r="A33" s="182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107"/>
    </row>
    <row r="34" spans="1:13" s="170" customFormat="1" ht="21.75" customHeight="1" x14ac:dyDescent="0.25">
      <c r="A34" s="400" t="s">
        <v>34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3"/>
    </row>
    <row r="35" spans="1:13" s="170" customFormat="1" ht="21.7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s="170" customFormat="1" ht="21.75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s="170" customFormat="1" ht="21.75" customHeight="1" x14ac:dyDescent="0.25">
      <c r="A37" s="435" t="s">
        <v>311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s="170" customFormat="1" ht="23.25" customHeight="1" x14ac:dyDescent="0.2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 s="170" customFormat="1" ht="23.25" customHeight="1" x14ac:dyDescent="0.2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s="170" customFormat="1" ht="23.25" customHeight="1" x14ac:dyDescent="0.25">
      <c r="A40" s="394" t="s">
        <v>35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6"/>
    </row>
    <row r="41" spans="1:13" s="170" customFormat="1" ht="23.25" customHeight="1" x14ac:dyDescent="0.25">
      <c r="A41" s="361" t="s">
        <v>36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</row>
    <row r="42" spans="1:13" s="183" customFormat="1" ht="25.5" customHeight="1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s="170" customFormat="1" ht="23.25" customHeight="1" x14ac:dyDescent="0.25">
      <c r="A43" s="361" t="s">
        <v>37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3"/>
    </row>
    <row r="44" spans="1:13" s="171" customFormat="1" ht="69" customHeight="1" x14ac:dyDescent="0.25">
      <c r="A44" s="107"/>
      <c r="B44" s="107" t="s">
        <v>408</v>
      </c>
      <c r="C44" s="107" t="s">
        <v>368</v>
      </c>
      <c r="D44" s="107" t="s">
        <v>409</v>
      </c>
      <c r="E44" s="107" t="s">
        <v>177</v>
      </c>
      <c r="F44" s="107"/>
      <c r="G44" s="107"/>
      <c r="H44" s="172">
        <v>500</v>
      </c>
      <c r="I44" s="172"/>
      <c r="J44" s="107" t="s">
        <v>373</v>
      </c>
      <c r="K44" s="89" t="s">
        <v>75</v>
      </c>
      <c r="L44" s="107" t="s">
        <v>374</v>
      </c>
      <c r="M44" s="107" t="s">
        <v>410</v>
      </c>
    </row>
    <row r="45" spans="1:13" s="171" customFormat="1" ht="69" customHeight="1" x14ac:dyDescent="0.25">
      <c r="A45" s="107"/>
      <c r="B45" s="107" t="s">
        <v>411</v>
      </c>
      <c r="C45" s="107" t="s">
        <v>368</v>
      </c>
      <c r="D45" s="107" t="s">
        <v>409</v>
      </c>
      <c r="E45" s="107" t="s">
        <v>177</v>
      </c>
      <c r="F45" s="107"/>
      <c r="G45" s="107"/>
      <c r="H45" s="172">
        <v>500</v>
      </c>
      <c r="I45" s="172"/>
      <c r="J45" s="107" t="s">
        <v>373</v>
      </c>
      <c r="K45" s="89" t="s">
        <v>75</v>
      </c>
      <c r="L45" s="107" t="s">
        <v>374</v>
      </c>
      <c r="M45" s="107" t="s">
        <v>410</v>
      </c>
    </row>
    <row r="46" spans="1:13" s="171" customFormat="1" ht="75" customHeight="1" x14ac:dyDescent="0.25">
      <c r="A46" s="107"/>
      <c r="B46" s="107" t="s">
        <v>412</v>
      </c>
      <c r="C46" s="107" t="s">
        <v>368</v>
      </c>
      <c r="D46" s="107"/>
      <c r="E46" s="107"/>
      <c r="F46" s="107"/>
      <c r="G46" s="107"/>
      <c r="H46" s="172"/>
      <c r="I46" s="172"/>
      <c r="J46" s="107"/>
      <c r="K46" s="89"/>
      <c r="L46" s="107"/>
      <c r="M46" s="107"/>
    </row>
    <row r="47" spans="1:13" s="171" customFormat="1" ht="83.25" customHeight="1" x14ac:dyDescent="0.25">
      <c r="A47" s="107"/>
      <c r="B47" s="107" t="s">
        <v>413</v>
      </c>
      <c r="C47" s="107" t="s">
        <v>368</v>
      </c>
      <c r="D47" s="107" t="s">
        <v>409</v>
      </c>
      <c r="E47" s="107" t="s">
        <v>177</v>
      </c>
      <c r="F47" s="107"/>
      <c r="G47" s="107"/>
      <c r="H47" s="172">
        <v>500</v>
      </c>
      <c r="I47" s="172"/>
      <c r="J47" s="107" t="s">
        <v>373</v>
      </c>
      <c r="K47" s="89" t="s">
        <v>75</v>
      </c>
      <c r="L47" s="107" t="s">
        <v>374</v>
      </c>
      <c r="M47" s="107" t="s">
        <v>410</v>
      </c>
    </row>
    <row r="48" spans="1:13" s="170" customFormat="1" ht="26.25" customHeight="1" x14ac:dyDescent="0.25">
      <c r="A48" s="394" t="s">
        <v>38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6"/>
    </row>
    <row r="49" spans="1:13" s="170" customFormat="1" ht="26.25" customHeight="1" x14ac:dyDescent="0.2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1:13" s="170" customFormat="1" ht="26.25" customHeight="1" x14ac:dyDescent="0.2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</row>
    <row r="51" spans="1:13" s="170" customFormat="1" ht="23.25" customHeight="1" x14ac:dyDescent="0.25">
      <c r="A51" s="394" t="s">
        <v>39</v>
      </c>
      <c r="B51" s="395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6"/>
    </row>
    <row r="52" spans="1:13" s="170" customFormat="1" ht="22.5" customHeight="1" x14ac:dyDescent="0.2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1:13" s="170" customFormat="1" ht="22.5" customHeight="1" x14ac:dyDescent="0.2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</row>
    <row r="54" spans="1:13" s="170" customFormat="1" ht="24.75" customHeight="1" x14ac:dyDescent="0.25">
      <c r="A54" s="394" t="s">
        <v>20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6"/>
    </row>
    <row r="55" spans="1:13" s="170" customFormat="1" ht="97.5" customHeight="1" x14ac:dyDescent="0.25">
      <c r="A55" s="107"/>
      <c r="B55" s="107" t="s">
        <v>414</v>
      </c>
      <c r="C55" s="107" t="s">
        <v>368</v>
      </c>
      <c r="D55" s="107" t="s">
        <v>415</v>
      </c>
      <c r="E55" s="107" t="s">
        <v>416</v>
      </c>
      <c r="F55" s="107" t="s">
        <v>417</v>
      </c>
      <c r="G55" s="107"/>
      <c r="H55" s="438">
        <v>2670</v>
      </c>
      <c r="I55" s="440"/>
      <c r="J55" s="107" t="s">
        <v>373</v>
      </c>
      <c r="K55" s="107" t="s">
        <v>418</v>
      </c>
      <c r="L55" s="182" t="s">
        <v>419</v>
      </c>
      <c r="M55" s="107" t="s">
        <v>420</v>
      </c>
    </row>
    <row r="56" spans="1:13" s="170" customFormat="1" ht="94.5" customHeight="1" x14ac:dyDescent="0.25">
      <c r="A56" s="107"/>
      <c r="B56" s="107" t="s">
        <v>421</v>
      </c>
      <c r="C56" s="107" t="s">
        <v>368</v>
      </c>
      <c r="D56" s="107" t="s">
        <v>415</v>
      </c>
      <c r="E56" s="107" t="s">
        <v>422</v>
      </c>
      <c r="F56" s="107" t="s">
        <v>423</v>
      </c>
      <c r="G56" s="107"/>
      <c r="H56" s="439"/>
      <c r="I56" s="441"/>
      <c r="J56" s="107" t="s">
        <v>373</v>
      </c>
      <c r="K56" s="107" t="s">
        <v>418</v>
      </c>
      <c r="L56" s="182" t="s">
        <v>419</v>
      </c>
      <c r="M56" s="107" t="s">
        <v>420</v>
      </c>
    </row>
    <row r="57" spans="1:13" s="170" customFormat="1" ht="90" customHeight="1" x14ac:dyDescent="0.25">
      <c r="A57" s="107"/>
      <c r="B57" s="107" t="s">
        <v>424</v>
      </c>
      <c r="C57" s="107" t="s">
        <v>368</v>
      </c>
      <c r="D57" s="107" t="s">
        <v>425</v>
      </c>
      <c r="E57" s="107" t="s">
        <v>426</v>
      </c>
      <c r="F57" s="107" t="s">
        <v>427</v>
      </c>
      <c r="G57" s="107"/>
      <c r="H57" s="172">
        <v>370</v>
      </c>
      <c r="I57" s="172"/>
      <c r="J57" s="107" t="s">
        <v>373</v>
      </c>
      <c r="K57" s="107" t="s">
        <v>428</v>
      </c>
      <c r="L57" s="107" t="s">
        <v>199</v>
      </c>
      <c r="M57" s="107" t="s">
        <v>429</v>
      </c>
    </row>
    <row r="58" spans="1:13" s="170" customFormat="1" ht="24.75" customHeight="1" x14ac:dyDescent="0.25">
      <c r="A58" s="394" t="s">
        <v>40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3"/>
    </row>
    <row r="59" spans="1:13" s="170" customFormat="1" ht="21.75" customHeight="1" x14ac:dyDescent="0.2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</row>
    <row r="60" spans="1:13" s="170" customFormat="1" ht="30" customHeight="1" x14ac:dyDescent="0.25">
      <c r="A60" s="442" t="s">
        <v>13</v>
      </c>
      <c r="B60" s="443"/>
      <c r="C60" s="443"/>
      <c r="D60" s="443"/>
      <c r="E60" s="443"/>
      <c r="F60" s="443"/>
      <c r="G60" s="443"/>
      <c r="H60" s="443"/>
      <c r="I60" s="443"/>
      <c r="J60" s="443"/>
      <c r="K60" s="443"/>
      <c r="L60" s="443"/>
      <c r="M60" s="443"/>
    </row>
    <row r="61" spans="1:13" s="170" customFormat="1" x14ac:dyDescent="0.25">
      <c r="A61" s="177"/>
      <c r="B61" s="178" t="s">
        <v>8</v>
      </c>
      <c r="C61" s="177"/>
      <c r="D61" s="179"/>
      <c r="E61" s="179"/>
      <c r="F61" s="180"/>
      <c r="G61" s="180"/>
      <c r="H61" s="181"/>
      <c r="I61" s="181"/>
      <c r="J61" s="181"/>
      <c r="K61" s="181"/>
      <c r="L61" s="181"/>
      <c r="M61" s="181"/>
    </row>
    <row r="62" spans="1:13" s="170" customFormat="1" x14ac:dyDescent="0.25">
      <c r="A62" s="394" t="s">
        <v>21</v>
      </c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6"/>
    </row>
    <row r="63" spans="1:13" s="170" customFormat="1" x14ac:dyDescent="0.2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1:13" s="170" customFormat="1" x14ac:dyDescent="0.25">
      <c r="A64" s="444" t="s">
        <v>15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6"/>
    </row>
    <row r="65" spans="1:13" s="170" customFormat="1" x14ac:dyDescent="0.25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</row>
    <row r="66" spans="1:13" s="170" customFormat="1" x14ac:dyDescent="0.25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</row>
    <row r="67" spans="1:13" s="170" customFormat="1" ht="30" customHeight="1" x14ac:dyDescent="0.25">
      <c r="A67" s="442" t="s">
        <v>14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</row>
    <row r="68" spans="1:13" s="170" customFormat="1" x14ac:dyDescent="0.25">
      <c r="A68" s="177"/>
      <c r="B68" s="178" t="s">
        <v>8</v>
      </c>
      <c r="C68" s="177"/>
      <c r="D68" s="179"/>
      <c r="E68" s="179"/>
      <c r="F68" s="180"/>
      <c r="G68" s="180"/>
      <c r="H68" s="181"/>
      <c r="I68" s="181"/>
      <c r="J68" s="181"/>
      <c r="K68" s="181"/>
      <c r="L68" s="181"/>
      <c r="M68" s="184"/>
    </row>
    <row r="69" spans="1:13" s="170" customFormat="1" ht="20.25" customHeight="1" x14ac:dyDescent="0.25">
      <c r="A69" s="394" t="s">
        <v>16</v>
      </c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6"/>
    </row>
    <row r="70" spans="1:13" s="170" customFormat="1" ht="20.25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</row>
    <row r="71" spans="1:13" s="170" customFormat="1" ht="17.25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</row>
    <row r="72" spans="1:13" s="170" customFormat="1" ht="16.5" customHeight="1" x14ac:dyDescent="0.25">
      <c r="A72" s="394" t="s">
        <v>17</v>
      </c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6"/>
    </row>
    <row r="73" spans="1:13" s="170" customFormat="1" ht="16.5" customHeight="1" x14ac:dyDescent="0.2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1:13" s="170" customFormat="1" ht="16.5" customHeight="1" x14ac:dyDescent="0.2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1:13" s="170" customFormat="1" ht="17.25" customHeight="1" x14ac:dyDescent="0.25">
      <c r="A75" s="394" t="s">
        <v>18</v>
      </c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6"/>
    </row>
    <row r="76" spans="1:13" s="170" customFormat="1" ht="17.25" customHeight="1" x14ac:dyDescent="0.2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</row>
    <row r="77" spans="1:13" s="170" customFormat="1" x14ac:dyDescent="0.25">
      <c r="A77" s="185"/>
      <c r="B77" s="185"/>
      <c r="C77" s="185"/>
      <c r="D77" s="185"/>
      <c r="E77" s="185"/>
      <c r="F77" s="185"/>
      <c r="G77" s="185"/>
      <c r="H77" s="186"/>
      <c r="I77" s="186"/>
      <c r="J77" s="186"/>
      <c r="K77" s="186"/>
      <c r="L77" s="186"/>
      <c r="M77" s="186"/>
    </row>
    <row r="78" spans="1:13" s="170" customFormat="1" x14ac:dyDescent="0.25">
      <c r="H78" s="187"/>
      <c r="I78" s="187"/>
      <c r="J78" s="187"/>
      <c r="K78" s="187"/>
      <c r="L78" s="187"/>
      <c r="M78" s="187"/>
    </row>
  </sheetData>
  <mergeCells count="41">
    <mergeCell ref="A75:M75"/>
    <mergeCell ref="A60:M60"/>
    <mergeCell ref="A62:M62"/>
    <mergeCell ref="A64:M64"/>
    <mergeCell ref="A67:M67"/>
    <mergeCell ref="A69:M69"/>
    <mergeCell ref="A72:M72"/>
    <mergeCell ref="A58:M58"/>
    <mergeCell ref="A31:M31"/>
    <mergeCell ref="A34:M34"/>
    <mergeCell ref="A37:M37"/>
    <mergeCell ref="A40:M40"/>
    <mergeCell ref="A41:M41"/>
    <mergeCell ref="A43:M43"/>
    <mergeCell ref="A48:M48"/>
    <mergeCell ref="A51:M51"/>
    <mergeCell ref="A54:M54"/>
    <mergeCell ref="H55:H56"/>
    <mergeCell ref="I55:I56"/>
    <mergeCell ref="A27:M27"/>
    <mergeCell ref="L2:L3"/>
    <mergeCell ref="M2:M3"/>
    <mergeCell ref="B5:M5"/>
    <mergeCell ref="A7:M7"/>
    <mergeCell ref="A9:M9"/>
    <mergeCell ref="A13:M13"/>
    <mergeCell ref="A16:M16"/>
    <mergeCell ref="A18:M18"/>
    <mergeCell ref="A21:M21"/>
    <mergeCell ref="A24:M24"/>
    <mergeCell ref="A26:M26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70" zoomScaleNormal="70" workbookViewId="0">
      <selection activeCell="I14" sqref="I14"/>
    </sheetView>
  </sheetViews>
  <sheetFormatPr defaultRowHeight="17.25" x14ac:dyDescent="0.25"/>
  <cols>
    <col min="1" max="1" width="7" style="168" customWidth="1"/>
    <col min="2" max="2" width="40.42578125" style="133" customWidth="1"/>
    <col min="3" max="3" width="19.85546875" style="133" customWidth="1"/>
    <col min="4" max="4" width="14.85546875" style="133" customWidth="1"/>
    <col min="5" max="5" width="15.7109375" style="133" customWidth="1"/>
    <col min="6" max="6" width="14" style="133" customWidth="1"/>
    <col min="7" max="7" width="15.28515625" style="133" customWidth="1"/>
    <col min="8" max="8" width="16.5703125" style="148" customWidth="1"/>
    <col min="9" max="9" width="14.28515625" style="148" customWidth="1"/>
    <col min="10" max="10" width="28.42578125" style="200" customWidth="1"/>
    <col min="11" max="11" width="14.140625" style="148" customWidth="1"/>
    <col min="12" max="12" width="25" style="148" customWidth="1"/>
    <col min="13" max="13" width="28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428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447" t="s">
        <v>3</v>
      </c>
      <c r="G2" s="448"/>
      <c r="H2" s="404" t="s">
        <v>4</v>
      </c>
      <c r="I2" s="405"/>
      <c r="J2" s="449" t="s">
        <v>430</v>
      </c>
      <c r="K2" s="377" t="s">
        <v>24</v>
      </c>
      <c r="L2" s="377" t="s">
        <v>25</v>
      </c>
      <c r="M2" s="385" t="s">
        <v>26</v>
      </c>
    </row>
    <row r="3" spans="1:13" ht="30" customHeight="1" x14ac:dyDescent="0.25">
      <c r="A3" s="429"/>
      <c r="B3" s="389"/>
      <c r="C3" s="390"/>
      <c r="D3" s="389"/>
      <c r="E3" s="378"/>
      <c r="F3" s="149" t="s">
        <v>5</v>
      </c>
      <c r="G3" s="150" t="s">
        <v>6</v>
      </c>
      <c r="H3" s="151" t="s">
        <v>431</v>
      </c>
      <c r="I3" s="151" t="s">
        <v>6</v>
      </c>
      <c r="J3" s="450"/>
      <c r="K3" s="378"/>
      <c r="L3" s="378"/>
      <c r="M3" s="386"/>
    </row>
    <row r="4" spans="1:13" ht="22.5" customHeight="1" x14ac:dyDescent="0.25">
      <c r="A4" s="162"/>
      <c r="B4" s="135" t="s">
        <v>7</v>
      </c>
      <c r="C4" s="134"/>
      <c r="D4" s="136"/>
      <c r="E4" s="136"/>
      <c r="F4" s="137"/>
      <c r="G4" s="137"/>
      <c r="H4" s="138"/>
      <c r="I4" s="138"/>
      <c r="J4" s="188"/>
      <c r="K4" s="138"/>
      <c r="L4" s="138"/>
      <c r="M4" s="138"/>
    </row>
    <row r="5" spans="1:13" ht="30" customHeight="1" x14ac:dyDescent="0.25">
      <c r="A5" s="163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64"/>
      <c r="B6" s="141" t="s">
        <v>8</v>
      </c>
      <c r="C6" s="140"/>
      <c r="D6" s="142"/>
      <c r="E6" s="142"/>
      <c r="F6" s="143"/>
      <c r="G6" s="143"/>
      <c r="H6" s="144"/>
      <c r="I6" s="144"/>
      <c r="J6" s="189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ht="15" customHeight="1" x14ac:dyDescent="0.25">
      <c r="A8" s="120"/>
      <c r="B8" s="145"/>
      <c r="C8" s="145"/>
      <c r="D8" s="145"/>
      <c r="E8" s="145"/>
      <c r="F8" s="145"/>
      <c r="G8" s="145"/>
      <c r="H8" s="145"/>
      <c r="I8" s="145"/>
      <c r="J8" s="190"/>
      <c r="K8" s="145"/>
      <c r="L8" s="145"/>
      <c r="M8" s="145"/>
    </row>
    <row r="9" spans="1:13" hidden="1" x14ac:dyDescent="0.25">
      <c r="A9" s="120"/>
      <c r="B9" s="145"/>
      <c r="C9" s="145"/>
      <c r="D9" s="145"/>
      <c r="E9" s="145"/>
      <c r="F9" s="145"/>
      <c r="G9" s="145"/>
      <c r="H9" s="145"/>
      <c r="I9" s="145"/>
      <c r="J9" s="190"/>
      <c r="K9" s="145"/>
      <c r="L9" s="145"/>
      <c r="M9" s="145"/>
    </row>
    <row r="10" spans="1:13" ht="15" customHeight="1" x14ac:dyDescent="0.25">
      <c r="A10" s="394" t="s">
        <v>28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6"/>
    </row>
    <row r="11" spans="1:13" ht="66" hidden="1" x14ac:dyDescent="0.25">
      <c r="A11" s="120" t="s">
        <v>432</v>
      </c>
      <c r="B11" s="191" t="s">
        <v>433</v>
      </c>
      <c r="C11" s="145"/>
      <c r="D11" s="145"/>
      <c r="E11" s="145"/>
      <c r="F11" s="192" t="s">
        <v>434</v>
      </c>
      <c r="G11" s="193" t="s">
        <v>435</v>
      </c>
      <c r="H11" s="21"/>
      <c r="I11" s="145"/>
      <c r="J11" s="194"/>
      <c r="K11" s="145"/>
      <c r="L11" s="145"/>
      <c r="M11" s="145" t="s">
        <v>292</v>
      </c>
    </row>
    <row r="12" spans="1:13" ht="19.5" customHeight="1" x14ac:dyDescent="0.25">
      <c r="A12" s="120"/>
      <c r="B12" s="145"/>
      <c r="C12" s="145"/>
      <c r="D12" s="145"/>
      <c r="E12" s="145"/>
      <c r="F12" s="145"/>
      <c r="G12" s="145"/>
      <c r="H12" s="145"/>
      <c r="I12" s="145"/>
      <c r="J12" s="190"/>
      <c r="K12" s="145"/>
      <c r="L12" s="145"/>
      <c r="M12" s="145"/>
    </row>
    <row r="13" spans="1:13" ht="18.75" customHeight="1" x14ac:dyDescent="0.25">
      <c r="A13" s="394" t="s">
        <v>29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ht="66" customHeight="1" x14ac:dyDescent="0.25">
      <c r="A14" s="120" t="s">
        <v>284</v>
      </c>
      <c r="B14" s="107" t="s">
        <v>294</v>
      </c>
      <c r="C14" s="145" t="s">
        <v>436</v>
      </c>
      <c r="D14" s="145" t="s">
        <v>295</v>
      </c>
      <c r="E14" s="157" t="s">
        <v>288</v>
      </c>
      <c r="F14" s="145" t="s">
        <v>437</v>
      </c>
      <c r="G14" s="145"/>
      <c r="H14" s="211">
        <v>70</v>
      </c>
      <c r="I14" s="145"/>
      <c r="J14" s="194" t="s">
        <v>438</v>
      </c>
      <c r="K14" s="195"/>
      <c r="L14" s="195"/>
      <c r="M14" s="145" t="s">
        <v>292</v>
      </c>
    </row>
    <row r="15" spans="1:13" ht="66" customHeight="1" x14ac:dyDescent="0.25">
      <c r="A15" s="120" t="s">
        <v>293</v>
      </c>
      <c r="B15" s="107" t="s">
        <v>297</v>
      </c>
      <c r="C15" s="190" t="s">
        <v>436</v>
      </c>
      <c r="D15" s="145" t="s">
        <v>287</v>
      </c>
      <c r="E15" s="157" t="s">
        <v>288</v>
      </c>
      <c r="F15" s="145" t="s">
        <v>439</v>
      </c>
      <c r="G15" s="145"/>
      <c r="H15" s="211" t="s">
        <v>440</v>
      </c>
      <c r="I15" s="145"/>
      <c r="J15" s="194" t="s">
        <v>438</v>
      </c>
      <c r="K15" s="195"/>
      <c r="L15" s="195"/>
      <c r="M15" s="145" t="s">
        <v>292</v>
      </c>
    </row>
    <row r="16" spans="1:13" ht="22.5" customHeight="1" x14ac:dyDescent="0.25">
      <c r="A16" s="394" t="s">
        <v>30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</row>
    <row r="17" spans="1:13" ht="20.25" customHeight="1" x14ac:dyDescent="0.25">
      <c r="A17" s="120"/>
      <c r="B17" s="145"/>
      <c r="C17" s="145"/>
      <c r="D17" s="145"/>
      <c r="E17" s="145"/>
      <c r="F17" s="145"/>
      <c r="G17" s="145"/>
      <c r="H17" s="145"/>
      <c r="I17" s="145"/>
      <c r="J17" s="190"/>
      <c r="K17" s="145"/>
      <c r="L17" s="145"/>
      <c r="M17" s="145"/>
    </row>
    <row r="18" spans="1:13" ht="18" hidden="1" customHeight="1" x14ac:dyDescent="0.25">
      <c r="A18" s="120"/>
      <c r="B18" s="145"/>
      <c r="C18" s="145"/>
      <c r="D18" s="145"/>
      <c r="E18" s="145"/>
      <c r="F18" s="145"/>
      <c r="G18" s="145"/>
      <c r="H18" s="145"/>
      <c r="I18" s="145"/>
      <c r="J18" s="190"/>
      <c r="K18" s="145"/>
      <c r="L18" s="145"/>
      <c r="M18" s="145"/>
    </row>
    <row r="19" spans="1:13" ht="21" customHeight="1" x14ac:dyDescent="0.25">
      <c r="A19" s="394" t="s">
        <v>31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6"/>
    </row>
    <row r="20" spans="1:13" ht="0.75" customHeight="1" x14ac:dyDescent="0.25">
      <c r="A20" s="120" t="s">
        <v>298</v>
      </c>
      <c r="B20" s="196" t="s">
        <v>299</v>
      </c>
      <c r="C20" s="193" t="s">
        <v>436</v>
      </c>
      <c r="D20" s="193" t="s">
        <v>295</v>
      </c>
      <c r="E20" s="193" t="s">
        <v>300</v>
      </c>
      <c r="F20" s="193" t="s">
        <v>301</v>
      </c>
      <c r="G20" s="193"/>
      <c r="H20" s="21">
        <v>130</v>
      </c>
      <c r="I20" s="145"/>
      <c r="J20" s="194" t="s">
        <v>438</v>
      </c>
      <c r="K20" s="145" t="s">
        <v>291</v>
      </c>
      <c r="L20" s="145" t="s">
        <v>199</v>
      </c>
      <c r="M20" s="145" t="s">
        <v>292</v>
      </c>
    </row>
    <row r="21" spans="1:13" ht="59.25" hidden="1" customHeight="1" x14ac:dyDescent="0.25">
      <c r="A21" s="120" t="s">
        <v>302</v>
      </c>
      <c r="B21" s="196" t="s">
        <v>303</v>
      </c>
      <c r="C21" s="193" t="s">
        <v>436</v>
      </c>
      <c r="D21" s="193" t="s">
        <v>287</v>
      </c>
      <c r="E21" s="193" t="s">
        <v>300</v>
      </c>
      <c r="F21" s="193" t="s">
        <v>301</v>
      </c>
      <c r="G21" s="193"/>
      <c r="H21" s="165" t="s">
        <v>255</v>
      </c>
      <c r="I21" s="145"/>
      <c r="J21" s="194" t="s">
        <v>438</v>
      </c>
      <c r="K21" s="165" t="s">
        <v>255</v>
      </c>
      <c r="L21" s="165" t="s">
        <v>255</v>
      </c>
      <c r="M21" s="145" t="s">
        <v>292</v>
      </c>
    </row>
    <row r="22" spans="1:13" ht="25.5" customHeight="1" x14ac:dyDescent="0.25">
      <c r="A22" s="364" t="s">
        <v>32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6"/>
    </row>
    <row r="23" spans="1:13" ht="31.5" customHeight="1" x14ac:dyDescent="0.25">
      <c r="A23" s="119"/>
      <c r="B23" s="454" t="s">
        <v>441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6"/>
      <c r="M23" s="146"/>
    </row>
    <row r="24" spans="1:13" ht="21.75" hidden="1" customHeight="1" x14ac:dyDescent="0.25">
      <c r="A24" s="119"/>
      <c r="B24" s="146"/>
      <c r="C24" s="146"/>
      <c r="D24" s="146"/>
      <c r="E24" s="146"/>
      <c r="F24" s="146"/>
      <c r="G24" s="146"/>
      <c r="H24" s="146"/>
      <c r="I24" s="146"/>
      <c r="J24" s="87"/>
      <c r="K24" s="146"/>
      <c r="L24" s="146"/>
      <c r="M24" s="146"/>
    </row>
    <row r="25" spans="1:13" ht="30" customHeight="1" x14ac:dyDescent="0.25">
      <c r="A25" s="397" t="s">
        <v>12</v>
      </c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</row>
    <row r="26" spans="1:13" ht="23.25" customHeight="1" x14ac:dyDescent="0.25">
      <c r="A26" s="164"/>
      <c r="B26" s="141" t="s">
        <v>8</v>
      </c>
      <c r="C26" s="140"/>
      <c r="D26" s="142"/>
      <c r="E26" s="142"/>
      <c r="F26" s="143"/>
      <c r="G26" s="143"/>
      <c r="H26" s="144"/>
      <c r="I26" s="144"/>
      <c r="J26" s="189"/>
      <c r="K26" s="144"/>
      <c r="L26" s="144"/>
      <c r="M26" s="144"/>
    </row>
    <row r="27" spans="1:13" ht="23.25" customHeight="1" x14ac:dyDescent="0.25">
      <c r="A27" s="451" t="s">
        <v>33</v>
      </c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3"/>
    </row>
    <row r="28" spans="1:13" ht="23.25" customHeight="1" x14ac:dyDescent="0.25">
      <c r="A28" s="400" t="s">
        <v>22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2"/>
    </row>
    <row r="29" spans="1:13" ht="18.75" hidden="1" customHeight="1" x14ac:dyDescent="0.25">
      <c r="A29" s="120"/>
      <c r="B29" s="94"/>
      <c r="C29" s="94"/>
      <c r="D29" s="94"/>
      <c r="E29" s="94"/>
      <c r="F29" s="94"/>
      <c r="G29" s="94"/>
      <c r="H29" s="94"/>
      <c r="I29" s="94"/>
      <c r="J29" s="197"/>
      <c r="K29" s="94"/>
      <c r="L29" s="94"/>
      <c r="M29" s="94"/>
    </row>
    <row r="30" spans="1:13" ht="19.5" customHeight="1" x14ac:dyDescent="0.25">
      <c r="A30" s="120"/>
      <c r="B30" s="145"/>
      <c r="C30" s="145"/>
      <c r="D30" s="145"/>
      <c r="E30" s="145"/>
      <c r="F30" s="145"/>
      <c r="G30" s="145"/>
      <c r="H30" s="145"/>
      <c r="I30" s="145"/>
      <c r="J30" s="190"/>
      <c r="K30" s="145"/>
      <c r="L30" s="145"/>
      <c r="M30" s="145"/>
    </row>
    <row r="31" spans="1:13" ht="22.5" hidden="1" customHeight="1" x14ac:dyDescent="0.25">
      <c r="A31" s="120"/>
      <c r="B31" s="145"/>
      <c r="C31" s="145"/>
      <c r="D31" s="145"/>
      <c r="E31" s="145"/>
      <c r="F31" s="145"/>
      <c r="G31" s="145"/>
      <c r="H31" s="145"/>
      <c r="I31" s="145"/>
      <c r="J31" s="190"/>
      <c r="K31" s="145"/>
      <c r="L31" s="145"/>
      <c r="M31" s="145"/>
    </row>
    <row r="32" spans="1:13" ht="21.75" customHeight="1" x14ac:dyDescent="0.25">
      <c r="A32" s="400" t="s">
        <v>34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3"/>
    </row>
    <row r="33" spans="1:13" ht="17.25" customHeight="1" x14ac:dyDescent="0.25">
      <c r="A33" s="120"/>
      <c r="B33" s="145"/>
      <c r="C33" s="145"/>
      <c r="D33" s="145"/>
      <c r="E33" s="145"/>
      <c r="F33" s="145"/>
      <c r="G33" s="145"/>
      <c r="H33" s="145"/>
      <c r="I33" s="145"/>
      <c r="J33" s="190"/>
      <c r="K33" s="145"/>
      <c r="L33" s="145"/>
      <c r="M33" s="145"/>
    </row>
    <row r="34" spans="1:13" ht="21.75" hidden="1" customHeight="1" x14ac:dyDescent="0.25">
      <c r="A34" s="120"/>
      <c r="B34" s="145"/>
      <c r="C34" s="145"/>
      <c r="D34" s="145"/>
      <c r="E34" s="145"/>
      <c r="F34" s="145"/>
      <c r="G34" s="145"/>
      <c r="H34" s="145"/>
      <c r="I34" s="145"/>
      <c r="J34" s="190"/>
      <c r="K34" s="145"/>
      <c r="L34" s="145"/>
      <c r="M34" s="145"/>
    </row>
    <row r="35" spans="1:13" ht="21.75" customHeight="1" x14ac:dyDescent="0.25">
      <c r="A35" s="361" t="s">
        <v>442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3"/>
    </row>
    <row r="36" spans="1:13" ht="37.5" customHeight="1" x14ac:dyDescent="0.25">
      <c r="A36" s="457" t="s">
        <v>443</v>
      </c>
      <c r="B36" s="459" t="s">
        <v>444</v>
      </c>
      <c r="C36" s="359" t="s">
        <v>436</v>
      </c>
      <c r="D36" s="414" t="s">
        <v>445</v>
      </c>
      <c r="E36" s="461" t="s">
        <v>446</v>
      </c>
      <c r="F36" s="94" t="s">
        <v>447</v>
      </c>
      <c r="G36" s="94"/>
      <c r="H36" s="198">
        <v>2818010.1</v>
      </c>
      <c r="I36" s="94"/>
      <c r="J36" s="463" t="s">
        <v>448</v>
      </c>
      <c r="K36" s="94"/>
      <c r="L36" s="94"/>
      <c r="M36" s="465" t="s">
        <v>449</v>
      </c>
    </row>
    <row r="37" spans="1:13" ht="30" customHeight="1" x14ac:dyDescent="0.25">
      <c r="A37" s="458"/>
      <c r="B37" s="460"/>
      <c r="C37" s="360"/>
      <c r="D37" s="416"/>
      <c r="E37" s="462"/>
      <c r="F37" s="145" t="s">
        <v>450</v>
      </c>
      <c r="G37" s="145"/>
      <c r="H37" s="198">
        <v>1138881.3400000001</v>
      </c>
      <c r="I37" s="145"/>
      <c r="J37" s="464"/>
      <c r="K37" s="145"/>
      <c r="L37" s="145"/>
      <c r="M37" s="466"/>
    </row>
    <row r="38" spans="1:13" ht="23.25" customHeight="1" x14ac:dyDescent="0.25">
      <c r="A38" s="394" t="s">
        <v>35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6"/>
    </row>
    <row r="39" spans="1:13" ht="23.25" customHeight="1" x14ac:dyDescent="0.25">
      <c r="A39" s="361" t="s">
        <v>36</v>
      </c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3"/>
    </row>
    <row r="40" spans="1:13" ht="14.25" hidden="1" customHeight="1" x14ac:dyDescent="0.25">
      <c r="A40" s="120"/>
      <c r="B40" s="145"/>
      <c r="C40" s="145"/>
      <c r="D40" s="145"/>
      <c r="E40" s="145"/>
      <c r="F40" s="145"/>
      <c r="G40" s="145"/>
      <c r="H40" s="145"/>
      <c r="I40" s="145"/>
      <c r="J40" s="190"/>
      <c r="K40" s="145"/>
      <c r="L40" s="145"/>
      <c r="M40" s="145"/>
    </row>
    <row r="41" spans="1:13" ht="23.25" hidden="1" customHeight="1" x14ac:dyDescent="0.25">
      <c r="A41" s="120"/>
      <c r="B41" s="145"/>
      <c r="C41" s="145"/>
      <c r="D41" s="145"/>
      <c r="E41" s="145"/>
      <c r="F41" s="145"/>
      <c r="G41" s="145"/>
      <c r="H41" s="145"/>
      <c r="I41" s="145"/>
      <c r="J41" s="190"/>
      <c r="K41" s="145"/>
      <c r="L41" s="145"/>
      <c r="M41" s="145"/>
    </row>
    <row r="42" spans="1:13" ht="23.25" hidden="1" customHeight="1" x14ac:dyDescent="0.25">
      <c r="A42" s="361" t="s">
        <v>37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3"/>
    </row>
    <row r="43" spans="1:13" ht="22.5" customHeight="1" x14ac:dyDescent="0.25">
      <c r="A43" s="120"/>
      <c r="B43" s="145"/>
      <c r="C43" s="145"/>
      <c r="D43" s="145"/>
      <c r="E43" s="145"/>
      <c r="F43" s="145"/>
      <c r="G43" s="145"/>
      <c r="H43" s="145"/>
      <c r="I43" s="145"/>
      <c r="J43" s="190"/>
      <c r="K43" s="145"/>
      <c r="L43" s="145"/>
      <c r="M43" s="145"/>
    </row>
    <row r="44" spans="1:13" ht="23.25" hidden="1" customHeight="1" x14ac:dyDescent="0.25">
      <c r="A44" s="120"/>
      <c r="B44" s="145"/>
      <c r="C44" s="145"/>
      <c r="D44" s="145"/>
      <c r="E44" s="145"/>
      <c r="F44" s="145"/>
      <c r="G44" s="145"/>
      <c r="H44" s="145"/>
      <c r="I44" s="145"/>
      <c r="J44" s="190"/>
      <c r="K44" s="145"/>
      <c r="L44" s="145"/>
      <c r="M44" s="145"/>
    </row>
    <row r="45" spans="1:13" ht="26.25" hidden="1" customHeight="1" x14ac:dyDescent="0.25">
      <c r="A45" s="364" t="s">
        <v>38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6"/>
    </row>
    <row r="46" spans="1:13" ht="26.25" hidden="1" customHeight="1" x14ac:dyDescent="0.25">
      <c r="A46" s="119"/>
      <c r="B46" s="146"/>
      <c r="C46" s="146"/>
      <c r="D46" s="146"/>
      <c r="E46" s="146"/>
      <c r="F46" s="146"/>
      <c r="G46" s="146"/>
      <c r="H46" s="146"/>
      <c r="I46" s="146"/>
      <c r="J46" s="87"/>
      <c r="K46" s="146"/>
      <c r="L46" s="146"/>
      <c r="M46" s="146"/>
    </row>
    <row r="47" spans="1:13" ht="26.25" hidden="1" customHeight="1" x14ac:dyDescent="0.25">
      <c r="A47" s="119"/>
      <c r="B47" s="146"/>
      <c r="C47" s="146"/>
      <c r="D47" s="146"/>
      <c r="E47" s="146"/>
      <c r="F47" s="146"/>
      <c r="G47" s="146"/>
      <c r="H47" s="146"/>
      <c r="I47" s="146"/>
      <c r="J47" s="87"/>
      <c r="K47" s="146"/>
      <c r="L47" s="146"/>
      <c r="M47" s="146"/>
    </row>
    <row r="48" spans="1:13" ht="23.25" hidden="1" customHeight="1" x14ac:dyDescent="0.25">
      <c r="A48" s="364" t="s">
        <v>39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6"/>
    </row>
    <row r="49" spans="1:13" ht="22.5" hidden="1" customHeight="1" x14ac:dyDescent="0.25">
      <c r="A49" s="119"/>
      <c r="B49" s="146"/>
      <c r="C49" s="146"/>
      <c r="D49" s="146"/>
      <c r="E49" s="146"/>
      <c r="F49" s="146"/>
      <c r="G49" s="146"/>
      <c r="H49" s="146"/>
      <c r="I49" s="146"/>
      <c r="J49" s="87"/>
      <c r="K49" s="146"/>
      <c r="L49" s="146"/>
      <c r="M49" s="146"/>
    </row>
    <row r="50" spans="1:13" ht="22.5" hidden="1" customHeight="1" x14ac:dyDescent="0.25">
      <c r="A50" s="119"/>
      <c r="B50" s="146"/>
      <c r="C50" s="146"/>
      <c r="D50" s="146"/>
      <c r="E50" s="146"/>
      <c r="F50" s="146"/>
      <c r="G50" s="146"/>
      <c r="H50" s="146"/>
      <c r="I50" s="146"/>
      <c r="J50" s="87"/>
      <c r="K50" s="146"/>
      <c r="L50" s="146"/>
      <c r="M50" s="146"/>
    </row>
    <row r="51" spans="1:13" ht="24.75" customHeight="1" x14ac:dyDescent="0.25">
      <c r="A51" s="364" t="s">
        <v>20</v>
      </c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6"/>
    </row>
    <row r="52" spans="1:13" ht="3" hidden="1" customHeight="1" x14ac:dyDescent="0.25">
      <c r="A52" s="119"/>
      <c r="B52" s="146"/>
      <c r="C52" s="146"/>
      <c r="D52" s="146"/>
      <c r="E52" s="146"/>
      <c r="F52" s="146"/>
      <c r="G52" s="146"/>
      <c r="H52" s="146"/>
      <c r="I52" s="146"/>
      <c r="J52" s="87"/>
      <c r="K52" s="146"/>
      <c r="L52" s="146"/>
      <c r="M52" s="146"/>
    </row>
    <row r="53" spans="1:13" ht="23.25" customHeight="1" x14ac:dyDescent="0.25">
      <c r="A53" s="119"/>
      <c r="B53" s="146"/>
      <c r="C53" s="146"/>
      <c r="D53" s="146"/>
      <c r="E53" s="146"/>
      <c r="F53" s="146"/>
      <c r="G53" s="146"/>
      <c r="H53" s="146"/>
      <c r="I53" s="146"/>
      <c r="J53" s="87"/>
      <c r="K53" s="146"/>
      <c r="L53" s="146"/>
      <c r="M53" s="146"/>
    </row>
    <row r="54" spans="1:13" ht="24.75" customHeight="1" x14ac:dyDescent="0.25">
      <c r="A54" s="364" t="s">
        <v>40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1"/>
    </row>
    <row r="55" spans="1:13" ht="69" customHeight="1" x14ac:dyDescent="0.25">
      <c r="A55" s="119" t="s">
        <v>312</v>
      </c>
      <c r="B55" s="107" t="s">
        <v>451</v>
      </c>
      <c r="C55" s="107" t="s">
        <v>436</v>
      </c>
      <c r="D55" s="145" t="s">
        <v>452</v>
      </c>
      <c r="E55" s="145" t="s">
        <v>315</v>
      </c>
      <c r="F55" s="146" t="s">
        <v>453</v>
      </c>
      <c r="G55" s="146"/>
      <c r="H55" s="82" t="s">
        <v>454</v>
      </c>
      <c r="I55" s="146"/>
      <c r="J55" s="87" t="s">
        <v>455</v>
      </c>
      <c r="K55" s="146" t="s">
        <v>319</v>
      </c>
      <c r="L55" s="146" t="s">
        <v>456</v>
      </c>
      <c r="M55" s="146" t="s">
        <v>457</v>
      </c>
    </row>
    <row r="56" spans="1:13" ht="21.75" customHeight="1" x14ac:dyDescent="0.25">
      <c r="A56" s="119"/>
      <c r="B56" s="146"/>
      <c r="C56" s="146"/>
      <c r="D56" s="146"/>
      <c r="E56" s="146"/>
      <c r="F56" s="146"/>
      <c r="G56" s="146"/>
      <c r="H56" s="146"/>
      <c r="I56" s="146"/>
      <c r="J56" s="87"/>
      <c r="K56" s="146"/>
      <c r="L56" s="146"/>
      <c r="M56" s="146"/>
    </row>
    <row r="57" spans="1:13" ht="30" customHeight="1" x14ac:dyDescent="0.25">
      <c r="A57" s="406" t="s">
        <v>13</v>
      </c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</row>
    <row r="58" spans="1:13" x14ac:dyDescent="0.25">
      <c r="A58" s="164"/>
      <c r="B58" s="141" t="s">
        <v>8</v>
      </c>
      <c r="C58" s="140"/>
      <c r="D58" s="142"/>
      <c r="E58" s="142"/>
      <c r="F58" s="143"/>
      <c r="G58" s="143"/>
      <c r="H58" s="144"/>
      <c r="I58" s="144"/>
      <c r="J58" s="189"/>
      <c r="K58" s="144"/>
      <c r="L58" s="144"/>
      <c r="M58" s="144"/>
    </row>
    <row r="59" spans="1:13" x14ac:dyDescent="0.25">
      <c r="A59" s="364" t="s">
        <v>21</v>
      </c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6"/>
    </row>
    <row r="60" spans="1:13" x14ac:dyDescent="0.25">
      <c r="A60" s="119"/>
      <c r="B60" s="146"/>
      <c r="C60" s="146"/>
      <c r="D60" s="146"/>
      <c r="E60" s="146"/>
      <c r="F60" s="146"/>
      <c r="G60" s="146"/>
      <c r="H60" s="146"/>
      <c r="I60" s="146"/>
      <c r="J60" s="87"/>
      <c r="K60" s="146"/>
      <c r="L60" s="146"/>
      <c r="M60" s="146"/>
    </row>
    <row r="61" spans="1:13" hidden="1" x14ac:dyDescent="0.25">
      <c r="A61" s="119"/>
      <c r="B61" s="146"/>
      <c r="C61" s="146"/>
      <c r="D61" s="146"/>
      <c r="E61" s="146"/>
      <c r="F61" s="146"/>
      <c r="G61" s="146"/>
      <c r="H61" s="146"/>
      <c r="I61" s="146"/>
      <c r="J61" s="87"/>
      <c r="K61" s="146"/>
      <c r="L61" s="146"/>
      <c r="M61" s="146"/>
    </row>
    <row r="62" spans="1:13" x14ac:dyDescent="0.25">
      <c r="A62" s="408" t="s">
        <v>15</v>
      </c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10"/>
    </row>
    <row r="63" spans="1:13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99"/>
      <c r="K63" s="119"/>
      <c r="L63" s="119"/>
      <c r="M63" s="119"/>
    </row>
    <row r="64" spans="1:13" hidden="1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99"/>
      <c r="K64" s="119"/>
      <c r="L64" s="119"/>
      <c r="M64" s="119"/>
    </row>
    <row r="65" spans="1:13" ht="30" customHeight="1" x14ac:dyDescent="0.25">
      <c r="A65" s="406" t="s">
        <v>14</v>
      </c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</row>
    <row r="66" spans="1:13" x14ac:dyDescent="0.25">
      <c r="A66" s="164"/>
      <c r="B66" s="141" t="s">
        <v>8</v>
      </c>
      <c r="C66" s="140"/>
      <c r="D66" s="142"/>
      <c r="E66" s="142"/>
      <c r="F66" s="143"/>
      <c r="G66" s="143"/>
      <c r="H66" s="144"/>
      <c r="I66" s="144"/>
      <c r="J66" s="189"/>
      <c r="K66" s="144"/>
      <c r="L66" s="144"/>
      <c r="M66" s="147"/>
    </row>
    <row r="67" spans="1:13" ht="20.25" customHeight="1" x14ac:dyDescent="0.25">
      <c r="A67" s="364" t="s">
        <v>16</v>
      </c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6"/>
    </row>
    <row r="68" spans="1:13" ht="20.25" hidden="1" customHeight="1" x14ac:dyDescent="0.25">
      <c r="A68" s="119"/>
      <c r="B68" s="146"/>
      <c r="C68" s="146"/>
      <c r="D68" s="146"/>
      <c r="E68" s="146"/>
      <c r="F68" s="146"/>
      <c r="G68" s="146"/>
      <c r="H68" s="146"/>
      <c r="I68" s="146"/>
      <c r="J68" s="87"/>
      <c r="K68" s="146"/>
      <c r="L68" s="146"/>
      <c r="M68" s="146"/>
    </row>
    <row r="69" spans="1:13" ht="17.25" customHeight="1" x14ac:dyDescent="0.25">
      <c r="A69" s="119"/>
      <c r="B69" s="146"/>
      <c r="C69" s="146"/>
      <c r="D69" s="146"/>
      <c r="E69" s="146"/>
      <c r="F69" s="146"/>
      <c r="G69" s="146"/>
      <c r="H69" s="146"/>
      <c r="I69" s="146"/>
      <c r="J69" s="87"/>
      <c r="K69" s="146"/>
      <c r="L69" s="146"/>
      <c r="M69" s="146"/>
    </row>
    <row r="70" spans="1:13" ht="16.5" customHeight="1" x14ac:dyDescent="0.25">
      <c r="A70" s="364" t="s">
        <v>17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6"/>
    </row>
    <row r="71" spans="1:13" ht="16.5" customHeight="1" x14ac:dyDescent="0.25">
      <c r="A71" s="119"/>
      <c r="B71" s="146"/>
      <c r="C71" s="146"/>
      <c r="D71" s="146"/>
      <c r="E71" s="146"/>
      <c r="F71" s="146"/>
      <c r="G71" s="146"/>
      <c r="H71" s="146"/>
      <c r="I71" s="146"/>
      <c r="J71" s="87"/>
      <c r="K71" s="146"/>
      <c r="L71" s="146"/>
      <c r="M71" s="146"/>
    </row>
    <row r="72" spans="1:13" ht="16.5" hidden="1" customHeight="1" x14ac:dyDescent="0.25">
      <c r="A72" s="119"/>
      <c r="B72" s="146"/>
      <c r="C72" s="146"/>
      <c r="D72" s="146"/>
      <c r="E72" s="146"/>
      <c r="F72" s="146"/>
      <c r="G72" s="146"/>
      <c r="H72" s="146"/>
      <c r="I72" s="146"/>
      <c r="J72" s="87"/>
      <c r="K72" s="146"/>
      <c r="L72" s="146"/>
      <c r="M72" s="146"/>
    </row>
    <row r="73" spans="1:13" ht="17.25" customHeight="1" x14ac:dyDescent="0.25">
      <c r="A73" s="364" t="s">
        <v>18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6"/>
    </row>
    <row r="74" spans="1:13" ht="17.25" customHeight="1" x14ac:dyDescent="0.25">
      <c r="A74" s="119"/>
      <c r="B74" s="146"/>
      <c r="C74" s="146"/>
      <c r="D74" s="146"/>
      <c r="E74" s="146"/>
      <c r="F74" s="146"/>
      <c r="G74" s="146"/>
      <c r="H74" s="146"/>
      <c r="I74" s="146"/>
      <c r="J74" s="87"/>
      <c r="K74" s="146"/>
      <c r="L74" s="146"/>
      <c r="M74" s="146"/>
    </row>
  </sheetData>
  <mergeCells count="46">
    <mergeCell ref="A70:M70"/>
    <mergeCell ref="A73:M73"/>
    <mergeCell ref="A54:M54"/>
    <mergeCell ref="A57:M57"/>
    <mergeCell ref="A59:M59"/>
    <mergeCell ref="A62:M62"/>
    <mergeCell ref="A65:M65"/>
    <mergeCell ref="A67:M67"/>
    <mergeCell ref="A51:M51"/>
    <mergeCell ref="A28:M28"/>
    <mergeCell ref="A32:M32"/>
    <mergeCell ref="A35:M35"/>
    <mergeCell ref="A36:A37"/>
    <mergeCell ref="B36:B37"/>
    <mergeCell ref="C36:C37"/>
    <mergeCell ref="D36:D37"/>
    <mergeCell ref="E36:E37"/>
    <mergeCell ref="J36:J37"/>
    <mergeCell ref="M36:M37"/>
    <mergeCell ref="A38:M38"/>
    <mergeCell ref="A39:M39"/>
    <mergeCell ref="A42:M42"/>
    <mergeCell ref="A45:M45"/>
    <mergeCell ref="A48:M48"/>
    <mergeCell ref="A27:M27"/>
    <mergeCell ref="L2:L3"/>
    <mergeCell ref="M2:M3"/>
    <mergeCell ref="B5:M5"/>
    <mergeCell ref="A7:M7"/>
    <mergeCell ref="A10:M10"/>
    <mergeCell ref="A13:M13"/>
    <mergeCell ref="A16:M16"/>
    <mergeCell ref="A19:M19"/>
    <mergeCell ref="A22:M22"/>
    <mergeCell ref="B23:L23"/>
    <mergeCell ref="A25:M25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70" zoomScaleNormal="70" workbookViewId="0">
      <selection activeCell="L28" sqref="L28"/>
    </sheetView>
  </sheetViews>
  <sheetFormatPr defaultColWidth="9.140625" defaultRowHeight="17.25" x14ac:dyDescent="0.25"/>
  <cols>
    <col min="1" max="1" width="12.7109375" style="133" bestFit="1" customWidth="1"/>
    <col min="2" max="2" width="52.42578125" style="133" customWidth="1"/>
    <col min="3" max="3" width="46.140625" style="133" customWidth="1"/>
    <col min="4" max="4" width="18.42578125" style="133" customWidth="1"/>
    <col min="5" max="5" width="19.5703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0" width="35" style="148" customWidth="1"/>
    <col min="11" max="11" width="25" style="148" customWidth="1"/>
    <col min="12" max="12" width="26.425781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458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/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hidden="1" x14ac:dyDescent="0.25">
      <c r="A6" s="140"/>
      <c r="B6" s="141" t="s">
        <v>8</v>
      </c>
      <c r="C6" s="140"/>
      <c r="D6" s="142"/>
      <c r="E6" s="142"/>
      <c r="F6" s="143"/>
      <c r="G6" s="143"/>
      <c r="H6" s="144"/>
      <c r="I6" s="144"/>
      <c r="J6" s="144"/>
      <c r="K6" s="144"/>
      <c r="L6" s="144"/>
      <c r="M6" s="144"/>
    </row>
    <row r="7" spans="1:13" hidden="1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hidden="1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idden="1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6.5" hidden="1" customHeight="1" x14ac:dyDescent="0.25">
      <c r="A10" s="394" t="s">
        <v>28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6"/>
    </row>
    <row r="11" spans="1:13" ht="16.5" hidden="1" customHeight="1" x14ac:dyDescent="0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6.5" hidden="1" customHeight="1" x14ac:dyDescent="0.2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18.75" hidden="1" customHeight="1" x14ac:dyDescent="0.25">
      <c r="A13" s="394" t="s">
        <v>29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ht="18.75" hidden="1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8.75" hidden="1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22.5" hidden="1" customHeight="1" x14ac:dyDescent="0.25">
      <c r="A16" s="394" t="s">
        <v>30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</row>
    <row r="17" spans="1:13" ht="20.25" hidden="1" customHeight="1" x14ac:dyDescent="0.2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18" hidden="1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21" hidden="1" customHeight="1" x14ac:dyDescent="0.25">
      <c r="A19" s="394" t="s">
        <v>31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6"/>
    </row>
    <row r="20" spans="1:13" ht="21" hidden="1" customHeight="1" x14ac:dyDescent="0.2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21" hidden="1" customHeight="1" x14ac:dyDescent="0.2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25.5" hidden="1" customHeight="1" x14ac:dyDescent="0.25">
      <c r="A22" s="364" t="s">
        <v>32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6"/>
    </row>
    <row r="23" spans="1:13" ht="21" hidden="1" customHeight="1" x14ac:dyDescent="0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</row>
    <row r="24" spans="1:13" ht="21.75" hidden="1" customHeight="1" x14ac:dyDescent="0.25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</row>
    <row r="25" spans="1:13" ht="30" customHeight="1" x14ac:dyDescent="0.25">
      <c r="A25" s="397" t="s">
        <v>12</v>
      </c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</row>
    <row r="26" spans="1:13" x14ac:dyDescent="0.25">
      <c r="A26" s="140"/>
      <c r="B26" s="141" t="s">
        <v>8</v>
      </c>
      <c r="C26" s="140"/>
      <c r="D26" s="142"/>
      <c r="E26" s="142"/>
      <c r="F26" s="143"/>
      <c r="G26" s="143"/>
      <c r="H26" s="144"/>
      <c r="I26" s="144"/>
      <c r="J26" s="144"/>
      <c r="K26" s="144"/>
      <c r="L26" s="144"/>
      <c r="M26" s="144"/>
    </row>
    <row r="27" spans="1:13" s="337" customFormat="1" x14ac:dyDescent="0.25">
      <c r="A27" s="342" t="s">
        <v>28</v>
      </c>
      <c r="B27" s="343"/>
      <c r="C27" s="342"/>
      <c r="D27" s="344"/>
      <c r="E27" s="344"/>
      <c r="F27" s="345"/>
      <c r="G27" s="345"/>
      <c r="H27" s="346"/>
      <c r="I27" s="346"/>
      <c r="J27" s="346"/>
      <c r="K27" s="346"/>
      <c r="L27" s="346"/>
      <c r="M27" s="346"/>
    </row>
    <row r="28" spans="1:13" s="337" customFormat="1" ht="72" customHeight="1" x14ac:dyDescent="0.25">
      <c r="A28" s="336"/>
      <c r="B28" s="219" t="s">
        <v>1053</v>
      </c>
      <c r="C28" s="94" t="s">
        <v>461</v>
      </c>
      <c r="D28" s="339" t="s">
        <v>1058</v>
      </c>
      <c r="E28" s="339">
        <v>2019</v>
      </c>
      <c r="F28" s="340"/>
      <c r="G28" s="340"/>
      <c r="H28" s="341">
        <v>0</v>
      </c>
      <c r="I28" s="341">
        <v>0</v>
      </c>
      <c r="J28" s="347" t="s">
        <v>1059</v>
      </c>
      <c r="K28" s="347" t="s">
        <v>1079</v>
      </c>
      <c r="L28" s="341"/>
      <c r="M28" s="341"/>
    </row>
    <row r="29" spans="1:13" s="337" customFormat="1" x14ac:dyDescent="0.25">
      <c r="A29" s="336"/>
      <c r="B29" s="338"/>
      <c r="C29" s="336"/>
      <c r="D29" s="339"/>
      <c r="E29" s="339"/>
      <c r="F29" s="340"/>
      <c r="G29" s="340"/>
      <c r="H29" s="341"/>
      <c r="I29" s="341"/>
      <c r="J29" s="341"/>
      <c r="K29" s="341"/>
      <c r="L29" s="341"/>
      <c r="M29" s="341"/>
    </row>
    <row r="30" spans="1:13" ht="23.25" customHeight="1" x14ac:dyDescent="0.25">
      <c r="A30" s="394" t="s">
        <v>33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6"/>
    </row>
    <row r="31" spans="1:13" ht="23.25" customHeight="1" x14ac:dyDescent="0.25">
      <c r="A31" s="400" t="s">
        <v>22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2"/>
    </row>
    <row r="32" spans="1:13" ht="63" customHeight="1" x14ac:dyDescent="0.25">
      <c r="A32" s="94" t="s">
        <v>459</v>
      </c>
      <c r="B32" s="201" t="s">
        <v>460</v>
      </c>
      <c r="C32" s="94" t="s">
        <v>461</v>
      </c>
      <c r="D32" s="81" t="s">
        <v>462</v>
      </c>
      <c r="E32" s="94" t="s">
        <v>463</v>
      </c>
      <c r="F32" s="94"/>
      <c r="G32" s="94"/>
      <c r="H32" s="202">
        <v>365109.2</v>
      </c>
      <c r="I32" s="94"/>
      <c r="J32" s="94" t="s">
        <v>464</v>
      </c>
      <c r="K32" s="94" t="s">
        <v>465</v>
      </c>
      <c r="L32" s="203" t="s">
        <v>466</v>
      </c>
      <c r="M32" s="94" t="s">
        <v>467</v>
      </c>
    </row>
    <row r="33" spans="1:13" ht="64.5" customHeight="1" x14ac:dyDescent="0.25">
      <c r="A33" s="94" t="s">
        <v>468</v>
      </c>
      <c r="B33" s="201" t="s">
        <v>469</v>
      </c>
      <c r="C33" s="94" t="s">
        <v>461</v>
      </c>
      <c r="D33" s="81" t="s">
        <v>470</v>
      </c>
      <c r="E33" s="94" t="s">
        <v>471</v>
      </c>
      <c r="F33" s="94"/>
      <c r="G33" s="94"/>
      <c r="H33" s="202">
        <v>53279</v>
      </c>
      <c r="I33" s="94"/>
      <c r="J33" s="94" t="s">
        <v>472</v>
      </c>
      <c r="K33" s="94" t="s">
        <v>465</v>
      </c>
      <c r="L33" s="203" t="s">
        <v>473</v>
      </c>
      <c r="M33" s="94" t="s">
        <v>467</v>
      </c>
    </row>
    <row r="34" spans="1:13" ht="27" customHeight="1" x14ac:dyDescent="0.25">
      <c r="A34" s="361" t="s">
        <v>23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3"/>
    </row>
    <row r="35" spans="1:13" ht="63.95" customHeight="1" x14ac:dyDescent="0.25">
      <c r="A35" s="146" t="s">
        <v>474</v>
      </c>
      <c r="B35" s="204" t="s">
        <v>475</v>
      </c>
      <c r="C35" s="94" t="s">
        <v>461</v>
      </c>
      <c r="D35" s="94" t="s">
        <v>476</v>
      </c>
      <c r="E35" s="145" t="s">
        <v>477</v>
      </c>
      <c r="F35" s="145"/>
      <c r="G35" s="145"/>
      <c r="H35" s="202">
        <v>7285.4478200000003</v>
      </c>
      <c r="I35" s="145"/>
      <c r="J35" s="145" t="s">
        <v>478</v>
      </c>
      <c r="K35" s="94" t="s">
        <v>351</v>
      </c>
      <c r="L35" s="203" t="s">
        <v>479</v>
      </c>
      <c r="M35" s="145" t="s">
        <v>480</v>
      </c>
    </row>
    <row r="36" spans="1:13" ht="64.5" customHeight="1" x14ac:dyDescent="0.25">
      <c r="A36" s="146" t="s">
        <v>481</v>
      </c>
      <c r="B36" s="205" t="s">
        <v>482</v>
      </c>
      <c r="C36" s="94" t="s">
        <v>461</v>
      </c>
      <c r="D36" s="94" t="s">
        <v>476</v>
      </c>
      <c r="E36" s="94" t="s">
        <v>483</v>
      </c>
      <c r="F36" s="145"/>
      <c r="G36" s="145"/>
      <c r="H36" s="202">
        <v>7285.44751</v>
      </c>
      <c r="I36" s="145"/>
      <c r="J36" s="94" t="s">
        <v>464</v>
      </c>
      <c r="K36" s="94" t="s">
        <v>351</v>
      </c>
      <c r="L36" s="203" t="s">
        <v>484</v>
      </c>
      <c r="M36" s="145" t="s">
        <v>480</v>
      </c>
    </row>
    <row r="37" spans="1:13" ht="21.75" customHeight="1" x14ac:dyDescent="0.25">
      <c r="A37" s="400" t="s">
        <v>34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3"/>
    </row>
    <row r="38" spans="1:13" ht="21.75" customHeight="1" x14ac:dyDescent="0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23.25" hidden="1" customHeight="1" x14ac:dyDescent="0.25">
      <c r="A39" s="394" t="s">
        <v>35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6"/>
    </row>
    <row r="40" spans="1:13" ht="23.25" hidden="1" customHeight="1" x14ac:dyDescent="0.25">
      <c r="A40" s="361" t="s">
        <v>36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3"/>
    </row>
    <row r="41" spans="1:13" ht="23.25" hidden="1" customHeight="1" x14ac:dyDescent="0.2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</row>
    <row r="42" spans="1:13" ht="23.25" hidden="1" customHeight="1" x14ac:dyDescent="0.25">
      <c r="A42" s="361" t="s">
        <v>37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3"/>
    </row>
    <row r="43" spans="1:13" ht="23.25" hidden="1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26.25" hidden="1" customHeight="1" x14ac:dyDescent="0.25">
      <c r="A44" s="364" t="s">
        <v>38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6"/>
    </row>
    <row r="45" spans="1:13" ht="26.25" hidden="1" customHeight="1" x14ac:dyDescent="0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3" ht="23.25" hidden="1" customHeight="1" x14ac:dyDescent="0.25">
      <c r="A46" s="364" t="s">
        <v>39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6"/>
    </row>
    <row r="47" spans="1:13" ht="22.5" hidden="1" customHeight="1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</row>
    <row r="48" spans="1:13" ht="24.75" customHeight="1" x14ac:dyDescent="0.25">
      <c r="A48" s="364" t="s">
        <v>20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6"/>
    </row>
    <row r="49" spans="1:13" ht="24.75" customHeight="1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24.75" customHeight="1" x14ac:dyDescent="0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</row>
    <row r="51" spans="1:13" ht="24.75" customHeight="1" x14ac:dyDescent="0.25">
      <c r="A51" s="364" t="s">
        <v>40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1"/>
    </row>
    <row r="52" spans="1:13" ht="24.75" customHeight="1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3" ht="21.75" customHeight="1" x14ac:dyDescent="0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</row>
    <row r="54" spans="1:13" ht="30" hidden="1" customHeight="1" x14ac:dyDescent="0.25">
      <c r="A54" s="406" t="s">
        <v>13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</row>
    <row r="55" spans="1:13" hidden="1" x14ac:dyDescent="0.25">
      <c r="A55" s="140"/>
      <c r="B55" s="141" t="s">
        <v>8</v>
      </c>
      <c r="C55" s="140"/>
      <c r="D55" s="142"/>
      <c r="E55" s="142"/>
      <c r="F55" s="143"/>
      <c r="G55" s="143"/>
      <c r="H55" s="144"/>
      <c r="I55" s="144"/>
      <c r="J55" s="144"/>
      <c r="K55" s="144"/>
      <c r="L55" s="144"/>
      <c r="M55" s="144"/>
    </row>
    <row r="56" spans="1:13" hidden="1" x14ac:dyDescent="0.25">
      <c r="A56" s="364" t="s">
        <v>21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6"/>
    </row>
    <row r="57" spans="1:13" hidden="1" x14ac:dyDescent="0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</row>
    <row r="58" spans="1:13" hidden="1" x14ac:dyDescent="0.2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</row>
    <row r="59" spans="1:13" hidden="1" x14ac:dyDescent="0.25">
      <c r="A59" s="408" t="s">
        <v>15</v>
      </c>
      <c r="B59" s="409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10"/>
    </row>
    <row r="60" spans="1:13" hidden="1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</row>
    <row r="61" spans="1:13" hidden="1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1:13" ht="30" customHeight="1" x14ac:dyDescent="0.25">
      <c r="A62" s="406" t="s">
        <v>14</v>
      </c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</row>
    <row r="63" spans="1:13" x14ac:dyDescent="0.25">
      <c r="A63" s="140"/>
      <c r="B63" s="141" t="s">
        <v>8</v>
      </c>
      <c r="C63" s="140"/>
      <c r="D63" s="142"/>
      <c r="E63" s="142"/>
      <c r="F63" s="143"/>
      <c r="G63" s="143"/>
      <c r="H63" s="144"/>
      <c r="I63" s="144"/>
      <c r="J63" s="144"/>
      <c r="K63" s="144"/>
      <c r="L63" s="144"/>
      <c r="M63" s="147"/>
    </row>
    <row r="64" spans="1:13" ht="20.25" customHeight="1" x14ac:dyDescent="0.25">
      <c r="A64" s="364" t="s">
        <v>16</v>
      </c>
      <c r="B64" s="365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6"/>
    </row>
    <row r="65" spans="1:13" ht="20.25" customHeight="1" x14ac:dyDescent="0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</row>
    <row r="66" spans="1:13" ht="17.25" customHeight="1" x14ac:dyDescent="0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</row>
    <row r="67" spans="1:13" ht="16.5" customHeight="1" x14ac:dyDescent="0.25">
      <c r="A67" s="364" t="s">
        <v>17</v>
      </c>
      <c r="B67" s="365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6"/>
    </row>
    <row r="68" spans="1:13" ht="16.5" customHeight="1" x14ac:dyDescent="0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1:13" ht="16.5" customHeight="1" x14ac:dyDescent="0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</row>
    <row r="70" spans="1:13" ht="17.25" customHeight="1" x14ac:dyDescent="0.25">
      <c r="A70" s="364" t="s">
        <v>18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6"/>
    </row>
    <row r="71" spans="1:13" ht="17.25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1:13" x14ac:dyDescent="0.25">
      <c r="A72" s="152"/>
      <c r="B72" s="152"/>
      <c r="C72" s="152"/>
      <c r="D72" s="152"/>
      <c r="E72" s="152"/>
      <c r="F72" s="152"/>
      <c r="G72" s="152"/>
      <c r="H72" s="153"/>
      <c r="I72" s="153"/>
      <c r="J72" s="153"/>
      <c r="K72" s="153"/>
      <c r="L72" s="153"/>
      <c r="M72" s="153"/>
    </row>
  </sheetData>
  <mergeCells count="38">
    <mergeCell ref="A62:M62"/>
    <mergeCell ref="A64:M64"/>
    <mergeCell ref="A67:M67"/>
    <mergeCell ref="A70:M70"/>
    <mergeCell ref="A46:M46"/>
    <mergeCell ref="A48:M48"/>
    <mergeCell ref="A51:M51"/>
    <mergeCell ref="A54:M54"/>
    <mergeCell ref="A56:M56"/>
    <mergeCell ref="A59:M59"/>
    <mergeCell ref="A44:M44"/>
    <mergeCell ref="A16:M16"/>
    <mergeCell ref="A19:M19"/>
    <mergeCell ref="A22:M22"/>
    <mergeCell ref="A25:M25"/>
    <mergeCell ref="A30:M30"/>
    <mergeCell ref="A31:M31"/>
    <mergeCell ref="A34:M34"/>
    <mergeCell ref="A37:M37"/>
    <mergeCell ref="A39:M39"/>
    <mergeCell ref="A40:M40"/>
    <mergeCell ref="A42:M42"/>
    <mergeCell ref="A13:M13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  <mergeCell ref="L2:L3"/>
    <mergeCell ref="M2:M3"/>
    <mergeCell ref="B5:M5"/>
    <mergeCell ref="A7:M7"/>
    <mergeCell ref="A10:M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4" zoomScale="55" zoomScaleNormal="55" workbookViewId="0">
      <selection activeCell="H14" sqref="H14"/>
    </sheetView>
  </sheetViews>
  <sheetFormatPr defaultRowHeight="17.25" x14ac:dyDescent="0.25"/>
  <cols>
    <col min="1" max="1" width="7.85546875" style="168" customWidth="1"/>
    <col min="2" max="2" width="52.42578125" style="133" customWidth="1"/>
    <col min="3" max="3" width="30.5703125" style="133" customWidth="1"/>
    <col min="4" max="4" width="16.42578125" style="133" customWidth="1"/>
    <col min="5" max="5" width="17.5703125" style="133" customWidth="1"/>
    <col min="6" max="6" width="12" style="133" customWidth="1"/>
    <col min="7" max="7" width="11.85546875" style="133" customWidth="1"/>
    <col min="8" max="8" width="12" style="133" customWidth="1"/>
    <col min="9" max="9" width="8.42578125" style="133" customWidth="1"/>
    <col min="10" max="10" width="9.7109375" style="133" customWidth="1"/>
    <col min="11" max="11" width="9.140625" style="133" customWidth="1"/>
    <col min="12" max="12" width="16.85546875" style="148" customWidth="1"/>
    <col min="13" max="13" width="13.85546875" style="148" customWidth="1"/>
    <col min="14" max="14" width="12" style="148" customWidth="1"/>
    <col min="15" max="15" width="9.85546875" style="148" customWidth="1"/>
    <col min="16" max="16" width="9.28515625" style="148" customWidth="1"/>
    <col min="17" max="17" width="9.42578125" style="148" customWidth="1"/>
    <col min="18" max="18" width="30.28515625" style="148" customWidth="1"/>
    <col min="19" max="19" width="25" style="148" customWidth="1"/>
    <col min="20" max="20" width="17.140625" style="148" customWidth="1"/>
    <col min="21" max="21" width="39.28515625" style="148" customWidth="1"/>
    <col min="22" max="16384" width="9.140625" style="133"/>
  </cols>
  <sheetData>
    <row r="1" spans="1:21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21" ht="36" customHeight="1" x14ac:dyDescent="0.25">
      <c r="A2" s="428" t="s">
        <v>0</v>
      </c>
      <c r="B2" s="387" t="s">
        <v>1</v>
      </c>
      <c r="C2" s="377" t="s">
        <v>9</v>
      </c>
      <c r="D2" s="387" t="s">
        <v>2</v>
      </c>
      <c r="E2" s="377" t="s">
        <v>485</v>
      </c>
      <c r="F2" s="391" t="s">
        <v>3</v>
      </c>
      <c r="G2" s="392"/>
      <c r="H2" s="392"/>
      <c r="I2" s="392"/>
      <c r="J2" s="392"/>
      <c r="K2" s="392"/>
      <c r="L2" s="404" t="s">
        <v>4</v>
      </c>
      <c r="M2" s="470"/>
      <c r="N2" s="470"/>
      <c r="O2" s="470"/>
      <c r="P2" s="470"/>
      <c r="Q2" s="405"/>
      <c r="R2" s="377" t="s">
        <v>10</v>
      </c>
      <c r="S2" s="377" t="s">
        <v>24</v>
      </c>
      <c r="T2" s="377" t="s">
        <v>486</v>
      </c>
      <c r="U2" s="385" t="s">
        <v>26</v>
      </c>
    </row>
    <row r="3" spans="1:21" ht="84.75" customHeight="1" x14ac:dyDescent="0.25">
      <c r="A3" s="467"/>
      <c r="B3" s="468"/>
      <c r="C3" s="469"/>
      <c r="D3" s="468"/>
      <c r="E3" s="469"/>
      <c r="F3" s="391" t="s">
        <v>5</v>
      </c>
      <c r="G3" s="392"/>
      <c r="H3" s="471"/>
      <c r="I3" s="447" t="s">
        <v>6</v>
      </c>
      <c r="J3" s="472"/>
      <c r="K3" s="448"/>
      <c r="L3" s="473" t="s">
        <v>5</v>
      </c>
      <c r="M3" s="474"/>
      <c r="N3" s="475"/>
      <c r="O3" s="473" t="s">
        <v>6</v>
      </c>
      <c r="P3" s="474"/>
      <c r="Q3" s="475"/>
      <c r="R3" s="378"/>
      <c r="S3" s="378"/>
      <c r="T3" s="378"/>
      <c r="U3" s="386"/>
    </row>
    <row r="4" spans="1:21" ht="33" customHeight="1" x14ac:dyDescent="0.25">
      <c r="A4" s="429"/>
      <c r="B4" s="388"/>
      <c r="C4" s="378"/>
      <c r="D4" s="388"/>
      <c r="E4" s="378"/>
      <c r="F4" s="149">
        <v>2019</v>
      </c>
      <c r="G4" s="149">
        <v>2020</v>
      </c>
      <c r="H4" s="149">
        <v>2021</v>
      </c>
      <c r="I4" s="149">
        <v>2019</v>
      </c>
      <c r="J4" s="149">
        <v>2020</v>
      </c>
      <c r="K4" s="149">
        <v>2021</v>
      </c>
      <c r="L4" s="149">
        <v>2019</v>
      </c>
      <c r="M4" s="149">
        <v>2020</v>
      </c>
      <c r="N4" s="149">
        <v>2021</v>
      </c>
      <c r="O4" s="149">
        <v>2019</v>
      </c>
      <c r="P4" s="149">
        <v>2020</v>
      </c>
      <c r="Q4" s="149">
        <v>2021</v>
      </c>
      <c r="R4" s="161"/>
      <c r="S4" s="161"/>
      <c r="T4" s="161"/>
      <c r="U4" s="160"/>
    </row>
    <row r="5" spans="1:21" ht="24" customHeight="1" x14ac:dyDescent="0.25">
      <c r="A5" s="206">
        <v>1</v>
      </c>
      <c r="B5" s="159">
        <v>2</v>
      </c>
      <c r="C5" s="161">
        <v>3</v>
      </c>
      <c r="D5" s="159">
        <v>4</v>
      </c>
      <c r="E5" s="161">
        <v>5</v>
      </c>
      <c r="F5" s="149">
        <v>6</v>
      </c>
      <c r="G5" s="149">
        <v>7</v>
      </c>
      <c r="H5" s="149">
        <v>8</v>
      </c>
      <c r="I5" s="149">
        <v>9</v>
      </c>
      <c r="J5" s="149">
        <v>10</v>
      </c>
      <c r="K5" s="149">
        <v>11</v>
      </c>
      <c r="L5" s="149">
        <v>12</v>
      </c>
      <c r="M5" s="149">
        <v>13</v>
      </c>
      <c r="N5" s="149">
        <v>14</v>
      </c>
      <c r="O5" s="149">
        <v>15</v>
      </c>
      <c r="P5" s="149">
        <v>16</v>
      </c>
      <c r="Q5" s="149">
        <v>17</v>
      </c>
      <c r="R5" s="161">
        <v>18</v>
      </c>
      <c r="S5" s="161">
        <v>19</v>
      </c>
      <c r="T5" s="161">
        <v>20</v>
      </c>
      <c r="U5" s="207">
        <v>21</v>
      </c>
    </row>
    <row r="6" spans="1:21" ht="35.1" customHeight="1" x14ac:dyDescent="0.25">
      <c r="A6" s="162"/>
      <c r="B6" s="135" t="s">
        <v>7</v>
      </c>
      <c r="C6" s="134"/>
      <c r="D6" s="136"/>
      <c r="E6" s="136"/>
      <c r="F6" s="137"/>
      <c r="G6" s="137"/>
      <c r="H6" s="137"/>
      <c r="I6" s="137"/>
      <c r="J6" s="137"/>
      <c r="K6" s="137"/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1:21" ht="30" customHeight="1" x14ac:dyDescent="0.25">
      <c r="A7" s="163"/>
      <c r="B7" s="403" t="s">
        <v>11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</row>
    <row r="8" spans="1:21" x14ac:dyDescent="0.25">
      <c r="A8" s="164"/>
      <c r="B8" s="141" t="s">
        <v>8</v>
      </c>
      <c r="C8" s="140"/>
      <c r="D8" s="142"/>
      <c r="E8" s="142"/>
      <c r="F8" s="143"/>
      <c r="G8" s="143"/>
      <c r="H8" s="143"/>
      <c r="I8" s="143"/>
      <c r="J8" s="143"/>
      <c r="K8" s="143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21" x14ac:dyDescent="0.25">
      <c r="A9" s="394" t="s">
        <v>27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6"/>
    </row>
    <row r="10" spans="1:21" ht="17.25" customHeight="1" x14ac:dyDescent="0.25">
      <c r="A10" s="120"/>
      <c r="B10" s="476" t="s">
        <v>487</v>
      </c>
      <c r="C10" s="477"/>
      <c r="D10" s="478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6.5" customHeight="1" x14ac:dyDescent="0.25">
      <c r="A11" s="394" t="s">
        <v>28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6"/>
    </row>
    <row r="12" spans="1:21" s="351" customFormat="1" ht="148.5" x14ac:dyDescent="0.25">
      <c r="A12" s="354" t="s">
        <v>488</v>
      </c>
      <c r="B12" s="356" t="s">
        <v>489</v>
      </c>
      <c r="C12" s="157" t="s">
        <v>490</v>
      </c>
      <c r="D12" s="157" t="s">
        <v>1092</v>
      </c>
      <c r="E12" s="157" t="s">
        <v>1086</v>
      </c>
      <c r="F12" s="157">
        <v>2019</v>
      </c>
      <c r="G12" s="157"/>
      <c r="H12" s="157"/>
      <c r="I12" s="157"/>
      <c r="J12" s="157"/>
      <c r="K12" s="157"/>
      <c r="L12" s="157">
        <v>0</v>
      </c>
      <c r="M12" s="157"/>
      <c r="N12" s="157"/>
      <c r="O12" s="157"/>
      <c r="P12" s="157"/>
      <c r="Q12" s="157"/>
      <c r="R12" s="357" t="s">
        <v>492</v>
      </c>
      <c r="S12" s="157" t="s">
        <v>1087</v>
      </c>
      <c r="T12" s="157" t="s">
        <v>493</v>
      </c>
      <c r="U12" s="157" t="s">
        <v>1088</v>
      </c>
    </row>
    <row r="13" spans="1:21" s="351" customFormat="1" ht="148.5" x14ac:dyDescent="0.25">
      <c r="A13" s="354" t="s">
        <v>1050</v>
      </c>
      <c r="B13" s="356" t="s">
        <v>489</v>
      </c>
      <c r="C13" s="157" t="s">
        <v>490</v>
      </c>
      <c r="D13" s="157" t="s">
        <v>1091</v>
      </c>
      <c r="E13" s="157" t="s">
        <v>1086</v>
      </c>
      <c r="F13" s="157"/>
      <c r="G13" s="157">
        <v>2020</v>
      </c>
      <c r="H13" s="157"/>
      <c r="I13" s="157"/>
      <c r="J13" s="157"/>
      <c r="K13" s="157"/>
      <c r="L13" s="157"/>
      <c r="M13" s="157">
        <v>0</v>
      </c>
      <c r="N13" s="157"/>
      <c r="O13" s="157"/>
      <c r="P13" s="157"/>
      <c r="Q13" s="157"/>
      <c r="R13" s="357" t="s">
        <v>492</v>
      </c>
      <c r="S13" s="157" t="s">
        <v>1089</v>
      </c>
      <c r="T13" s="157" t="s">
        <v>493</v>
      </c>
      <c r="U13" s="157" t="s">
        <v>1090</v>
      </c>
    </row>
    <row r="14" spans="1:21" s="209" customFormat="1" ht="173.25" customHeight="1" x14ac:dyDescent="0.25">
      <c r="A14" s="354" t="s">
        <v>1051</v>
      </c>
      <c r="B14" s="356" t="s">
        <v>489</v>
      </c>
      <c r="C14" s="157" t="s">
        <v>490</v>
      </c>
      <c r="D14" s="157" t="s">
        <v>1094</v>
      </c>
      <c r="E14" s="157" t="s">
        <v>1086</v>
      </c>
      <c r="F14" s="157">
        <v>2019</v>
      </c>
      <c r="G14" s="157"/>
      <c r="H14" s="157"/>
      <c r="I14" s="157"/>
      <c r="J14" s="157"/>
      <c r="K14" s="157"/>
      <c r="L14" s="198">
        <v>168</v>
      </c>
      <c r="M14" s="157"/>
      <c r="N14" s="157"/>
      <c r="O14" s="157"/>
      <c r="P14" s="157"/>
      <c r="Q14" s="157"/>
      <c r="R14" s="357" t="s">
        <v>492</v>
      </c>
      <c r="S14" s="157" t="s">
        <v>1093</v>
      </c>
      <c r="T14" s="157" t="s">
        <v>493</v>
      </c>
      <c r="U14" s="157" t="s">
        <v>1090</v>
      </c>
    </row>
    <row r="15" spans="1:21" s="86" customFormat="1" ht="18.75" customHeight="1" x14ac:dyDescent="0.25">
      <c r="A15" s="394" t="s">
        <v>29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6"/>
    </row>
    <row r="16" spans="1:21" s="86" customFormat="1" ht="131.25" customHeight="1" x14ac:dyDescent="0.25">
      <c r="A16" s="208" t="s">
        <v>284</v>
      </c>
      <c r="B16" s="210" t="s">
        <v>494</v>
      </c>
      <c r="C16" s="157" t="s">
        <v>490</v>
      </c>
      <c r="D16" s="157" t="s">
        <v>495</v>
      </c>
      <c r="E16" s="157" t="s">
        <v>300</v>
      </c>
      <c r="F16" s="157">
        <v>1</v>
      </c>
      <c r="G16" s="157"/>
      <c r="H16" s="157"/>
      <c r="I16" s="157"/>
      <c r="J16" s="157"/>
      <c r="K16" s="157"/>
      <c r="L16" s="211">
        <f>89000/1000</f>
        <v>89</v>
      </c>
      <c r="M16" s="211"/>
      <c r="N16" s="211"/>
      <c r="O16" s="211"/>
      <c r="P16" s="211"/>
      <c r="Q16" s="211"/>
      <c r="R16" s="479" t="s">
        <v>496</v>
      </c>
      <c r="S16" s="157" t="s">
        <v>497</v>
      </c>
      <c r="T16" s="157" t="s">
        <v>498</v>
      </c>
      <c r="U16" s="82" t="s">
        <v>499</v>
      </c>
    </row>
    <row r="17" spans="1:21" s="86" customFormat="1" ht="124.5" customHeight="1" x14ac:dyDescent="0.25">
      <c r="A17" s="208" t="s">
        <v>293</v>
      </c>
      <c r="B17" s="210" t="s">
        <v>500</v>
      </c>
      <c r="C17" s="157" t="s">
        <v>490</v>
      </c>
      <c r="D17" s="157" t="s">
        <v>501</v>
      </c>
      <c r="E17" s="157" t="s">
        <v>300</v>
      </c>
      <c r="F17" s="157"/>
      <c r="G17" s="157">
        <v>1</v>
      </c>
      <c r="H17" s="157"/>
      <c r="I17" s="157"/>
      <c r="J17" s="157"/>
      <c r="K17" s="157"/>
      <c r="L17" s="211"/>
      <c r="M17" s="211"/>
      <c r="N17" s="211"/>
      <c r="O17" s="211"/>
      <c r="P17" s="211"/>
      <c r="Q17" s="211"/>
      <c r="R17" s="480"/>
      <c r="S17" s="157" t="s">
        <v>497</v>
      </c>
      <c r="T17" s="157" t="s">
        <v>502</v>
      </c>
      <c r="U17" s="82" t="s">
        <v>503</v>
      </c>
    </row>
    <row r="18" spans="1:21" s="86" customFormat="1" ht="169.5" customHeight="1" x14ac:dyDescent="0.25">
      <c r="A18" s="208" t="s">
        <v>296</v>
      </c>
      <c r="B18" s="210" t="s">
        <v>504</v>
      </c>
      <c r="C18" s="157" t="s">
        <v>490</v>
      </c>
      <c r="D18" s="157" t="s">
        <v>505</v>
      </c>
      <c r="E18" s="157" t="s">
        <v>300</v>
      </c>
      <c r="F18" s="157"/>
      <c r="G18" s="157">
        <v>1</v>
      </c>
      <c r="H18" s="157"/>
      <c r="I18" s="157"/>
      <c r="J18" s="157"/>
      <c r="K18" s="157"/>
      <c r="L18" s="211"/>
      <c r="M18" s="211"/>
      <c r="N18" s="211"/>
      <c r="O18" s="211"/>
      <c r="P18" s="211"/>
      <c r="Q18" s="211"/>
      <c r="R18" s="481"/>
      <c r="S18" s="157" t="s">
        <v>497</v>
      </c>
      <c r="T18" s="157" t="s">
        <v>506</v>
      </c>
      <c r="U18" s="157" t="s">
        <v>507</v>
      </c>
    </row>
    <row r="19" spans="1:21" s="86" customFormat="1" ht="22.5" customHeight="1" x14ac:dyDescent="0.25">
      <c r="A19" s="394" t="s">
        <v>30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6"/>
    </row>
    <row r="20" spans="1:21" s="86" customFormat="1" ht="20.25" customHeight="1" x14ac:dyDescent="0.25">
      <c r="A20" s="120"/>
      <c r="B20" s="476" t="s">
        <v>487</v>
      </c>
      <c r="C20" s="477"/>
      <c r="D20" s="477"/>
      <c r="E20" s="478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s="86" customFormat="1" ht="21" customHeight="1" x14ac:dyDescent="0.25">
      <c r="A21" s="394" t="s">
        <v>31</v>
      </c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6"/>
    </row>
    <row r="22" spans="1:21" s="86" customFormat="1" ht="135.75" customHeight="1" x14ac:dyDescent="0.25">
      <c r="A22" s="208" t="s">
        <v>298</v>
      </c>
      <c r="B22" s="210" t="s">
        <v>508</v>
      </c>
      <c r="C22" s="157" t="s">
        <v>490</v>
      </c>
      <c r="D22" s="157" t="s">
        <v>509</v>
      </c>
      <c r="E22" s="157" t="s">
        <v>300</v>
      </c>
      <c r="F22" s="157">
        <v>8</v>
      </c>
      <c r="G22" s="157"/>
      <c r="H22" s="157"/>
      <c r="I22" s="157"/>
      <c r="J22" s="157"/>
      <c r="K22" s="157"/>
      <c r="L22" s="211">
        <f>498437.5/1000</f>
        <v>498.4375</v>
      </c>
      <c r="M22" s="211"/>
      <c r="N22" s="211"/>
      <c r="O22" s="211"/>
      <c r="P22" s="211"/>
      <c r="Q22" s="211"/>
      <c r="R22" s="157" t="s">
        <v>496</v>
      </c>
      <c r="S22" s="157" t="s">
        <v>497</v>
      </c>
      <c r="T22" s="157" t="s">
        <v>510</v>
      </c>
      <c r="U22" s="82" t="s">
        <v>503</v>
      </c>
    </row>
    <row r="23" spans="1:21" s="86" customFormat="1" ht="25.5" customHeight="1" x14ac:dyDescent="0.25">
      <c r="A23" s="364" t="s">
        <v>32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6"/>
    </row>
    <row r="24" spans="1:21" s="86" customFormat="1" ht="137.25" customHeight="1" x14ac:dyDescent="0.25">
      <c r="A24" s="212" t="s">
        <v>511</v>
      </c>
      <c r="B24" s="210" t="s">
        <v>512</v>
      </c>
      <c r="C24" s="157" t="s">
        <v>490</v>
      </c>
      <c r="D24" s="82" t="s">
        <v>513</v>
      </c>
      <c r="E24" s="157" t="s">
        <v>300</v>
      </c>
      <c r="F24" s="82">
        <v>1</v>
      </c>
      <c r="G24" s="82"/>
      <c r="H24" s="82"/>
      <c r="I24" s="82"/>
      <c r="J24" s="82"/>
      <c r="K24" s="82"/>
      <c r="L24" s="213">
        <f>237000/1000</f>
        <v>237</v>
      </c>
      <c r="M24" s="213"/>
      <c r="N24" s="213"/>
      <c r="O24" s="213"/>
      <c r="P24" s="213"/>
      <c r="Q24" s="213"/>
      <c r="R24" s="157" t="s">
        <v>496</v>
      </c>
      <c r="S24" s="157" t="s">
        <v>497</v>
      </c>
      <c r="T24" s="157" t="s">
        <v>514</v>
      </c>
      <c r="U24" s="82" t="s">
        <v>515</v>
      </c>
    </row>
    <row r="25" spans="1:21" s="86" customFormat="1" ht="30" customHeight="1" x14ac:dyDescent="0.25">
      <c r="A25" s="397" t="s">
        <v>12</v>
      </c>
      <c r="B25" s="398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</row>
    <row r="26" spans="1:21" s="86" customFormat="1" ht="16.5" x14ac:dyDescent="0.25">
      <c r="A26" s="214"/>
      <c r="B26" s="141" t="s">
        <v>8</v>
      </c>
      <c r="C26" s="142"/>
      <c r="D26" s="142"/>
      <c r="E26" s="142"/>
      <c r="F26" s="143"/>
      <c r="G26" s="143"/>
      <c r="H26" s="143"/>
      <c r="I26" s="143"/>
      <c r="J26" s="143"/>
      <c r="K26" s="143"/>
      <c r="L26" s="144"/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s="86" customFormat="1" ht="23.25" customHeight="1" x14ac:dyDescent="0.25">
      <c r="A27" s="394" t="s">
        <v>33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6"/>
    </row>
    <row r="28" spans="1:21" s="86" customFormat="1" ht="23.25" customHeight="1" x14ac:dyDescent="0.25">
      <c r="A28" s="400" t="s">
        <v>22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2"/>
    </row>
    <row r="29" spans="1:21" s="209" customFormat="1" ht="133.5" customHeight="1" x14ac:dyDescent="0.25">
      <c r="A29" s="208" t="s">
        <v>304</v>
      </c>
      <c r="B29" s="215" t="s">
        <v>516</v>
      </c>
      <c r="C29" s="157" t="s">
        <v>490</v>
      </c>
      <c r="D29" s="216" t="s">
        <v>42</v>
      </c>
      <c r="E29" s="216" t="s">
        <v>517</v>
      </c>
      <c r="F29" s="216"/>
      <c r="G29" s="216"/>
      <c r="H29" s="217">
        <v>1</v>
      </c>
      <c r="I29" s="198"/>
      <c r="J29" s="198"/>
      <c r="K29" s="198"/>
      <c r="L29" s="198"/>
      <c r="M29" s="198"/>
      <c r="N29" s="218">
        <v>14957</v>
      </c>
      <c r="O29" s="216"/>
      <c r="P29" s="216"/>
      <c r="Q29" s="216"/>
      <c r="R29" s="157" t="s">
        <v>496</v>
      </c>
      <c r="S29" s="157" t="s">
        <v>518</v>
      </c>
      <c r="T29" s="157" t="s">
        <v>519</v>
      </c>
      <c r="U29" s="216" t="s">
        <v>520</v>
      </c>
    </row>
    <row r="30" spans="1:21" s="209" customFormat="1" ht="27" customHeight="1" x14ac:dyDescent="0.25">
      <c r="A30" s="482" t="s">
        <v>23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4"/>
    </row>
    <row r="31" spans="1:21" s="209" customFormat="1" ht="137.25" customHeight="1" x14ac:dyDescent="0.25">
      <c r="A31" s="208" t="s">
        <v>521</v>
      </c>
      <c r="B31" s="215" t="s">
        <v>522</v>
      </c>
      <c r="C31" s="157" t="s">
        <v>490</v>
      </c>
      <c r="D31" s="82" t="s">
        <v>42</v>
      </c>
      <c r="E31" s="82" t="s">
        <v>523</v>
      </c>
      <c r="F31" s="82"/>
      <c r="G31" s="157">
        <v>1</v>
      </c>
      <c r="H31" s="157">
        <v>1</v>
      </c>
      <c r="I31" s="157"/>
      <c r="J31" s="157"/>
      <c r="K31" s="157"/>
      <c r="L31" s="157"/>
      <c r="M31" s="157">
        <v>3697</v>
      </c>
      <c r="N31" s="157">
        <v>3697</v>
      </c>
      <c r="O31" s="157"/>
      <c r="P31" s="157"/>
      <c r="Q31" s="157"/>
      <c r="R31" s="157" t="s">
        <v>496</v>
      </c>
      <c r="S31" s="157" t="s">
        <v>518</v>
      </c>
      <c r="T31" s="157" t="s">
        <v>524</v>
      </c>
      <c r="U31" s="157" t="s">
        <v>525</v>
      </c>
    </row>
    <row r="32" spans="1:21" s="86" customFormat="1" ht="21.75" customHeight="1" x14ac:dyDescent="0.25">
      <c r="A32" s="400" t="s">
        <v>34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3"/>
    </row>
    <row r="33" spans="1:21" s="86" customFormat="1" ht="21.75" customHeight="1" x14ac:dyDescent="0.25">
      <c r="A33" s="120"/>
      <c r="B33" s="476" t="s">
        <v>487</v>
      </c>
      <c r="C33" s="477"/>
      <c r="D33" s="477"/>
      <c r="E33" s="478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s="86" customFormat="1" ht="23.25" customHeight="1" x14ac:dyDescent="0.25">
      <c r="A34" s="394" t="s">
        <v>35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6"/>
    </row>
    <row r="35" spans="1:21" s="86" customFormat="1" ht="23.25" customHeight="1" x14ac:dyDescent="0.25">
      <c r="A35" s="361" t="s">
        <v>36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3"/>
    </row>
    <row r="36" spans="1:21" s="86" customFormat="1" ht="23.25" customHeight="1" x14ac:dyDescent="0.25">
      <c r="A36" s="120"/>
      <c r="B36" s="476" t="s">
        <v>487</v>
      </c>
      <c r="C36" s="477"/>
      <c r="D36" s="477"/>
      <c r="E36" s="478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s="86" customFormat="1" ht="23.25" customHeight="1" x14ac:dyDescent="0.25">
      <c r="A37" s="361" t="s">
        <v>37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3"/>
    </row>
    <row r="38" spans="1:21" s="86" customFormat="1" ht="23.25" customHeight="1" x14ac:dyDescent="0.25">
      <c r="A38" s="120"/>
      <c r="B38" s="476" t="s">
        <v>526</v>
      </c>
      <c r="C38" s="477"/>
      <c r="D38" s="477"/>
      <c r="E38" s="477"/>
      <c r="F38" s="478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s="86" customFormat="1" ht="26.25" customHeight="1" x14ac:dyDescent="0.25">
      <c r="A39" s="364" t="s">
        <v>38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6"/>
    </row>
    <row r="40" spans="1:21" s="86" customFormat="1" ht="26.25" customHeight="1" x14ac:dyDescent="0.25">
      <c r="A40" s="119"/>
      <c r="B40" s="476" t="s">
        <v>526</v>
      </c>
      <c r="C40" s="477"/>
      <c r="D40" s="477"/>
      <c r="E40" s="477"/>
      <c r="F40" s="478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</row>
    <row r="41" spans="1:21" s="86" customFormat="1" ht="23.25" customHeight="1" x14ac:dyDescent="0.25">
      <c r="A41" s="364" t="s">
        <v>39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6"/>
    </row>
    <row r="42" spans="1:21" s="86" customFormat="1" ht="22.5" customHeight="1" x14ac:dyDescent="0.25">
      <c r="A42" s="119"/>
      <c r="B42" s="476" t="s">
        <v>526</v>
      </c>
      <c r="C42" s="477"/>
      <c r="D42" s="477"/>
      <c r="E42" s="477"/>
      <c r="F42" s="478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</row>
    <row r="43" spans="1:21" s="86" customFormat="1" ht="24.75" customHeight="1" x14ac:dyDescent="0.25">
      <c r="A43" s="364" t="s">
        <v>20</v>
      </c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6"/>
    </row>
    <row r="44" spans="1:21" s="86" customFormat="1" ht="149.25" customHeight="1" x14ac:dyDescent="0.25">
      <c r="A44" s="212" t="s">
        <v>527</v>
      </c>
      <c r="B44" s="210" t="s">
        <v>528</v>
      </c>
      <c r="C44" s="157" t="s">
        <v>490</v>
      </c>
      <c r="D44" s="82" t="s">
        <v>529</v>
      </c>
      <c r="E44" s="82" t="s">
        <v>315</v>
      </c>
      <c r="F44" s="82" t="s">
        <v>530</v>
      </c>
      <c r="G44" s="82"/>
      <c r="H44" s="82"/>
      <c r="I44" s="82"/>
      <c r="J44" s="82"/>
      <c r="K44" s="82"/>
      <c r="L44" s="82">
        <f>8731688/1000</f>
        <v>8731.6880000000001</v>
      </c>
      <c r="M44" s="82"/>
      <c r="N44" s="82"/>
      <c r="O44" s="82"/>
      <c r="P44" s="82"/>
      <c r="Q44" s="82"/>
      <c r="R44" s="157" t="s">
        <v>531</v>
      </c>
      <c r="S44" s="157" t="s">
        <v>497</v>
      </c>
      <c r="T44" s="157" t="s">
        <v>532</v>
      </c>
      <c r="U44" s="82" t="s">
        <v>533</v>
      </c>
    </row>
    <row r="45" spans="1:21" s="86" customFormat="1" ht="132.75" customHeight="1" x14ac:dyDescent="0.25">
      <c r="A45" s="212" t="s">
        <v>534</v>
      </c>
      <c r="B45" s="219" t="s">
        <v>535</v>
      </c>
      <c r="C45" s="157" t="s">
        <v>490</v>
      </c>
      <c r="D45" s="82" t="s">
        <v>536</v>
      </c>
      <c r="E45" s="82" t="s">
        <v>315</v>
      </c>
      <c r="F45" s="82">
        <v>2</v>
      </c>
      <c r="G45" s="82"/>
      <c r="H45" s="82"/>
      <c r="I45" s="82"/>
      <c r="J45" s="82"/>
      <c r="K45" s="82"/>
      <c r="L45" s="82">
        <f>13160/1000</f>
        <v>13.16</v>
      </c>
      <c r="M45" s="82"/>
      <c r="N45" s="82"/>
      <c r="O45" s="82"/>
      <c r="P45" s="82"/>
      <c r="Q45" s="82"/>
      <c r="R45" s="157" t="s">
        <v>537</v>
      </c>
      <c r="S45" s="157" t="s">
        <v>497</v>
      </c>
      <c r="T45" s="157" t="s">
        <v>538</v>
      </c>
      <c r="U45" s="82" t="s">
        <v>533</v>
      </c>
    </row>
    <row r="46" spans="1:21" s="86" customFormat="1" ht="141.75" customHeight="1" x14ac:dyDescent="0.25">
      <c r="A46" s="212" t="s">
        <v>539</v>
      </c>
      <c r="B46" s="219" t="s">
        <v>540</v>
      </c>
      <c r="C46" s="157" t="s">
        <v>490</v>
      </c>
      <c r="D46" s="82" t="s">
        <v>541</v>
      </c>
      <c r="E46" s="82" t="s">
        <v>315</v>
      </c>
      <c r="F46" s="82">
        <v>9</v>
      </c>
      <c r="G46" s="82"/>
      <c r="H46" s="82"/>
      <c r="I46" s="82"/>
      <c r="J46" s="82"/>
      <c r="K46" s="82"/>
      <c r="L46" s="82">
        <f>419760/1000</f>
        <v>419.76</v>
      </c>
      <c r="M46" s="82"/>
      <c r="N46" s="82"/>
      <c r="O46" s="82"/>
      <c r="P46" s="82"/>
      <c r="Q46" s="82"/>
      <c r="R46" s="157" t="s">
        <v>537</v>
      </c>
      <c r="S46" s="157" t="s">
        <v>497</v>
      </c>
      <c r="T46" s="157" t="s">
        <v>542</v>
      </c>
      <c r="U46" s="82" t="s">
        <v>533</v>
      </c>
    </row>
    <row r="47" spans="1:21" s="86" customFormat="1" ht="133.5" customHeight="1" x14ac:dyDescent="0.25">
      <c r="A47" s="212" t="s">
        <v>543</v>
      </c>
      <c r="B47" s="219" t="s">
        <v>544</v>
      </c>
      <c r="C47" s="157" t="s">
        <v>490</v>
      </c>
      <c r="D47" s="82" t="s">
        <v>536</v>
      </c>
      <c r="E47" s="82" t="s">
        <v>315</v>
      </c>
      <c r="F47" s="82">
        <v>12</v>
      </c>
      <c r="G47" s="82"/>
      <c r="H47" s="82"/>
      <c r="I47" s="82"/>
      <c r="J47" s="82"/>
      <c r="K47" s="82"/>
      <c r="L47" s="82">
        <f>283512.59/1000</f>
        <v>283.51259000000005</v>
      </c>
      <c r="M47" s="82"/>
      <c r="N47" s="82"/>
      <c r="O47" s="82"/>
      <c r="P47" s="82"/>
      <c r="Q47" s="82"/>
      <c r="R47" s="157" t="s">
        <v>537</v>
      </c>
      <c r="S47" s="157" t="s">
        <v>497</v>
      </c>
      <c r="T47" s="157" t="s">
        <v>545</v>
      </c>
      <c r="U47" s="82" t="s">
        <v>533</v>
      </c>
    </row>
    <row r="48" spans="1:21" s="86" customFormat="1" ht="133.5" customHeight="1" x14ac:dyDescent="0.25">
      <c r="A48" s="212" t="s">
        <v>546</v>
      </c>
      <c r="B48" s="219" t="s">
        <v>547</v>
      </c>
      <c r="C48" s="157" t="s">
        <v>490</v>
      </c>
      <c r="D48" s="82" t="s">
        <v>495</v>
      </c>
      <c r="E48" s="82" t="s">
        <v>315</v>
      </c>
      <c r="F48" s="82">
        <v>1</v>
      </c>
      <c r="G48" s="82"/>
      <c r="H48" s="82"/>
      <c r="I48" s="82"/>
      <c r="J48" s="82"/>
      <c r="K48" s="82"/>
      <c r="L48" s="82">
        <v>3253.4360000000001</v>
      </c>
      <c r="M48" s="82"/>
      <c r="N48" s="82"/>
      <c r="O48" s="82"/>
      <c r="P48" s="82"/>
      <c r="Q48" s="82"/>
      <c r="R48" s="157" t="s">
        <v>537</v>
      </c>
      <c r="S48" s="157" t="s">
        <v>548</v>
      </c>
      <c r="T48" s="157" t="s">
        <v>549</v>
      </c>
      <c r="U48" s="82" t="s">
        <v>550</v>
      </c>
    </row>
    <row r="49" spans="1:21" s="86" customFormat="1" ht="133.5" customHeight="1" x14ac:dyDescent="0.25">
      <c r="A49" s="212" t="s">
        <v>551</v>
      </c>
      <c r="B49" s="219" t="s">
        <v>552</v>
      </c>
      <c r="C49" s="157" t="s">
        <v>490</v>
      </c>
      <c r="D49" s="82" t="s">
        <v>495</v>
      </c>
      <c r="E49" s="82" t="s">
        <v>315</v>
      </c>
      <c r="F49" s="82">
        <v>1</v>
      </c>
      <c r="G49" s="82"/>
      <c r="H49" s="82"/>
      <c r="I49" s="82"/>
      <c r="J49" s="82"/>
      <c r="K49" s="82"/>
      <c r="L49" s="82">
        <v>3253.7539999999999</v>
      </c>
      <c r="M49" s="82"/>
      <c r="N49" s="82"/>
      <c r="O49" s="82"/>
      <c r="P49" s="82"/>
      <c r="Q49" s="82"/>
      <c r="R49" s="157" t="s">
        <v>537</v>
      </c>
      <c r="S49" s="157" t="s">
        <v>548</v>
      </c>
      <c r="T49" s="157" t="s">
        <v>553</v>
      </c>
      <c r="U49" s="82" t="s">
        <v>550</v>
      </c>
    </row>
    <row r="50" spans="1:21" s="86" customFormat="1" ht="24.75" customHeight="1" x14ac:dyDescent="0.25">
      <c r="A50" s="364" t="s">
        <v>40</v>
      </c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1"/>
    </row>
    <row r="51" spans="1:21" s="86" customFormat="1" ht="114" customHeight="1" x14ac:dyDescent="0.25">
      <c r="A51" s="212" t="s">
        <v>312</v>
      </c>
      <c r="B51" s="220" t="s">
        <v>554</v>
      </c>
      <c r="C51" s="157" t="s">
        <v>490</v>
      </c>
      <c r="D51" s="82" t="s">
        <v>555</v>
      </c>
      <c r="E51" s="82" t="s">
        <v>315</v>
      </c>
      <c r="F51" s="221">
        <v>263</v>
      </c>
      <c r="G51" s="221"/>
      <c r="H51" s="221"/>
      <c r="I51" s="82"/>
      <c r="J51" s="82"/>
      <c r="K51" s="82"/>
      <c r="L51" s="222">
        <v>2684.6</v>
      </c>
      <c r="M51" s="221"/>
      <c r="N51" s="221"/>
      <c r="O51" s="82"/>
      <c r="P51" s="82"/>
      <c r="Q51" s="82"/>
      <c r="R51" s="223" t="s">
        <v>556</v>
      </c>
      <c r="S51" s="224" t="s">
        <v>557</v>
      </c>
      <c r="T51" s="82" t="s">
        <v>558</v>
      </c>
      <c r="U51" s="82" t="s">
        <v>559</v>
      </c>
    </row>
    <row r="52" spans="1:21" s="86" customFormat="1" ht="78.75" customHeight="1" x14ac:dyDescent="0.25">
      <c r="A52" s="212" t="s">
        <v>560</v>
      </c>
      <c r="B52" s="220" t="s">
        <v>561</v>
      </c>
      <c r="C52" s="157" t="s">
        <v>490</v>
      </c>
      <c r="D52" s="82" t="s">
        <v>555</v>
      </c>
      <c r="E52" s="82" t="s">
        <v>315</v>
      </c>
      <c r="F52" s="82">
        <v>25000</v>
      </c>
      <c r="G52" s="82"/>
      <c r="H52" s="82"/>
      <c r="I52" s="82"/>
      <c r="J52" s="82"/>
      <c r="K52" s="82"/>
      <c r="L52" s="82">
        <v>4366</v>
      </c>
      <c r="M52" s="82"/>
      <c r="N52" s="82"/>
      <c r="O52" s="82"/>
      <c r="P52" s="82"/>
      <c r="Q52" s="82"/>
      <c r="R52" s="485" t="s">
        <v>562</v>
      </c>
      <c r="S52" s="157" t="s">
        <v>563</v>
      </c>
      <c r="T52" s="157" t="s">
        <v>564</v>
      </c>
      <c r="U52" s="82" t="s">
        <v>565</v>
      </c>
    </row>
    <row r="53" spans="1:21" s="86" customFormat="1" ht="132.75" customHeight="1" x14ac:dyDescent="0.25">
      <c r="A53" s="212" t="s">
        <v>566</v>
      </c>
      <c r="B53" s="220" t="s">
        <v>567</v>
      </c>
      <c r="C53" s="157" t="s">
        <v>490</v>
      </c>
      <c r="D53" s="82" t="s">
        <v>568</v>
      </c>
      <c r="E53" s="82" t="s">
        <v>315</v>
      </c>
      <c r="F53" s="82">
        <v>12</v>
      </c>
      <c r="G53" s="82"/>
      <c r="H53" s="82"/>
      <c r="I53" s="82"/>
      <c r="J53" s="82"/>
      <c r="K53" s="82"/>
      <c r="L53" s="82">
        <f>2365500/1000</f>
        <v>2365.5</v>
      </c>
      <c r="M53" s="82"/>
      <c r="N53" s="82"/>
      <c r="O53" s="82"/>
      <c r="P53" s="82"/>
      <c r="Q53" s="82"/>
      <c r="R53" s="486"/>
      <c r="S53" s="157" t="s">
        <v>497</v>
      </c>
      <c r="T53" s="157" t="s">
        <v>569</v>
      </c>
      <c r="U53" s="82" t="s">
        <v>570</v>
      </c>
    </row>
    <row r="54" spans="1:21" s="209" customFormat="1" ht="69.75" customHeight="1" x14ac:dyDescent="0.25">
      <c r="A54" s="212" t="s">
        <v>571</v>
      </c>
      <c r="B54" s="219" t="s">
        <v>572</v>
      </c>
      <c r="C54" s="157" t="s">
        <v>490</v>
      </c>
      <c r="D54" s="82" t="s">
        <v>573</v>
      </c>
      <c r="E54" s="82" t="s">
        <v>315</v>
      </c>
      <c r="F54" s="221">
        <v>497.81599999999997</v>
      </c>
      <c r="G54" s="221"/>
      <c r="H54" s="221"/>
      <c r="I54" s="82"/>
      <c r="J54" s="82"/>
      <c r="K54" s="82"/>
      <c r="L54" s="222">
        <v>0</v>
      </c>
      <c r="M54" s="82"/>
      <c r="N54" s="82"/>
      <c r="O54" s="82"/>
      <c r="P54" s="82"/>
      <c r="Q54" s="82"/>
      <c r="R54" s="487" t="s">
        <v>556</v>
      </c>
      <c r="S54" s="82"/>
      <c r="T54" s="82"/>
      <c r="U54" s="82" t="s">
        <v>574</v>
      </c>
    </row>
    <row r="55" spans="1:21" s="209" customFormat="1" ht="66" x14ac:dyDescent="0.25">
      <c r="A55" s="212" t="s">
        <v>575</v>
      </c>
      <c r="B55" s="219" t="s">
        <v>576</v>
      </c>
      <c r="C55" s="157" t="s">
        <v>490</v>
      </c>
      <c r="D55" s="82" t="s">
        <v>573</v>
      </c>
      <c r="E55" s="82" t="s">
        <v>315</v>
      </c>
      <c r="F55" s="221">
        <v>2.5</v>
      </c>
      <c r="G55" s="221"/>
      <c r="H55" s="221"/>
      <c r="I55" s="82"/>
      <c r="J55" s="82"/>
      <c r="K55" s="82"/>
      <c r="L55" s="222">
        <v>0</v>
      </c>
      <c r="M55" s="221"/>
      <c r="N55" s="221"/>
      <c r="O55" s="82"/>
      <c r="P55" s="82"/>
      <c r="Q55" s="82"/>
      <c r="R55" s="488"/>
      <c r="S55" s="82"/>
      <c r="T55" s="82"/>
      <c r="U55" s="82" t="s">
        <v>574</v>
      </c>
    </row>
    <row r="56" spans="1:21" s="209" customFormat="1" ht="114.75" customHeight="1" x14ac:dyDescent="0.25">
      <c r="A56" s="212" t="s">
        <v>577</v>
      </c>
      <c r="B56" s="219" t="s">
        <v>578</v>
      </c>
      <c r="C56" s="157" t="s">
        <v>490</v>
      </c>
      <c r="D56" s="82" t="s">
        <v>42</v>
      </c>
      <c r="E56" s="82" t="s">
        <v>315</v>
      </c>
      <c r="F56" s="225">
        <v>14000</v>
      </c>
      <c r="G56" s="225"/>
      <c r="H56" s="225"/>
      <c r="I56" s="82"/>
      <c r="J56" s="82"/>
      <c r="K56" s="82"/>
      <c r="L56" s="221">
        <v>150</v>
      </c>
      <c r="M56" s="221"/>
      <c r="N56" s="221"/>
      <c r="O56" s="82"/>
      <c r="P56" s="82"/>
      <c r="Q56" s="82"/>
      <c r="R56" s="488"/>
      <c r="S56" s="226" t="s">
        <v>557</v>
      </c>
      <c r="T56" s="82" t="s">
        <v>558</v>
      </c>
      <c r="U56" s="82" t="s">
        <v>574</v>
      </c>
    </row>
    <row r="57" spans="1:21" s="209" customFormat="1" ht="114" customHeight="1" x14ac:dyDescent="0.25">
      <c r="A57" s="212" t="s">
        <v>579</v>
      </c>
      <c r="B57" s="219" t="s">
        <v>580</v>
      </c>
      <c r="C57" s="157" t="s">
        <v>490</v>
      </c>
      <c r="D57" s="82" t="s">
        <v>555</v>
      </c>
      <c r="E57" s="82" t="s">
        <v>315</v>
      </c>
      <c r="F57" s="221">
        <v>379.36900000000003</v>
      </c>
      <c r="G57" s="221"/>
      <c r="H57" s="221"/>
      <c r="I57" s="82"/>
      <c r="J57" s="82"/>
      <c r="K57" s="82"/>
      <c r="L57" s="221">
        <v>1733.99</v>
      </c>
      <c r="M57" s="221"/>
      <c r="N57" s="221"/>
      <c r="O57" s="82"/>
      <c r="P57" s="82"/>
      <c r="Q57" s="82"/>
      <c r="R57" s="488"/>
      <c r="S57" s="226" t="s">
        <v>557</v>
      </c>
      <c r="T57" s="82" t="s">
        <v>558</v>
      </c>
      <c r="U57" s="82" t="s">
        <v>574</v>
      </c>
    </row>
    <row r="58" spans="1:21" s="209" customFormat="1" ht="112.5" customHeight="1" x14ac:dyDescent="0.25">
      <c r="A58" s="212" t="s">
        <v>581</v>
      </c>
      <c r="B58" s="219" t="s">
        <v>582</v>
      </c>
      <c r="C58" s="157" t="s">
        <v>490</v>
      </c>
      <c r="D58" s="82" t="s">
        <v>583</v>
      </c>
      <c r="E58" s="82" t="s">
        <v>315</v>
      </c>
      <c r="F58" s="221">
        <v>53.387</v>
      </c>
      <c r="G58" s="221"/>
      <c r="H58" s="221"/>
      <c r="I58" s="82"/>
      <c r="J58" s="82"/>
      <c r="K58" s="82"/>
      <c r="L58" s="221">
        <f>277340.29/1000</f>
        <v>277.34028999999998</v>
      </c>
      <c r="M58" s="221"/>
      <c r="N58" s="221"/>
      <c r="O58" s="82"/>
      <c r="P58" s="82"/>
      <c r="Q58" s="82"/>
      <c r="R58" s="488"/>
      <c r="S58" s="226" t="s">
        <v>557</v>
      </c>
      <c r="T58" s="82" t="s">
        <v>558</v>
      </c>
      <c r="U58" s="82" t="s">
        <v>574</v>
      </c>
    </row>
    <row r="59" spans="1:21" s="209" customFormat="1" ht="113.25" customHeight="1" x14ac:dyDescent="0.25">
      <c r="A59" s="212" t="s">
        <v>584</v>
      </c>
      <c r="B59" s="219" t="s">
        <v>585</v>
      </c>
      <c r="C59" s="157" t="s">
        <v>490</v>
      </c>
      <c r="D59" s="82" t="s">
        <v>583</v>
      </c>
      <c r="E59" s="82" t="s">
        <v>315</v>
      </c>
      <c r="F59" s="221">
        <v>546.19000000000005</v>
      </c>
      <c r="G59" s="221"/>
      <c r="H59" s="221"/>
      <c r="I59" s="82"/>
      <c r="J59" s="82"/>
      <c r="K59" s="82"/>
      <c r="L59" s="221">
        <f>22659.71/1000</f>
        <v>22.65971</v>
      </c>
      <c r="M59" s="221"/>
      <c r="N59" s="221"/>
      <c r="O59" s="82"/>
      <c r="P59" s="82"/>
      <c r="Q59" s="82"/>
      <c r="R59" s="489"/>
      <c r="S59" s="226" t="s">
        <v>557</v>
      </c>
      <c r="T59" s="82" t="s">
        <v>558</v>
      </c>
      <c r="U59" s="82" t="s">
        <v>574</v>
      </c>
    </row>
    <row r="60" spans="1:21" s="86" customFormat="1" ht="120" customHeight="1" x14ac:dyDescent="0.25">
      <c r="A60" s="212" t="s">
        <v>586</v>
      </c>
      <c r="B60" s="219" t="s">
        <v>587</v>
      </c>
      <c r="C60" s="157" t="s">
        <v>490</v>
      </c>
      <c r="D60" s="82" t="s">
        <v>259</v>
      </c>
      <c r="E60" s="82" t="s">
        <v>588</v>
      </c>
      <c r="F60" s="82"/>
      <c r="G60" s="82">
        <v>1035.0999999999999</v>
      </c>
      <c r="H60" s="82"/>
      <c r="I60" s="82"/>
      <c r="J60" s="82"/>
      <c r="K60" s="82"/>
      <c r="L60" s="82"/>
      <c r="M60" s="82">
        <v>329492.342</v>
      </c>
      <c r="N60" s="82"/>
      <c r="O60" s="82"/>
      <c r="P60" s="82"/>
      <c r="Q60" s="82"/>
      <c r="R60" s="223" t="s">
        <v>589</v>
      </c>
      <c r="S60" s="82" t="s">
        <v>590</v>
      </c>
      <c r="T60" s="82"/>
      <c r="U60" s="82" t="s">
        <v>591</v>
      </c>
    </row>
    <row r="61" spans="1:21" s="86" customFormat="1" ht="30" customHeight="1" x14ac:dyDescent="0.25">
      <c r="A61" s="406" t="s">
        <v>13</v>
      </c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</row>
    <row r="62" spans="1:21" s="86" customFormat="1" ht="16.5" x14ac:dyDescent="0.25">
      <c r="A62" s="214"/>
      <c r="B62" s="141" t="s">
        <v>8</v>
      </c>
      <c r="C62" s="142"/>
      <c r="D62" s="142"/>
      <c r="E62" s="142"/>
      <c r="F62" s="143"/>
      <c r="G62" s="143"/>
      <c r="H62" s="143"/>
      <c r="I62" s="143"/>
      <c r="J62" s="143"/>
      <c r="K62" s="143"/>
      <c r="L62" s="144"/>
      <c r="M62" s="144"/>
      <c r="N62" s="144"/>
      <c r="O62" s="144"/>
      <c r="P62" s="144"/>
      <c r="Q62" s="144"/>
      <c r="R62" s="144"/>
      <c r="S62" s="144"/>
      <c r="T62" s="144"/>
      <c r="U62" s="144"/>
    </row>
    <row r="63" spans="1:21" s="86" customFormat="1" x14ac:dyDescent="0.25">
      <c r="A63" s="364" t="s">
        <v>21</v>
      </c>
      <c r="B63" s="365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6"/>
    </row>
    <row r="64" spans="1:21" s="86" customFormat="1" ht="17.25" customHeight="1" x14ac:dyDescent="0.25">
      <c r="A64" s="119"/>
      <c r="B64" s="476" t="s">
        <v>487</v>
      </c>
      <c r="C64" s="477"/>
      <c r="D64" s="477"/>
      <c r="E64" s="478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</row>
    <row r="65" spans="1:21" s="86" customFormat="1" x14ac:dyDescent="0.25">
      <c r="A65" s="408" t="s">
        <v>15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10"/>
    </row>
    <row r="66" spans="1:21" s="86" customFormat="1" ht="17.25" customHeight="1" x14ac:dyDescent="0.25">
      <c r="A66" s="119"/>
      <c r="B66" s="476" t="s">
        <v>487</v>
      </c>
      <c r="C66" s="477"/>
      <c r="D66" s="477"/>
      <c r="E66" s="478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1:21" s="86" customFormat="1" ht="30" customHeight="1" x14ac:dyDescent="0.25">
      <c r="A67" s="406" t="s">
        <v>14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</row>
    <row r="68" spans="1:21" s="86" customFormat="1" ht="16.5" x14ac:dyDescent="0.25">
      <c r="A68" s="214"/>
      <c r="B68" s="141" t="s">
        <v>8</v>
      </c>
      <c r="C68" s="142"/>
      <c r="D68" s="142"/>
      <c r="E68" s="142"/>
      <c r="F68" s="143"/>
      <c r="G68" s="143"/>
      <c r="H68" s="143"/>
      <c r="I68" s="143"/>
      <c r="J68" s="143"/>
      <c r="K68" s="143"/>
      <c r="L68" s="144"/>
      <c r="M68" s="144"/>
      <c r="N68" s="144"/>
      <c r="O68" s="144"/>
      <c r="P68" s="144"/>
      <c r="Q68" s="144"/>
      <c r="R68" s="144"/>
      <c r="S68" s="144"/>
      <c r="T68" s="144"/>
      <c r="U68" s="147"/>
    </row>
    <row r="69" spans="1:21" s="86" customFormat="1" ht="20.25" customHeight="1" x14ac:dyDescent="0.25">
      <c r="A69" s="364" t="s">
        <v>16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6"/>
    </row>
    <row r="70" spans="1:21" s="86" customFormat="1" ht="17.25" customHeight="1" x14ac:dyDescent="0.25">
      <c r="A70" s="119"/>
      <c r="B70" s="476" t="s">
        <v>487</v>
      </c>
      <c r="C70" s="477"/>
      <c r="D70" s="477"/>
      <c r="E70" s="478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</row>
    <row r="71" spans="1:21" s="86" customFormat="1" ht="16.5" customHeight="1" x14ac:dyDescent="0.25">
      <c r="A71" s="364" t="s">
        <v>17</v>
      </c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6"/>
    </row>
    <row r="72" spans="1:21" s="86" customFormat="1" ht="16.5" customHeight="1" x14ac:dyDescent="0.25">
      <c r="A72" s="119"/>
      <c r="B72" s="476" t="s">
        <v>487</v>
      </c>
      <c r="C72" s="477"/>
      <c r="D72" s="477"/>
      <c r="E72" s="478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</row>
    <row r="73" spans="1:21" s="86" customFormat="1" ht="17.25" customHeight="1" x14ac:dyDescent="0.25">
      <c r="A73" s="364" t="s">
        <v>18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6"/>
    </row>
    <row r="74" spans="1:21" s="86" customFormat="1" ht="17.25" customHeight="1" x14ac:dyDescent="0.25">
      <c r="A74" s="119"/>
      <c r="B74" s="476" t="s">
        <v>487</v>
      </c>
      <c r="C74" s="477"/>
      <c r="D74" s="477"/>
      <c r="E74" s="478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</row>
    <row r="75" spans="1:21" s="86" customFormat="1" ht="16.5" x14ac:dyDescent="0.25">
      <c r="A75" s="227"/>
      <c r="L75" s="228"/>
      <c r="M75" s="228"/>
      <c r="N75" s="228"/>
      <c r="O75" s="228"/>
      <c r="P75" s="228"/>
      <c r="Q75" s="228"/>
      <c r="R75" s="228"/>
      <c r="S75" s="228"/>
      <c r="T75" s="228"/>
      <c r="U75" s="228"/>
    </row>
    <row r="76" spans="1:21" s="86" customFormat="1" ht="16.5" x14ac:dyDescent="0.25">
      <c r="A76" s="227"/>
      <c r="L76" s="228"/>
      <c r="M76" s="228"/>
      <c r="N76" s="228"/>
      <c r="O76" s="228"/>
      <c r="P76" s="228"/>
      <c r="Q76" s="228"/>
      <c r="R76" s="228"/>
      <c r="S76" s="228"/>
      <c r="T76" s="228"/>
      <c r="U76" s="228"/>
    </row>
    <row r="77" spans="1:21" s="86" customFormat="1" ht="16.5" x14ac:dyDescent="0.25">
      <c r="A77" s="227"/>
      <c r="L77" s="228"/>
      <c r="M77" s="228"/>
      <c r="N77" s="228"/>
      <c r="O77" s="228"/>
      <c r="P77" s="228"/>
      <c r="Q77" s="228"/>
      <c r="R77" s="228"/>
      <c r="S77" s="228"/>
      <c r="T77" s="228"/>
      <c r="U77" s="228"/>
    </row>
    <row r="78" spans="1:21" s="86" customFormat="1" ht="16.5" x14ac:dyDescent="0.25">
      <c r="A78" s="227"/>
      <c r="L78" s="228"/>
      <c r="M78" s="228"/>
      <c r="N78" s="228"/>
      <c r="O78" s="228"/>
      <c r="P78" s="228"/>
      <c r="Q78" s="228"/>
      <c r="R78" s="228"/>
      <c r="S78" s="228"/>
      <c r="T78" s="228"/>
      <c r="U78" s="228"/>
    </row>
    <row r="79" spans="1:21" s="86" customFormat="1" ht="16.5" x14ac:dyDescent="0.25">
      <c r="A79" s="227"/>
      <c r="L79" s="228"/>
      <c r="M79" s="228"/>
      <c r="N79" s="228"/>
      <c r="O79" s="228"/>
      <c r="P79" s="228"/>
      <c r="Q79" s="228"/>
      <c r="R79" s="228"/>
      <c r="S79" s="228"/>
      <c r="T79" s="228"/>
      <c r="U79" s="228"/>
    </row>
    <row r="80" spans="1:21" s="86" customFormat="1" ht="16.5" x14ac:dyDescent="0.25">
      <c r="A80" s="227"/>
      <c r="L80" s="228"/>
      <c r="M80" s="228"/>
      <c r="N80" s="228"/>
      <c r="O80" s="228"/>
      <c r="P80" s="228"/>
      <c r="Q80" s="228"/>
      <c r="R80" s="228"/>
      <c r="S80" s="228"/>
      <c r="T80" s="228"/>
      <c r="U80" s="228"/>
    </row>
    <row r="81" spans="1:21" s="86" customFormat="1" ht="16.5" x14ac:dyDescent="0.25">
      <c r="A81" s="227"/>
      <c r="L81" s="228"/>
      <c r="M81" s="228"/>
      <c r="N81" s="228"/>
      <c r="O81" s="228"/>
      <c r="P81" s="228"/>
      <c r="Q81" s="228"/>
      <c r="R81" s="228"/>
      <c r="S81" s="228"/>
      <c r="T81" s="228"/>
      <c r="U81" s="228"/>
    </row>
    <row r="82" spans="1:21" s="86" customFormat="1" ht="16.5" x14ac:dyDescent="0.25">
      <c r="A82" s="227"/>
      <c r="L82" s="228"/>
      <c r="M82" s="228"/>
      <c r="N82" s="228"/>
      <c r="O82" s="228"/>
      <c r="P82" s="228"/>
      <c r="Q82" s="228"/>
      <c r="R82" s="228"/>
      <c r="S82" s="228"/>
      <c r="T82" s="228"/>
      <c r="U82" s="228"/>
    </row>
    <row r="83" spans="1:21" s="86" customFormat="1" ht="16.5" x14ac:dyDescent="0.25">
      <c r="A83" s="227"/>
      <c r="L83" s="228"/>
      <c r="M83" s="228"/>
      <c r="N83" s="228"/>
      <c r="O83" s="228"/>
      <c r="P83" s="228"/>
      <c r="Q83" s="228"/>
      <c r="R83" s="228"/>
      <c r="S83" s="228"/>
      <c r="T83" s="228"/>
      <c r="U83" s="228"/>
    </row>
    <row r="84" spans="1:21" s="86" customFormat="1" ht="16.5" x14ac:dyDescent="0.25">
      <c r="A84" s="227"/>
      <c r="L84" s="228"/>
      <c r="M84" s="228"/>
      <c r="N84" s="228"/>
      <c r="O84" s="228"/>
      <c r="P84" s="228"/>
      <c r="Q84" s="228"/>
      <c r="R84" s="228"/>
      <c r="S84" s="228"/>
      <c r="T84" s="228"/>
      <c r="U84" s="228"/>
    </row>
    <row r="85" spans="1:21" s="86" customFormat="1" ht="16.5" x14ac:dyDescent="0.25">
      <c r="A85" s="227"/>
      <c r="L85" s="228"/>
      <c r="M85" s="228"/>
      <c r="N85" s="228"/>
      <c r="O85" s="228"/>
      <c r="P85" s="228"/>
      <c r="Q85" s="228"/>
      <c r="R85" s="228"/>
      <c r="S85" s="228"/>
      <c r="T85" s="228"/>
      <c r="U85" s="228"/>
    </row>
    <row r="86" spans="1:21" s="86" customFormat="1" ht="16.5" x14ac:dyDescent="0.25">
      <c r="A86" s="227"/>
      <c r="L86" s="228"/>
      <c r="M86" s="228"/>
      <c r="N86" s="228"/>
      <c r="O86" s="228"/>
      <c r="P86" s="228"/>
      <c r="Q86" s="228"/>
      <c r="R86" s="228"/>
      <c r="S86" s="228"/>
      <c r="T86" s="228"/>
      <c r="U86" s="228"/>
    </row>
    <row r="87" spans="1:21" s="86" customFormat="1" ht="16.5" x14ac:dyDescent="0.25">
      <c r="A87" s="227"/>
      <c r="L87" s="228"/>
      <c r="M87" s="228"/>
      <c r="N87" s="228"/>
      <c r="O87" s="228"/>
      <c r="P87" s="228"/>
      <c r="Q87" s="228"/>
      <c r="R87" s="228"/>
      <c r="S87" s="228"/>
      <c r="T87" s="228"/>
      <c r="U87" s="228"/>
    </row>
    <row r="88" spans="1:21" s="86" customFormat="1" ht="16.5" x14ac:dyDescent="0.25">
      <c r="A88" s="227"/>
      <c r="L88" s="228"/>
      <c r="M88" s="228"/>
      <c r="N88" s="228"/>
      <c r="O88" s="228"/>
      <c r="P88" s="228"/>
      <c r="Q88" s="228"/>
      <c r="R88" s="228"/>
      <c r="S88" s="228"/>
      <c r="T88" s="228"/>
      <c r="U88" s="228"/>
    </row>
    <row r="89" spans="1:21" s="86" customFormat="1" ht="16.5" x14ac:dyDescent="0.25">
      <c r="A89" s="227"/>
      <c r="L89" s="228"/>
      <c r="M89" s="228"/>
      <c r="N89" s="228"/>
      <c r="O89" s="228"/>
      <c r="P89" s="228"/>
      <c r="Q89" s="228"/>
      <c r="R89" s="228"/>
      <c r="S89" s="228"/>
      <c r="T89" s="228"/>
      <c r="U89" s="228"/>
    </row>
    <row r="90" spans="1:21" s="86" customFormat="1" ht="16.5" x14ac:dyDescent="0.25">
      <c r="A90" s="227"/>
      <c r="L90" s="228"/>
      <c r="M90" s="228"/>
      <c r="N90" s="228"/>
      <c r="O90" s="228"/>
      <c r="P90" s="228"/>
      <c r="Q90" s="228"/>
      <c r="R90" s="228"/>
      <c r="S90" s="228"/>
      <c r="T90" s="228"/>
      <c r="U90" s="228"/>
    </row>
    <row r="91" spans="1:21" s="86" customFormat="1" ht="16.5" x14ac:dyDescent="0.25">
      <c r="A91" s="227"/>
      <c r="L91" s="228"/>
      <c r="M91" s="228"/>
      <c r="N91" s="228"/>
      <c r="O91" s="228"/>
      <c r="P91" s="228"/>
      <c r="Q91" s="228"/>
      <c r="R91" s="228"/>
      <c r="S91" s="228"/>
      <c r="T91" s="228"/>
      <c r="U91" s="228"/>
    </row>
    <row r="92" spans="1:21" s="86" customFormat="1" ht="16.5" x14ac:dyDescent="0.25">
      <c r="A92" s="227"/>
      <c r="L92" s="228"/>
      <c r="M92" s="228"/>
      <c r="N92" s="228"/>
      <c r="O92" s="228"/>
      <c r="P92" s="228"/>
      <c r="Q92" s="228"/>
      <c r="R92" s="228"/>
      <c r="S92" s="228"/>
      <c r="T92" s="228"/>
      <c r="U92" s="228"/>
    </row>
    <row r="93" spans="1:21" s="86" customFormat="1" ht="16.5" x14ac:dyDescent="0.25">
      <c r="A93" s="227"/>
      <c r="L93" s="228"/>
      <c r="M93" s="228"/>
      <c r="N93" s="228"/>
      <c r="O93" s="228"/>
      <c r="P93" s="228"/>
      <c r="Q93" s="228"/>
      <c r="R93" s="228"/>
      <c r="S93" s="228"/>
      <c r="T93" s="228"/>
      <c r="U93" s="228"/>
    </row>
    <row r="94" spans="1:21" s="86" customFormat="1" ht="16.5" x14ac:dyDescent="0.25">
      <c r="A94" s="227"/>
      <c r="L94" s="228"/>
      <c r="M94" s="228"/>
      <c r="N94" s="228"/>
      <c r="O94" s="228"/>
      <c r="P94" s="228"/>
      <c r="Q94" s="228"/>
      <c r="R94" s="228"/>
      <c r="S94" s="228"/>
      <c r="T94" s="228"/>
      <c r="U94" s="228"/>
    </row>
    <row r="95" spans="1:21" s="86" customFormat="1" ht="16.5" x14ac:dyDescent="0.25">
      <c r="A95" s="227"/>
      <c r="L95" s="228"/>
      <c r="M95" s="228"/>
      <c r="N95" s="228"/>
      <c r="O95" s="228"/>
      <c r="P95" s="228"/>
      <c r="Q95" s="228"/>
      <c r="R95" s="228"/>
      <c r="S95" s="228"/>
      <c r="T95" s="228"/>
      <c r="U95" s="228"/>
    </row>
    <row r="96" spans="1:21" s="86" customFormat="1" ht="16.5" x14ac:dyDescent="0.25">
      <c r="A96" s="227"/>
      <c r="L96" s="228"/>
      <c r="M96" s="228"/>
      <c r="N96" s="228"/>
      <c r="O96" s="228"/>
      <c r="P96" s="228"/>
      <c r="Q96" s="228"/>
      <c r="R96" s="228"/>
      <c r="S96" s="228"/>
      <c r="T96" s="228"/>
      <c r="U96" s="228"/>
    </row>
    <row r="97" spans="1:21" s="86" customFormat="1" ht="16.5" x14ac:dyDescent="0.25">
      <c r="A97" s="227"/>
      <c r="L97" s="228"/>
      <c r="M97" s="228"/>
      <c r="N97" s="228"/>
      <c r="O97" s="228"/>
      <c r="P97" s="228"/>
      <c r="Q97" s="228"/>
      <c r="R97" s="228"/>
      <c r="S97" s="228"/>
      <c r="T97" s="228"/>
      <c r="U97" s="228"/>
    </row>
    <row r="98" spans="1:21" s="86" customFormat="1" ht="16.5" x14ac:dyDescent="0.25">
      <c r="A98" s="227"/>
      <c r="L98" s="228"/>
      <c r="M98" s="228"/>
      <c r="N98" s="228"/>
      <c r="O98" s="228"/>
      <c r="P98" s="228"/>
      <c r="Q98" s="228"/>
      <c r="R98" s="228"/>
      <c r="S98" s="228"/>
      <c r="T98" s="228"/>
      <c r="U98" s="228"/>
    </row>
    <row r="99" spans="1:21" s="86" customFormat="1" ht="16.5" x14ac:dyDescent="0.25">
      <c r="A99" s="227"/>
      <c r="L99" s="228"/>
      <c r="M99" s="228"/>
      <c r="N99" s="228"/>
      <c r="O99" s="228"/>
      <c r="P99" s="228"/>
      <c r="Q99" s="228"/>
      <c r="R99" s="228"/>
      <c r="S99" s="228"/>
      <c r="T99" s="228"/>
      <c r="U99" s="228"/>
    </row>
    <row r="100" spans="1:21" s="86" customFormat="1" ht="16.5" x14ac:dyDescent="0.25">
      <c r="A100" s="227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</row>
    <row r="101" spans="1:21" s="86" customFormat="1" ht="16.5" x14ac:dyDescent="0.25">
      <c r="A101" s="227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</row>
    <row r="102" spans="1:21" s="86" customFormat="1" ht="16.5" x14ac:dyDescent="0.25">
      <c r="A102" s="227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</row>
    <row r="103" spans="1:21" s="86" customFormat="1" ht="16.5" x14ac:dyDescent="0.25">
      <c r="A103" s="227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</row>
    <row r="104" spans="1:21" s="86" customFormat="1" ht="16.5" x14ac:dyDescent="0.25">
      <c r="A104" s="227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</row>
    <row r="105" spans="1:21" s="86" customFormat="1" ht="16.5" x14ac:dyDescent="0.25">
      <c r="A105" s="227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</row>
    <row r="106" spans="1:21" s="86" customFormat="1" ht="16.5" x14ac:dyDescent="0.25">
      <c r="A106" s="227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</row>
    <row r="107" spans="1:21" s="86" customFormat="1" ht="16.5" x14ac:dyDescent="0.25">
      <c r="A107" s="227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</row>
    <row r="108" spans="1:21" s="86" customFormat="1" ht="16.5" x14ac:dyDescent="0.25">
      <c r="A108" s="227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</row>
    <row r="109" spans="1:21" s="86" customFormat="1" ht="16.5" x14ac:dyDescent="0.25">
      <c r="A109" s="227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</row>
    <row r="110" spans="1:21" s="86" customFormat="1" ht="16.5" x14ac:dyDescent="0.25">
      <c r="A110" s="227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</row>
    <row r="111" spans="1:21" s="86" customFormat="1" ht="16.5" x14ac:dyDescent="0.25">
      <c r="A111" s="227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</row>
    <row r="112" spans="1:21" s="86" customFormat="1" ht="16.5" x14ac:dyDescent="0.25">
      <c r="A112" s="227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</row>
    <row r="113" spans="1:21" s="86" customFormat="1" ht="16.5" x14ac:dyDescent="0.25">
      <c r="A113" s="227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</row>
    <row r="114" spans="1:21" s="86" customFormat="1" ht="16.5" x14ac:dyDescent="0.25">
      <c r="A114" s="227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</row>
    <row r="115" spans="1:21" s="86" customFormat="1" ht="16.5" x14ac:dyDescent="0.25">
      <c r="A115" s="227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</row>
    <row r="116" spans="1:21" s="86" customFormat="1" ht="16.5" x14ac:dyDescent="0.25">
      <c r="A116" s="227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</row>
    <row r="117" spans="1:21" s="86" customFormat="1" ht="16.5" x14ac:dyDescent="0.25">
      <c r="A117" s="227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</row>
    <row r="118" spans="1:21" s="86" customFormat="1" ht="16.5" x14ac:dyDescent="0.25">
      <c r="A118" s="227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</row>
    <row r="119" spans="1:21" s="86" customFormat="1" ht="16.5" x14ac:dyDescent="0.25">
      <c r="A119" s="227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</row>
    <row r="120" spans="1:21" s="86" customFormat="1" ht="16.5" x14ac:dyDescent="0.25">
      <c r="A120" s="227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</row>
    <row r="121" spans="1:21" s="86" customFormat="1" ht="16.5" x14ac:dyDescent="0.25">
      <c r="A121" s="227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</row>
    <row r="122" spans="1:21" s="86" customFormat="1" ht="16.5" x14ac:dyDescent="0.25">
      <c r="A122" s="227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</row>
    <row r="123" spans="1:21" s="86" customFormat="1" ht="16.5" x14ac:dyDescent="0.25">
      <c r="A123" s="227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</row>
  </sheetData>
  <mergeCells count="57">
    <mergeCell ref="B70:E70"/>
    <mergeCell ref="A71:U71"/>
    <mergeCell ref="B72:E72"/>
    <mergeCell ref="A73:U73"/>
    <mergeCell ref="B74:E74"/>
    <mergeCell ref="A69:U69"/>
    <mergeCell ref="B42:F42"/>
    <mergeCell ref="A43:U43"/>
    <mergeCell ref="A50:U50"/>
    <mergeCell ref="R52:R53"/>
    <mergeCell ref="R54:R59"/>
    <mergeCell ref="A61:U61"/>
    <mergeCell ref="A63:U63"/>
    <mergeCell ref="B64:E64"/>
    <mergeCell ref="A65:U65"/>
    <mergeCell ref="B66:E66"/>
    <mergeCell ref="A67:U67"/>
    <mergeCell ref="A41:U41"/>
    <mergeCell ref="A28:U28"/>
    <mergeCell ref="A30:U30"/>
    <mergeCell ref="A32:U32"/>
    <mergeCell ref="B33:E33"/>
    <mergeCell ref="A34:U34"/>
    <mergeCell ref="A35:U35"/>
    <mergeCell ref="B36:E36"/>
    <mergeCell ref="A37:U37"/>
    <mergeCell ref="B38:F38"/>
    <mergeCell ref="A39:U39"/>
    <mergeCell ref="B40:F40"/>
    <mergeCell ref="A27:U27"/>
    <mergeCell ref="B7:U7"/>
    <mergeCell ref="A9:U9"/>
    <mergeCell ref="B10:D10"/>
    <mergeCell ref="A11:U11"/>
    <mergeCell ref="A15:U15"/>
    <mergeCell ref="R16:R18"/>
    <mergeCell ref="A19:U19"/>
    <mergeCell ref="B20:E20"/>
    <mergeCell ref="A21:U21"/>
    <mergeCell ref="A23:U23"/>
    <mergeCell ref="A25:U25"/>
    <mergeCell ref="A1:U1"/>
    <mergeCell ref="A2:A4"/>
    <mergeCell ref="B2:B4"/>
    <mergeCell ref="C2:C4"/>
    <mergeCell ref="D2:D4"/>
    <mergeCell ref="E2:E4"/>
    <mergeCell ref="F2:K2"/>
    <mergeCell ref="L2:Q2"/>
    <mergeCell ref="R2:R3"/>
    <mergeCell ref="S2:S3"/>
    <mergeCell ref="T2:T3"/>
    <mergeCell ref="U2:U3"/>
    <mergeCell ref="F3:H3"/>
    <mergeCell ref="I3:K3"/>
    <mergeCell ref="L3:N3"/>
    <mergeCell ref="O3:Q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zoomScale="55" zoomScaleNormal="55" workbookViewId="0">
      <selection activeCell="A14" sqref="A14:M14"/>
    </sheetView>
  </sheetViews>
  <sheetFormatPr defaultRowHeight="17.25" x14ac:dyDescent="0.25"/>
  <cols>
    <col min="1" max="1" width="12.7109375" style="133" bestFit="1" customWidth="1"/>
    <col min="2" max="2" width="52.42578125" style="133" customWidth="1"/>
    <col min="3" max="3" width="46.140625" style="133" customWidth="1"/>
    <col min="4" max="4" width="18.42578125" style="133" customWidth="1"/>
    <col min="5" max="5" width="20.8554687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0" width="28.42578125" style="148" customWidth="1"/>
    <col min="11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592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25</v>
      </c>
      <c r="M2" s="385" t="s">
        <v>26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x14ac:dyDescent="0.25">
      <c r="A4" s="145">
        <v>1</v>
      </c>
      <c r="B4" s="145">
        <v>2</v>
      </c>
      <c r="C4" s="145">
        <v>3</v>
      </c>
      <c r="D4" s="145">
        <v>4</v>
      </c>
      <c r="E4" s="145">
        <v>5</v>
      </c>
      <c r="F4" s="145">
        <v>6</v>
      </c>
      <c r="G4" s="145">
        <v>7</v>
      </c>
      <c r="H4" s="145">
        <v>8</v>
      </c>
      <c r="I4" s="145">
        <v>9</v>
      </c>
      <c r="J4" s="145">
        <v>10</v>
      </c>
      <c r="K4" s="145">
        <v>11</v>
      </c>
      <c r="L4" s="145">
        <v>12</v>
      </c>
      <c r="M4" s="145">
        <v>13</v>
      </c>
    </row>
    <row r="5" spans="1:13" ht="35.1" customHeight="1" x14ac:dyDescent="0.25">
      <c r="A5" s="134"/>
      <c r="B5" s="135" t="s">
        <v>7</v>
      </c>
      <c r="C5" s="134"/>
      <c r="D5" s="136"/>
      <c r="E5" s="136"/>
      <c r="F5" s="137"/>
      <c r="G5" s="137"/>
      <c r="H5" s="138"/>
      <c r="I5" s="138"/>
      <c r="J5" s="138"/>
      <c r="K5" s="138"/>
      <c r="L5" s="138"/>
      <c r="M5" s="138"/>
    </row>
    <row r="6" spans="1:13" ht="30" customHeight="1" x14ac:dyDescent="0.25">
      <c r="A6" s="139"/>
      <c r="B6" s="403" t="s">
        <v>11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</row>
    <row r="7" spans="1:13" x14ac:dyDescent="0.25">
      <c r="A7" s="140"/>
      <c r="B7" s="141" t="s">
        <v>8</v>
      </c>
      <c r="C7" s="140"/>
      <c r="D7" s="142"/>
      <c r="E7" s="142"/>
      <c r="F7" s="143"/>
      <c r="G7" s="143"/>
      <c r="H7" s="144"/>
      <c r="I7" s="144"/>
      <c r="J7" s="144"/>
      <c r="K7" s="144"/>
      <c r="L7" s="144"/>
      <c r="M7" s="144"/>
    </row>
    <row r="8" spans="1:13" x14ac:dyDescent="0.25">
      <c r="A8" s="394" t="s">
        <v>27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6"/>
    </row>
    <row r="9" spans="1:13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x14ac:dyDescent="0.2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ht="16.5" customHeight="1" x14ac:dyDescent="0.25">
      <c r="A11" s="394" t="s">
        <v>28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6"/>
    </row>
    <row r="12" spans="1:13" ht="16.5" customHeight="1" x14ac:dyDescent="0.2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16.5" customHeight="1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8.75" customHeight="1" x14ac:dyDescent="0.25">
      <c r="A14" s="394" t="s">
        <v>29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6"/>
    </row>
    <row r="15" spans="1:13" ht="18.75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8.75" customHeight="1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22.5" customHeight="1" x14ac:dyDescent="0.25">
      <c r="A17" s="394" t="s">
        <v>30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6"/>
    </row>
    <row r="18" spans="1:13" ht="20.25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8" customHeight="1" x14ac:dyDescent="0.2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21" customHeight="1" x14ac:dyDescent="0.25">
      <c r="A20" s="394" t="s">
        <v>31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6"/>
    </row>
    <row r="21" spans="1:13" ht="21" customHeight="1" x14ac:dyDescent="0.25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21" customHeight="1" x14ac:dyDescent="0.2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25.5" customHeight="1" x14ac:dyDescent="0.25">
      <c r="A23" s="364" t="s">
        <v>32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6"/>
    </row>
    <row r="24" spans="1:13" ht="49.5" x14ac:dyDescent="0.25">
      <c r="A24" s="146" t="s">
        <v>593</v>
      </c>
      <c r="B24" s="146" t="s">
        <v>594</v>
      </c>
      <c r="C24" s="146" t="s">
        <v>595</v>
      </c>
      <c r="D24" s="146" t="s">
        <v>287</v>
      </c>
      <c r="E24" s="27">
        <v>2019</v>
      </c>
      <c r="F24" s="121" t="s">
        <v>596</v>
      </c>
      <c r="G24" s="146"/>
      <c r="H24" s="146">
        <v>200</v>
      </c>
      <c r="I24" s="146"/>
      <c r="J24" s="146" t="s">
        <v>597</v>
      </c>
      <c r="K24" s="146" t="s">
        <v>598</v>
      </c>
      <c r="L24" s="146">
        <v>2600003064</v>
      </c>
      <c r="M24" s="146" t="s">
        <v>599</v>
      </c>
    </row>
    <row r="25" spans="1:13" ht="49.5" x14ac:dyDescent="0.25">
      <c r="A25" s="146" t="s">
        <v>600</v>
      </c>
      <c r="B25" s="146" t="s">
        <v>601</v>
      </c>
      <c r="C25" s="146" t="s">
        <v>595</v>
      </c>
      <c r="D25" s="146" t="s">
        <v>602</v>
      </c>
      <c r="E25" s="27">
        <v>2019</v>
      </c>
      <c r="F25" s="146">
        <v>10</v>
      </c>
      <c r="G25" s="146"/>
      <c r="H25" s="146">
        <v>407</v>
      </c>
      <c r="I25" s="146"/>
      <c r="J25" s="146" t="s">
        <v>597</v>
      </c>
      <c r="K25" s="146" t="s">
        <v>598</v>
      </c>
      <c r="L25" s="146">
        <v>2600003077</v>
      </c>
      <c r="M25" s="146" t="s">
        <v>599</v>
      </c>
    </row>
    <row r="26" spans="1:13" ht="30" customHeight="1" x14ac:dyDescent="0.25">
      <c r="A26" s="397" t="s">
        <v>12</v>
      </c>
      <c r="B26" s="398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</row>
    <row r="27" spans="1:13" x14ac:dyDescent="0.25">
      <c r="A27" s="140"/>
      <c r="B27" s="141" t="s">
        <v>8</v>
      </c>
      <c r="C27" s="140"/>
      <c r="D27" s="142"/>
      <c r="E27" s="142"/>
      <c r="F27" s="143"/>
      <c r="G27" s="143"/>
      <c r="H27" s="144"/>
      <c r="I27" s="144"/>
      <c r="J27" s="144"/>
      <c r="K27" s="144"/>
      <c r="L27" s="144"/>
      <c r="M27" s="144"/>
    </row>
    <row r="28" spans="1:13" ht="23.25" customHeight="1" x14ac:dyDescent="0.25">
      <c r="A28" s="394" t="s">
        <v>33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6"/>
    </row>
    <row r="29" spans="1:13" ht="23.25" customHeight="1" x14ac:dyDescent="0.25">
      <c r="A29" s="400" t="s">
        <v>22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2"/>
    </row>
    <row r="30" spans="1:13" ht="66" x14ac:dyDescent="0.25">
      <c r="A30" s="94" t="s">
        <v>459</v>
      </c>
      <c r="B30" s="94" t="s">
        <v>603</v>
      </c>
      <c r="C30" s="94" t="s">
        <v>595</v>
      </c>
      <c r="D30" s="94" t="s">
        <v>604</v>
      </c>
      <c r="E30" s="27">
        <v>2019</v>
      </c>
      <c r="F30" s="133">
        <v>1</v>
      </c>
      <c r="G30" s="94"/>
      <c r="H30" s="229">
        <v>58326.252059999999</v>
      </c>
      <c r="I30" s="94"/>
      <c r="J30" s="94" t="s">
        <v>605</v>
      </c>
      <c r="K30" s="94" t="s">
        <v>465</v>
      </c>
      <c r="L30" s="94" t="s">
        <v>606</v>
      </c>
      <c r="M30" s="94" t="s">
        <v>607</v>
      </c>
    </row>
    <row r="31" spans="1:13" ht="27" customHeight="1" x14ac:dyDescent="0.25">
      <c r="A31" s="361" t="s">
        <v>23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3"/>
    </row>
    <row r="32" spans="1:13" ht="24" customHeight="1" x14ac:dyDescent="0.25">
      <c r="A32" s="120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22.5" customHeight="1" x14ac:dyDescent="0.25">
      <c r="A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21.75" customHeight="1" x14ac:dyDescent="0.25">
      <c r="A34" s="400" t="s">
        <v>34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3"/>
    </row>
    <row r="35" spans="1:13" ht="21.75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21.75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ht="21.75" customHeight="1" x14ac:dyDescent="0.25">
      <c r="A37" s="361" t="s">
        <v>311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3"/>
    </row>
    <row r="38" spans="1:13" ht="23.25" customHeight="1" x14ac:dyDescent="0.2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23.25" customHeight="1" x14ac:dyDescent="0.2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23.25" customHeight="1" x14ac:dyDescent="0.25">
      <c r="A40" s="394" t="s">
        <v>35</v>
      </c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6"/>
    </row>
    <row r="41" spans="1:13" ht="23.25" customHeight="1" x14ac:dyDescent="0.25">
      <c r="A41" s="361" t="s">
        <v>36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</row>
    <row r="42" spans="1:13" ht="23.25" customHeight="1" x14ac:dyDescent="0.2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1:13" ht="23.25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23.25" customHeight="1" x14ac:dyDescent="0.25">
      <c r="A44" s="361" t="s">
        <v>37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3"/>
    </row>
    <row r="45" spans="1:13" ht="49.5" x14ac:dyDescent="0.25">
      <c r="A45" s="145" t="s">
        <v>608</v>
      </c>
      <c r="B45" s="145" t="s">
        <v>609</v>
      </c>
      <c r="C45" s="146" t="s">
        <v>595</v>
      </c>
      <c r="D45" s="145" t="s">
        <v>610</v>
      </c>
      <c r="E45" s="145" t="s">
        <v>315</v>
      </c>
      <c r="F45" s="145">
        <v>100</v>
      </c>
      <c r="G45" s="145"/>
      <c r="H45" s="145">
        <v>100</v>
      </c>
      <c r="I45" s="145"/>
      <c r="J45" s="146" t="s">
        <v>611</v>
      </c>
      <c r="K45" s="146" t="s">
        <v>598</v>
      </c>
      <c r="L45" s="145">
        <v>2600003270</v>
      </c>
      <c r="M45" s="145" t="s">
        <v>609</v>
      </c>
    </row>
    <row r="46" spans="1:13" ht="23.25" customHeight="1" x14ac:dyDescent="0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  <row r="47" spans="1:13" ht="26.25" customHeight="1" x14ac:dyDescent="0.25">
      <c r="A47" s="364" t="s">
        <v>38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6"/>
    </row>
    <row r="48" spans="1:13" ht="26.25" customHeight="1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</row>
    <row r="49" spans="1:13" ht="26.25" customHeight="1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23.25" customHeight="1" x14ac:dyDescent="0.25">
      <c r="A50" s="364" t="s">
        <v>39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6"/>
    </row>
    <row r="51" spans="1:13" ht="22.5" customHeight="1" x14ac:dyDescent="0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</row>
    <row r="52" spans="1:13" ht="22.5" customHeight="1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3" ht="24.75" customHeight="1" x14ac:dyDescent="0.25">
      <c r="A53" s="364" t="s">
        <v>20</v>
      </c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6"/>
    </row>
    <row r="54" spans="1:13" ht="49.5" x14ac:dyDescent="0.25">
      <c r="A54" s="146" t="s">
        <v>612</v>
      </c>
      <c r="B54" s="146" t="s">
        <v>613</v>
      </c>
      <c r="C54" s="146" t="s">
        <v>595</v>
      </c>
      <c r="D54" s="146" t="s">
        <v>614</v>
      </c>
      <c r="E54" s="146" t="s">
        <v>615</v>
      </c>
      <c r="F54" s="146" t="s">
        <v>616</v>
      </c>
      <c r="G54" s="146"/>
      <c r="H54" s="146">
        <v>406.221</v>
      </c>
      <c r="I54" s="146"/>
      <c r="J54" s="146" t="s">
        <v>611</v>
      </c>
      <c r="K54" s="146" t="s">
        <v>598</v>
      </c>
      <c r="L54" s="146">
        <v>2600003108</v>
      </c>
      <c r="M54" s="146" t="s">
        <v>617</v>
      </c>
    </row>
    <row r="55" spans="1:13" ht="49.5" x14ac:dyDescent="0.25">
      <c r="A55" s="146" t="s">
        <v>618</v>
      </c>
      <c r="B55" s="146" t="s">
        <v>619</v>
      </c>
      <c r="C55" s="146" t="s">
        <v>595</v>
      </c>
      <c r="D55" s="146" t="s">
        <v>614</v>
      </c>
      <c r="E55" s="146" t="s">
        <v>315</v>
      </c>
      <c r="F55" s="146" t="s">
        <v>620</v>
      </c>
      <c r="G55" s="146"/>
      <c r="H55" s="146">
        <v>80</v>
      </c>
      <c r="I55" s="146"/>
      <c r="J55" s="146" t="s">
        <v>611</v>
      </c>
      <c r="K55" s="146" t="s">
        <v>598</v>
      </c>
      <c r="L55" s="146">
        <v>2600003033</v>
      </c>
      <c r="M55" s="146" t="s">
        <v>621</v>
      </c>
    </row>
    <row r="56" spans="1:13" ht="49.5" x14ac:dyDescent="0.25">
      <c r="A56" s="146" t="s">
        <v>622</v>
      </c>
      <c r="B56" s="146" t="s">
        <v>623</v>
      </c>
      <c r="C56" s="146" t="s">
        <v>595</v>
      </c>
      <c r="D56" s="146" t="s">
        <v>614</v>
      </c>
      <c r="E56" s="146" t="s">
        <v>315</v>
      </c>
      <c r="F56" s="146" t="s">
        <v>620</v>
      </c>
      <c r="G56" s="146"/>
      <c r="H56" s="146">
        <v>101.499</v>
      </c>
      <c r="I56" s="146"/>
      <c r="J56" s="146" t="s">
        <v>611</v>
      </c>
      <c r="K56" s="146" t="s">
        <v>598</v>
      </c>
      <c r="L56" s="146">
        <v>2600003155</v>
      </c>
      <c r="M56" s="146" t="s">
        <v>624</v>
      </c>
    </row>
    <row r="57" spans="1:13" ht="49.5" x14ac:dyDescent="0.25">
      <c r="A57" s="146" t="s">
        <v>625</v>
      </c>
      <c r="B57" s="146" t="s">
        <v>626</v>
      </c>
      <c r="C57" s="146" t="s">
        <v>595</v>
      </c>
      <c r="D57" s="146" t="s">
        <v>614</v>
      </c>
      <c r="E57" s="146" t="s">
        <v>627</v>
      </c>
      <c r="F57" s="146" t="s">
        <v>628</v>
      </c>
      <c r="G57" s="146"/>
      <c r="H57" s="146">
        <v>136.73500000000001</v>
      </c>
      <c r="I57" s="146"/>
      <c r="J57" s="146" t="s">
        <v>611</v>
      </c>
      <c r="K57" s="146" t="s">
        <v>598</v>
      </c>
      <c r="L57" s="146">
        <v>2600003039</v>
      </c>
      <c r="M57" s="146" t="s">
        <v>629</v>
      </c>
    </row>
    <row r="58" spans="1:13" ht="49.5" x14ac:dyDescent="0.25">
      <c r="A58" s="146" t="s">
        <v>630</v>
      </c>
      <c r="B58" s="146" t="s">
        <v>631</v>
      </c>
      <c r="C58" s="146" t="s">
        <v>595</v>
      </c>
      <c r="D58" s="146" t="s">
        <v>614</v>
      </c>
      <c r="E58" s="146" t="s">
        <v>627</v>
      </c>
      <c r="F58" s="146" t="s">
        <v>628</v>
      </c>
      <c r="G58" s="146"/>
      <c r="H58" s="146">
        <v>379.63</v>
      </c>
      <c r="I58" s="146"/>
      <c r="J58" s="146" t="s">
        <v>611</v>
      </c>
      <c r="K58" s="146" t="s">
        <v>598</v>
      </c>
      <c r="L58" s="146">
        <v>2600003334</v>
      </c>
      <c r="M58" s="146" t="s">
        <v>632</v>
      </c>
    </row>
    <row r="59" spans="1:13" ht="24.75" customHeight="1" x14ac:dyDescent="0.2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3" ht="24.75" customHeight="1" x14ac:dyDescent="0.25">
      <c r="A60" s="364" t="s">
        <v>40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1"/>
    </row>
    <row r="61" spans="1:13" ht="24.75" customHeight="1" x14ac:dyDescent="0.2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</row>
    <row r="62" spans="1:13" ht="21.75" customHeight="1" x14ac:dyDescent="0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</row>
    <row r="63" spans="1:13" ht="30" customHeight="1" x14ac:dyDescent="0.25">
      <c r="A63" s="406" t="s">
        <v>13</v>
      </c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</row>
    <row r="64" spans="1:13" x14ac:dyDescent="0.25">
      <c r="A64" s="140"/>
      <c r="B64" s="141" t="s">
        <v>8</v>
      </c>
      <c r="C64" s="140"/>
      <c r="D64" s="142"/>
      <c r="E64" s="142"/>
      <c r="F64" s="143"/>
      <c r="G64" s="143"/>
      <c r="H64" s="144"/>
      <c r="I64" s="144"/>
      <c r="J64" s="144"/>
      <c r="K64" s="144"/>
      <c r="L64" s="144"/>
      <c r="M64" s="144"/>
    </row>
    <row r="65" spans="1:13" x14ac:dyDescent="0.25">
      <c r="A65" s="364" t="s">
        <v>21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6"/>
    </row>
    <row r="66" spans="1:13" x14ac:dyDescent="0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</row>
    <row r="67" spans="1:13" x14ac:dyDescent="0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</row>
    <row r="68" spans="1:13" x14ac:dyDescent="0.25">
      <c r="A68" s="408" t="s">
        <v>15</v>
      </c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10"/>
    </row>
    <row r="69" spans="1:13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1:13" ht="30" customHeight="1" x14ac:dyDescent="0.25">
      <c r="A71" s="406" t="s">
        <v>14</v>
      </c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</row>
    <row r="72" spans="1:13" x14ac:dyDescent="0.25">
      <c r="A72" s="140"/>
      <c r="B72" s="141" t="s">
        <v>8</v>
      </c>
      <c r="C72" s="140"/>
      <c r="D72" s="142"/>
      <c r="E72" s="142"/>
      <c r="F72" s="143"/>
      <c r="G72" s="143"/>
      <c r="H72" s="144"/>
      <c r="I72" s="144"/>
      <c r="J72" s="144"/>
      <c r="K72" s="144"/>
      <c r="L72" s="144"/>
      <c r="M72" s="147"/>
    </row>
    <row r="73" spans="1:13" ht="20.25" customHeight="1" x14ac:dyDescent="0.25">
      <c r="A73" s="364" t="s">
        <v>16</v>
      </c>
      <c r="B73" s="365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6"/>
    </row>
    <row r="74" spans="1:13" ht="33" x14ac:dyDescent="0.25">
      <c r="A74" s="146" t="s">
        <v>633</v>
      </c>
      <c r="B74" s="146" t="s">
        <v>634</v>
      </c>
      <c r="C74" s="146" t="s">
        <v>595</v>
      </c>
      <c r="D74" s="146" t="s">
        <v>635</v>
      </c>
      <c r="E74" s="146" t="s">
        <v>315</v>
      </c>
      <c r="F74" s="146" t="s">
        <v>636</v>
      </c>
      <c r="G74" s="146"/>
      <c r="H74" s="146" t="s">
        <v>637</v>
      </c>
      <c r="I74" s="146"/>
      <c r="J74" s="146" t="s">
        <v>638</v>
      </c>
      <c r="K74" s="146"/>
      <c r="L74" s="146"/>
      <c r="M74" s="146" t="s">
        <v>639</v>
      </c>
    </row>
    <row r="75" spans="1:13" ht="17.25" customHeight="1" x14ac:dyDescent="0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6.5" customHeight="1" x14ac:dyDescent="0.25">
      <c r="A76" s="364" t="s">
        <v>17</v>
      </c>
      <c r="B76" s="365"/>
      <c r="C76" s="365"/>
      <c r="D76" s="365"/>
      <c r="E76" s="365"/>
      <c r="F76" s="365"/>
      <c r="G76" s="365"/>
      <c r="H76" s="365"/>
      <c r="I76" s="365"/>
      <c r="J76" s="365"/>
      <c r="K76" s="365"/>
      <c r="L76" s="365"/>
      <c r="M76" s="366"/>
    </row>
    <row r="77" spans="1:13" ht="16.5" customHeight="1" x14ac:dyDescent="0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</row>
    <row r="78" spans="1:13" ht="16.5" customHeight="1" x14ac:dyDescent="0.2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</row>
    <row r="79" spans="1:13" ht="17.25" customHeight="1" x14ac:dyDescent="0.25">
      <c r="A79" s="364" t="s">
        <v>18</v>
      </c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6"/>
    </row>
    <row r="80" spans="1:13" ht="33" x14ac:dyDescent="0.25">
      <c r="A80" s="146" t="s">
        <v>640</v>
      </c>
      <c r="B80" s="146" t="s">
        <v>641</v>
      </c>
      <c r="C80" s="146" t="s">
        <v>595</v>
      </c>
      <c r="D80" s="146" t="s">
        <v>324</v>
      </c>
      <c r="E80" s="146" t="s">
        <v>315</v>
      </c>
      <c r="F80" s="146" t="s">
        <v>642</v>
      </c>
      <c r="G80" s="146"/>
      <c r="H80" s="146" t="s">
        <v>643</v>
      </c>
      <c r="I80" s="146"/>
      <c r="J80" s="146" t="s">
        <v>638</v>
      </c>
      <c r="K80" s="146"/>
      <c r="L80" s="146"/>
      <c r="M80" s="146" t="s">
        <v>639</v>
      </c>
    </row>
    <row r="81" spans="1:13" ht="33" x14ac:dyDescent="0.25">
      <c r="A81" s="146" t="s">
        <v>644</v>
      </c>
      <c r="B81" s="146" t="s">
        <v>645</v>
      </c>
      <c r="C81" s="146" t="s">
        <v>595</v>
      </c>
      <c r="D81" s="146" t="s">
        <v>324</v>
      </c>
      <c r="E81" s="146" t="s">
        <v>315</v>
      </c>
      <c r="F81" s="146" t="s">
        <v>642</v>
      </c>
      <c r="G81" s="146"/>
      <c r="H81" s="146" t="s">
        <v>637</v>
      </c>
      <c r="I81" s="146"/>
      <c r="J81" s="146" t="s">
        <v>638</v>
      </c>
      <c r="K81" s="146"/>
      <c r="L81" s="146"/>
      <c r="M81" s="146" t="s">
        <v>639</v>
      </c>
    </row>
    <row r="82" spans="1:13" ht="33" x14ac:dyDescent="0.25">
      <c r="A82" s="146" t="s">
        <v>646</v>
      </c>
      <c r="B82" s="146" t="s">
        <v>647</v>
      </c>
      <c r="C82" s="146" t="s">
        <v>595</v>
      </c>
      <c r="D82" s="146" t="s">
        <v>324</v>
      </c>
      <c r="E82" s="146" t="s">
        <v>315</v>
      </c>
      <c r="F82" s="146" t="s">
        <v>648</v>
      </c>
      <c r="G82" s="146"/>
      <c r="H82" s="146" t="s">
        <v>649</v>
      </c>
      <c r="I82" s="146"/>
      <c r="J82" s="146" t="s">
        <v>638</v>
      </c>
      <c r="K82" s="146"/>
      <c r="L82" s="146"/>
      <c r="M82" s="146" t="s">
        <v>639</v>
      </c>
    </row>
    <row r="83" spans="1:13" ht="33" x14ac:dyDescent="0.25">
      <c r="A83" s="146" t="s">
        <v>650</v>
      </c>
      <c r="B83" s="146" t="s">
        <v>651</v>
      </c>
      <c r="C83" s="146" t="s">
        <v>595</v>
      </c>
      <c r="D83" s="146" t="s">
        <v>324</v>
      </c>
      <c r="E83" s="146" t="s">
        <v>315</v>
      </c>
      <c r="F83" s="146" t="s">
        <v>642</v>
      </c>
      <c r="G83" s="146"/>
      <c r="H83" s="146" t="s">
        <v>652</v>
      </c>
      <c r="I83" s="146"/>
      <c r="J83" s="146" t="s">
        <v>638</v>
      </c>
      <c r="K83" s="146"/>
      <c r="L83" s="146"/>
      <c r="M83" s="146" t="s">
        <v>639</v>
      </c>
    </row>
    <row r="84" spans="1:13" ht="33" x14ac:dyDescent="0.25">
      <c r="A84" s="146" t="s">
        <v>653</v>
      </c>
      <c r="B84" s="146" t="s">
        <v>654</v>
      </c>
      <c r="C84" s="146" t="s">
        <v>595</v>
      </c>
      <c r="D84" s="146" t="s">
        <v>324</v>
      </c>
      <c r="E84" s="146" t="s">
        <v>315</v>
      </c>
      <c r="F84" s="146" t="s">
        <v>642</v>
      </c>
      <c r="G84" s="146"/>
      <c r="H84" s="146" t="s">
        <v>652</v>
      </c>
      <c r="I84" s="146"/>
      <c r="J84" s="146" t="s">
        <v>638</v>
      </c>
      <c r="K84" s="146"/>
      <c r="L84" s="146"/>
      <c r="M84" s="146" t="s">
        <v>639</v>
      </c>
    </row>
    <row r="85" spans="1:13" ht="82.5" x14ac:dyDescent="0.25">
      <c r="A85" s="146" t="s">
        <v>655</v>
      </c>
      <c r="B85" s="146" t="s">
        <v>656</v>
      </c>
      <c r="C85" s="146" t="s">
        <v>595</v>
      </c>
      <c r="D85" s="146" t="s">
        <v>324</v>
      </c>
      <c r="E85" s="146" t="s">
        <v>315</v>
      </c>
      <c r="F85" s="146" t="s">
        <v>657</v>
      </c>
      <c r="G85" s="146"/>
      <c r="H85" s="146" t="s">
        <v>658</v>
      </c>
      <c r="I85" s="146"/>
      <c r="J85" s="146" t="s">
        <v>638</v>
      </c>
      <c r="K85" s="146"/>
      <c r="L85" s="146"/>
      <c r="M85" s="146" t="s">
        <v>639</v>
      </c>
    </row>
    <row r="86" spans="1:13" x14ac:dyDescent="0.2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3" x14ac:dyDescent="0.25">
      <c r="A87" s="152"/>
      <c r="B87" s="152"/>
      <c r="C87" s="152"/>
      <c r="D87" s="152"/>
      <c r="E87" s="152"/>
      <c r="F87" s="152"/>
      <c r="G87" s="152"/>
      <c r="H87" s="153"/>
      <c r="I87" s="153"/>
      <c r="J87" s="153"/>
      <c r="K87" s="153"/>
      <c r="L87" s="153"/>
      <c r="M87" s="153"/>
    </row>
  </sheetData>
  <mergeCells count="39">
    <mergeCell ref="A68:M68"/>
    <mergeCell ref="A71:M71"/>
    <mergeCell ref="A73:M73"/>
    <mergeCell ref="A76:M76"/>
    <mergeCell ref="A79:M79"/>
    <mergeCell ref="A65:M65"/>
    <mergeCell ref="A31:M31"/>
    <mergeCell ref="A34:M34"/>
    <mergeCell ref="A37:M37"/>
    <mergeCell ref="A40:M40"/>
    <mergeCell ref="A41:M41"/>
    <mergeCell ref="A44:M44"/>
    <mergeCell ref="A47:M47"/>
    <mergeCell ref="A50:M50"/>
    <mergeCell ref="A53:M53"/>
    <mergeCell ref="A60:M60"/>
    <mergeCell ref="A63:M63"/>
    <mergeCell ref="A29:M29"/>
    <mergeCell ref="L2:L3"/>
    <mergeCell ref="M2:M3"/>
    <mergeCell ref="B6:M6"/>
    <mergeCell ref="A8:M8"/>
    <mergeCell ref="A11:M11"/>
    <mergeCell ref="A14:M14"/>
    <mergeCell ref="A17:M17"/>
    <mergeCell ref="A20:M20"/>
    <mergeCell ref="A23:M23"/>
    <mergeCell ref="A26:M26"/>
    <mergeCell ref="A28:M28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55" zoomScaleNormal="55" workbookViewId="0">
      <selection activeCell="H27" sqref="H27"/>
    </sheetView>
  </sheetViews>
  <sheetFormatPr defaultRowHeight="17.25" x14ac:dyDescent="0.25"/>
  <cols>
    <col min="1" max="1" width="12.7109375" style="133" bestFit="1" customWidth="1"/>
    <col min="2" max="2" width="52.42578125" style="133" customWidth="1"/>
    <col min="3" max="3" width="46.140625" style="133" customWidth="1"/>
    <col min="4" max="5" width="18.42578125" style="133" customWidth="1"/>
    <col min="6" max="6" width="20.7109375" style="133" customWidth="1"/>
    <col min="7" max="7" width="29.28515625" style="133" customWidth="1"/>
    <col min="8" max="9" width="20.7109375" style="148" customWidth="1"/>
    <col min="10" max="10" width="29.5703125" style="148" customWidth="1"/>
    <col min="11" max="12" width="25" style="148" customWidth="1"/>
    <col min="13" max="13" width="42.85546875" style="148" customWidth="1"/>
    <col min="14" max="16384" width="9.140625" style="133"/>
  </cols>
  <sheetData>
    <row r="1" spans="1:13" ht="36" customHeight="1" x14ac:dyDescent="0.25">
      <c r="A1" s="383" t="s">
        <v>283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36" customHeight="1" x14ac:dyDescent="0.25">
      <c r="A2" s="387" t="s">
        <v>0</v>
      </c>
      <c r="B2" s="387" t="s">
        <v>1</v>
      </c>
      <c r="C2" s="377" t="s">
        <v>9</v>
      </c>
      <c r="D2" s="387" t="s">
        <v>2</v>
      </c>
      <c r="E2" s="377" t="s">
        <v>19</v>
      </c>
      <c r="F2" s="391" t="s">
        <v>3</v>
      </c>
      <c r="G2" s="392"/>
      <c r="H2" s="404" t="s">
        <v>4</v>
      </c>
      <c r="I2" s="405"/>
      <c r="J2" s="377" t="s">
        <v>10</v>
      </c>
      <c r="K2" s="377" t="s">
        <v>24</v>
      </c>
      <c r="L2" s="377" t="s">
        <v>659</v>
      </c>
      <c r="M2" s="385" t="s">
        <v>660</v>
      </c>
    </row>
    <row r="3" spans="1:13" ht="84.75" customHeight="1" x14ac:dyDescent="0.25">
      <c r="A3" s="388"/>
      <c r="B3" s="389"/>
      <c r="C3" s="390"/>
      <c r="D3" s="389"/>
      <c r="E3" s="378"/>
      <c r="F3" s="149" t="s">
        <v>5</v>
      </c>
      <c r="G3" s="150" t="s">
        <v>6</v>
      </c>
      <c r="H3" s="151" t="s">
        <v>5</v>
      </c>
      <c r="I3" s="151" t="s">
        <v>6</v>
      </c>
      <c r="J3" s="378"/>
      <c r="K3" s="378"/>
      <c r="L3" s="378"/>
      <c r="M3" s="386"/>
    </row>
    <row r="4" spans="1:13" ht="35.1" customHeight="1" x14ac:dyDescent="0.25">
      <c r="A4" s="134"/>
      <c r="B4" s="135" t="s">
        <v>7</v>
      </c>
      <c r="C4" s="134"/>
      <c r="D4" s="136"/>
      <c r="E4" s="136"/>
      <c r="F4" s="137"/>
      <c r="G4" s="137"/>
      <c r="H4" s="138"/>
      <c r="I4" s="138"/>
      <c r="J4" s="138"/>
      <c r="K4" s="138"/>
      <c r="L4" s="138"/>
      <c r="M4" s="138"/>
    </row>
    <row r="5" spans="1:13" ht="30" customHeight="1" x14ac:dyDescent="0.25">
      <c r="A5" s="139"/>
      <c r="B5" s="403" t="s">
        <v>11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6" spans="1:13" x14ac:dyDescent="0.25">
      <c r="A6" s="140"/>
      <c r="B6" s="141" t="s">
        <v>8</v>
      </c>
      <c r="C6" s="140"/>
      <c r="D6" s="142"/>
      <c r="E6" s="142"/>
      <c r="F6" s="143"/>
      <c r="G6" s="143"/>
      <c r="H6" s="144"/>
      <c r="I6" s="144"/>
      <c r="J6" s="144"/>
      <c r="K6" s="144"/>
      <c r="L6" s="144"/>
      <c r="M6" s="144"/>
    </row>
    <row r="7" spans="1:13" x14ac:dyDescent="0.25">
      <c r="A7" s="394" t="s">
        <v>27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6"/>
    </row>
    <row r="8" spans="1:13" hidden="1" x14ac:dyDescent="0.25">
      <c r="A8" s="9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6.5" customHeight="1" x14ac:dyDescent="0.25">
      <c r="A9" s="394" t="s">
        <v>28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6"/>
    </row>
    <row r="10" spans="1:13" ht="16.5" hidden="1" customHeight="1" x14ac:dyDescent="0.2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ht="16.5" hidden="1" customHeight="1" x14ac:dyDescent="0.2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18.75" customHeight="1" x14ac:dyDescent="0.25">
      <c r="A12" s="394" t="s">
        <v>29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6"/>
    </row>
    <row r="13" spans="1:13" ht="22.5" customHeight="1" x14ac:dyDescent="0.25">
      <c r="A13" s="394" t="s">
        <v>30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</row>
    <row r="14" spans="1:13" ht="20.25" hidden="1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8" hidden="1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21" customHeight="1" x14ac:dyDescent="0.25">
      <c r="A16" s="394" t="s">
        <v>31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</row>
    <row r="17" spans="1:13" ht="115.5" x14ac:dyDescent="0.25">
      <c r="A17" s="145" t="s">
        <v>661</v>
      </c>
      <c r="B17" s="145" t="s">
        <v>662</v>
      </c>
      <c r="C17" s="145" t="s">
        <v>663</v>
      </c>
      <c r="D17" s="145" t="s">
        <v>295</v>
      </c>
      <c r="E17" s="145">
        <v>2019</v>
      </c>
      <c r="F17" s="145">
        <v>1</v>
      </c>
      <c r="G17" s="145"/>
      <c r="H17" s="145">
        <v>300</v>
      </c>
      <c r="I17" s="145"/>
      <c r="J17" s="145" t="s">
        <v>664</v>
      </c>
      <c r="K17" s="145" t="s">
        <v>665</v>
      </c>
      <c r="L17" s="145" t="s">
        <v>666</v>
      </c>
      <c r="M17" s="145" t="s">
        <v>667</v>
      </c>
    </row>
    <row r="18" spans="1:13" ht="21" hidden="1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25.5" customHeight="1" x14ac:dyDescent="0.25">
      <c r="A19" s="364" t="s">
        <v>32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6"/>
    </row>
    <row r="20" spans="1:13" hidden="1" x14ac:dyDescent="0.25">
      <c r="A20" s="146"/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</row>
    <row r="21" spans="1:13" hidden="1" x14ac:dyDescent="0.25">
      <c r="A21" s="146"/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</row>
    <row r="22" spans="1:13" ht="30" customHeight="1" x14ac:dyDescent="0.25">
      <c r="A22" s="397" t="s">
        <v>12</v>
      </c>
      <c r="B22" s="398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</row>
    <row r="23" spans="1:13" x14ac:dyDescent="0.25">
      <c r="A23" s="140"/>
      <c r="B23" s="141" t="s">
        <v>8</v>
      </c>
      <c r="C23" s="140"/>
      <c r="D23" s="142"/>
      <c r="E23" s="142"/>
      <c r="F23" s="143"/>
      <c r="G23" s="143"/>
      <c r="H23" s="144"/>
      <c r="I23" s="144"/>
      <c r="J23" s="144"/>
      <c r="K23" s="144"/>
      <c r="L23" s="144"/>
      <c r="M23" s="144"/>
    </row>
    <row r="24" spans="1:13" ht="23.25" customHeight="1" x14ac:dyDescent="0.25">
      <c r="A24" s="394" t="s">
        <v>668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6"/>
    </row>
    <row r="25" spans="1:13" ht="23.25" customHeight="1" x14ac:dyDescent="0.25">
      <c r="A25" s="400" t="s">
        <v>22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2"/>
    </row>
    <row r="26" spans="1:13" ht="49.5" x14ac:dyDescent="0.25">
      <c r="A26" s="94" t="s">
        <v>669</v>
      </c>
      <c r="B26" s="145" t="s">
        <v>670</v>
      </c>
      <c r="C26" s="145" t="s">
        <v>663</v>
      </c>
      <c r="D26" s="94" t="s">
        <v>671</v>
      </c>
      <c r="E26" s="94" t="s">
        <v>134</v>
      </c>
      <c r="F26" s="94" t="s">
        <v>672</v>
      </c>
      <c r="G26" s="94"/>
      <c r="H26" s="145" t="s">
        <v>673</v>
      </c>
      <c r="I26" s="94"/>
      <c r="J26" s="94" t="s">
        <v>674</v>
      </c>
      <c r="K26" s="94" t="s">
        <v>351</v>
      </c>
      <c r="L26" s="145" t="s">
        <v>675</v>
      </c>
      <c r="M26" s="94" t="s">
        <v>676</v>
      </c>
    </row>
    <row r="27" spans="1:13" ht="49.5" x14ac:dyDescent="0.25">
      <c r="A27" s="94" t="s">
        <v>677</v>
      </c>
      <c r="B27" s="145" t="s">
        <v>678</v>
      </c>
      <c r="C27" s="145" t="s">
        <v>663</v>
      </c>
      <c r="D27" s="94" t="s">
        <v>671</v>
      </c>
      <c r="E27" s="94" t="s">
        <v>134</v>
      </c>
      <c r="F27" s="94" t="s">
        <v>679</v>
      </c>
      <c r="G27" s="94"/>
      <c r="H27" s="145" t="s">
        <v>680</v>
      </c>
      <c r="I27" s="94"/>
      <c r="J27" s="94" t="s">
        <v>674</v>
      </c>
      <c r="K27" s="94" t="s">
        <v>351</v>
      </c>
      <c r="L27" s="145" t="s">
        <v>681</v>
      </c>
      <c r="M27" s="94" t="s">
        <v>676</v>
      </c>
    </row>
    <row r="28" spans="1:13" ht="27" customHeight="1" x14ac:dyDescent="0.25">
      <c r="A28" s="361" t="s">
        <v>23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3"/>
    </row>
    <row r="29" spans="1:13" ht="24" hidden="1" customHeight="1" x14ac:dyDescent="0.25">
      <c r="A29" s="120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22.5" hidden="1" customHeight="1" x14ac:dyDescent="0.2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21.75" customHeight="1" x14ac:dyDescent="0.25">
      <c r="A31" s="400" t="s">
        <v>34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3"/>
    </row>
    <row r="32" spans="1:13" ht="21.75" hidden="1" customHeight="1" x14ac:dyDescent="0.2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21.75" hidden="1" customHeight="1" x14ac:dyDescent="0.2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 ht="21.75" hidden="1" customHeight="1" x14ac:dyDescent="0.25">
      <c r="A34" s="361" t="s">
        <v>311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3"/>
    </row>
    <row r="35" spans="1:13" ht="23.25" hidden="1" customHeight="1" x14ac:dyDescent="0.2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</row>
    <row r="36" spans="1:13" ht="23.25" hidden="1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</row>
    <row r="37" spans="1:13" ht="23.25" customHeight="1" x14ac:dyDescent="0.25">
      <c r="A37" s="394" t="s">
        <v>35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6"/>
    </row>
    <row r="38" spans="1:13" ht="23.25" customHeight="1" x14ac:dyDescent="0.25">
      <c r="A38" s="361" t="s">
        <v>36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3"/>
    </row>
    <row r="39" spans="1:13" ht="49.5" x14ac:dyDescent="0.25">
      <c r="A39" s="145" t="s">
        <v>682</v>
      </c>
      <c r="B39" s="145" t="s">
        <v>683</v>
      </c>
      <c r="C39" s="145" t="s">
        <v>663</v>
      </c>
      <c r="D39" s="145" t="s">
        <v>684</v>
      </c>
      <c r="E39" s="145" t="s">
        <v>685</v>
      </c>
      <c r="F39" s="145" t="s">
        <v>686</v>
      </c>
      <c r="G39" s="145"/>
      <c r="H39" s="145" t="s">
        <v>687</v>
      </c>
      <c r="I39" s="145"/>
      <c r="J39" s="145" t="s">
        <v>688</v>
      </c>
      <c r="K39" s="145" t="s">
        <v>351</v>
      </c>
      <c r="L39" s="145" t="s">
        <v>689</v>
      </c>
      <c r="M39" s="145" t="s">
        <v>690</v>
      </c>
    </row>
    <row r="40" spans="1:13" ht="23.25" hidden="1" customHeight="1" x14ac:dyDescent="0.2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1" spans="1:13" ht="23.25" customHeight="1" x14ac:dyDescent="0.25">
      <c r="A41" s="361" t="s">
        <v>37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3"/>
    </row>
    <row r="42" spans="1:13" ht="23.25" hidden="1" customHeight="1" x14ac:dyDescent="0.2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  <row r="43" spans="1:13" ht="23.25" hidden="1" customHeight="1" x14ac:dyDescent="0.2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</row>
    <row r="44" spans="1:13" ht="26.25" customHeight="1" x14ac:dyDescent="0.25">
      <c r="A44" s="364" t="s">
        <v>38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6"/>
    </row>
    <row r="45" spans="1:13" ht="26.25" hidden="1" customHeight="1" x14ac:dyDescent="0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3" ht="26.25" hidden="1" customHeight="1" x14ac:dyDescent="0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</row>
    <row r="47" spans="1:13" ht="23.25" customHeight="1" x14ac:dyDescent="0.25">
      <c r="A47" s="364" t="s">
        <v>39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6"/>
    </row>
    <row r="48" spans="1:13" ht="22.5" hidden="1" customHeight="1" x14ac:dyDescent="0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</row>
    <row r="49" spans="1:13" ht="22.5" hidden="1" customHeight="1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24.75" customHeight="1" x14ac:dyDescent="0.25">
      <c r="A50" s="364" t="s">
        <v>20</v>
      </c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6"/>
    </row>
    <row r="51" spans="1:13" ht="115.5" x14ac:dyDescent="0.25">
      <c r="A51" s="146" t="s">
        <v>691</v>
      </c>
      <c r="B51" s="146" t="s">
        <v>692</v>
      </c>
      <c r="C51" s="145" t="s">
        <v>663</v>
      </c>
      <c r="D51" s="146" t="s">
        <v>693</v>
      </c>
      <c r="E51" s="146">
        <v>2019</v>
      </c>
      <c r="F51" s="146">
        <v>1</v>
      </c>
      <c r="G51" s="146"/>
      <c r="H51" s="146">
        <v>345.09899999999999</v>
      </c>
      <c r="I51" s="146"/>
      <c r="J51" s="145" t="s">
        <v>664</v>
      </c>
      <c r="K51" s="146" t="s">
        <v>665</v>
      </c>
      <c r="L51" s="145" t="s">
        <v>666</v>
      </c>
      <c r="M51" s="146" t="s">
        <v>694</v>
      </c>
    </row>
    <row r="52" spans="1:13" hidden="1" x14ac:dyDescent="0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3" ht="24.75" customHeight="1" x14ac:dyDescent="0.25">
      <c r="A53" s="364" t="s">
        <v>40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1"/>
    </row>
    <row r="54" spans="1:13" ht="24.75" hidden="1" customHeight="1" x14ac:dyDescent="0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</row>
    <row r="55" spans="1:13" ht="21.75" hidden="1" customHeight="1" x14ac:dyDescent="0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</row>
    <row r="56" spans="1:13" ht="30" customHeight="1" x14ac:dyDescent="0.25">
      <c r="A56" s="406" t="s">
        <v>13</v>
      </c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</row>
    <row r="57" spans="1:13" x14ac:dyDescent="0.25">
      <c r="A57" s="140"/>
      <c r="B57" s="141" t="s">
        <v>8</v>
      </c>
      <c r="C57" s="140"/>
      <c r="D57" s="142"/>
      <c r="E57" s="142"/>
      <c r="F57" s="143"/>
      <c r="G57" s="143"/>
      <c r="H57" s="144"/>
      <c r="I57" s="144"/>
      <c r="J57" s="144"/>
      <c r="K57" s="144"/>
      <c r="L57" s="144"/>
      <c r="M57" s="144"/>
    </row>
    <row r="58" spans="1:13" x14ac:dyDescent="0.25">
      <c r="A58" s="364" t="s">
        <v>21</v>
      </c>
      <c r="B58" s="365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6"/>
    </row>
    <row r="59" spans="1:13" s="230" customFormat="1" ht="49.5" x14ac:dyDescent="0.25">
      <c r="A59" s="98" t="s">
        <v>695</v>
      </c>
      <c r="B59" s="98" t="s">
        <v>696</v>
      </c>
      <c r="C59" s="122" t="s">
        <v>663</v>
      </c>
      <c r="D59" s="98" t="s">
        <v>697</v>
      </c>
      <c r="E59" s="98" t="s">
        <v>265</v>
      </c>
      <c r="F59" s="98" t="s">
        <v>289</v>
      </c>
      <c r="G59" s="98"/>
      <c r="H59" s="98">
        <v>149543.4</v>
      </c>
      <c r="I59" s="98"/>
      <c r="J59" s="98" t="s">
        <v>698</v>
      </c>
      <c r="K59" s="98" t="s">
        <v>351</v>
      </c>
      <c r="L59" s="98" t="s">
        <v>699</v>
      </c>
      <c r="M59" s="98" t="s">
        <v>700</v>
      </c>
    </row>
    <row r="60" spans="1:13" hidden="1" x14ac:dyDescent="0.2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</row>
    <row r="61" spans="1:13" x14ac:dyDescent="0.25">
      <c r="A61" s="408" t="s">
        <v>15</v>
      </c>
      <c r="B61" s="409"/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10"/>
    </row>
    <row r="62" spans="1:13" hidden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3" hidden="1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</row>
    <row r="64" spans="1:13" ht="30" customHeight="1" x14ac:dyDescent="0.25">
      <c r="A64" s="406" t="s">
        <v>14</v>
      </c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</row>
    <row r="65" spans="1:13" x14ac:dyDescent="0.25">
      <c r="A65" s="140"/>
      <c r="B65" s="141" t="s">
        <v>8</v>
      </c>
      <c r="C65" s="140"/>
      <c r="D65" s="142"/>
      <c r="E65" s="142"/>
      <c r="F65" s="143"/>
      <c r="G65" s="143"/>
      <c r="H65" s="144"/>
      <c r="I65" s="144"/>
      <c r="J65" s="144"/>
      <c r="K65" s="144"/>
      <c r="L65" s="144"/>
      <c r="M65" s="147"/>
    </row>
    <row r="66" spans="1:13" ht="20.25" customHeight="1" x14ac:dyDescent="0.25">
      <c r="A66" s="364" t="s">
        <v>16</v>
      </c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6"/>
    </row>
    <row r="67" spans="1:13" ht="49.5" x14ac:dyDescent="0.25">
      <c r="A67" s="146" t="s">
        <v>701</v>
      </c>
      <c r="B67" s="146" t="s">
        <v>702</v>
      </c>
      <c r="C67" s="145" t="s">
        <v>663</v>
      </c>
      <c r="D67" s="146" t="s">
        <v>324</v>
      </c>
      <c r="E67" s="146">
        <v>2019</v>
      </c>
      <c r="F67" s="146">
        <v>2</v>
      </c>
      <c r="G67" s="146"/>
      <c r="H67" s="146">
        <v>200</v>
      </c>
      <c r="I67" s="146"/>
      <c r="J67" s="146" t="s">
        <v>703</v>
      </c>
      <c r="K67" s="146" t="s">
        <v>704</v>
      </c>
      <c r="L67" s="145" t="s">
        <v>705</v>
      </c>
      <c r="M67" s="146" t="s">
        <v>706</v>
      </c>
    </row>
    <row r="68" spans="1:13" ht="17.25" hidden="1" customHeight="1" x14ac:dyDescent="0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1:13" ht="16.5" customHeight="1" x14ac:dyDescent="0.25">
      <c r="A69" s="364" t="s">
        <v>17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6"/>
    </row>
    <row r="70" spans="1:13" ht="16.5" hidden="1" customHeight="1" x14ac:dyDescent="0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ht="16.5" hidden="1" customHeight="1" x14ac:dyDescent="0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1:13" ht="17.25" customHeight="1" x14ac:dyDescent="0.25">
      <c r="A72" s="364" t="s">
        <v>18</v>
      </c>
      <c r="B72" s="365"/>
      <c r="C72" s="365"/>
      <c r="D72" s="365"/>
      <c r="E72" s="365"/>
      <c r="F72" s="365"/>
      <c r="G72" s="365"/>
      <c r="H72" s="365"/>
      <c r="I72" s="365"/>
      <c r="J72" s="365"/>
      <c r="K72" s="365"/>
      <c r="L72" s="365"/>
      <c r="M72" s="366"/>
    </row>
    <row r="73" spans="1:13" ht="49.5" x14ac:dyDescent="0.25">
      <c r="A73" s="146" t="s">
        <v>707</v>
      </c>
      <c r="B73" s="146" t="s">
        <v>708</v>
      </c>
      <c r="C73" s="145" t="s">
        <v>663</v>
      </c>
      <c r="D73" s="146" t="s">
        <v>324</v>
      </c>
      <c r="E73" s="146">
        <v>2019</v>
      </c>
      <c r="F73" s="146">
        <v>1</v>
      </c>
      <c r="G73" s="146"/>
      <c r="H73" s="146">
        <v>100</v>
      </c>
      <c r="I73" s="146"/>
      <c r="J73" s="146" t="s">
        <v>703</v>
      </c>
      <c r="K73" s="146" t="s">
        <v>704</v>
      </c>
      <c r="L73" s="145" t="s">
        <v>705</v>
      </c>
      <c r="M73" s="146" t="s">
        <v>709</v>
      </c>
    </row>
    <row r="74" spans="1:13" hidden="1" x14ac:dyDescent="0.25">
      <c r="A74" s="152"/>
      <c r="B74" s="152"/>
      <c r="C74" s="152"/>
      <c r="D74" s="152"/>
      <c r="E74" s="152"/>
      <c r="F74" s="152"/>
      <c r="G74" s="152"/>
      <c r="H74" s="153"/>
      <c r="I74" s="153"/>
      <c r="J74" s="153"/>
      <c r="K74" s="153"/>
      <c r="L74" s="153"/>
      <c r="M74" s="153"/>
    </row>
  </sheetData>
  <mergeCells count="39">
    <mergeCell ref="A61:M61"/>
    <mergeCell ref="A64:M64"/>
    <mergeCell ref="A66:M66"/>
    <mergeCell ref="A69:M69"/>
    <mergeCell ref="A72:M72"/>
    <mergeCell ref="A58:M58"/>
    <mergeCell ref="A28:M28"/>
    <mergeCell ref="A31:M31"/>
    <mergeCell ref="A34:M34"/>
    <mergeCell ref="A37:M37"/>
    <mergeCell ref="A38:M38"/>
    <mergeCell ref="A41:M41"/>
    <mergeCell ref="A44:M44"/>
    <mergeCell ref="A47:M47"/>
    <mergeCell ref="A50:M50"/>
    <mergeCell ref="A53:M53"/>
    <mergeCell ref="A56:M56"/>
    <mergeCell ref="A25:M25"/>
    <mergeCell ref="L2:L3"/>
    <mergeCell ref="M2:M3"/>
    <mergeCell ref="B5:M5"/>
    <mergeCell ref="A7:M7"/>
    <mergeCell ref="A9:M9"/>
    <mergeCell ref="A12:M12"/>
    <mergeCell ref="A13:M13"/>
    <mergeCell ref="A16:M16"/>
    <mergeCell ref="A19:M19"/>
    <mergeCell ref="A22:M22"/>
    <mergeCell ref="A24:M24"/>
    <mergeCell ref="A1:M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ПО Субгруппы РАО ЭС Востока</vt:lpstr>
      <vt:lpstr>Чебоксарская ГЭС</vt:lpstr>
      <vt:lpstr>Нижегородская ГЭС</vt:lpstr>
      <vt:lpstr>Каскад Кубанских ГЭС</vt:lpstr>
      <vt:lpstr>Саратовская ГЭС</vt:lpstr>
      <vt:lpstr>Дагестанский филиал</vt:lpstr>
      <vt:lpstr>Саяно-Шушенская ГЭС</vt:lpstr>
      <vt:lpstr>жигулевская ГЭС</vt:lpstr>
      <vt:lpstr>Новосибирская ГЭС</vt:lpstr>
      <vt:lpstr>Камская ГЭС</vt:lpstr>
      <vt:lpstr>Бурейская ГЭС</vt:lpstr>
      <vt:lpstr>Воткинская ГЭС</vt:lpstr>
      <vt:lpstr>Северо-Осетинский филиал</vt:lpstr>
      <vt:lpstr>Карачаево-Черкесский филиал</vt:lpstr>
      <vt:lpstr>Каскад Верхне-Волских ГЭС</vt:lpstr>
      <vt:lpstr>Кабардино-Балкарский филиал</vt:lpstr>
    </vt:vector>
  </TitlesOfParts>
  <Company>РусГидро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Щуплова Ирина Сергеевна</dc:creator>
  <cp:lastModifiedBy>Эристаев Марат Анатольевич</cp:lastModifiedBy>
  <cp:lastPrinted>2018-09-27T23:24:41Z</cp:lastPrinted>
  <dcterms:created xsi:type="dcterms:W3CDTF">2018-09-10T12:54:44Z</dcterms:created>
  <dcterms:modified xsi:type="dcterms:W3CDTF">2019-04-16T06:53:57Z</dcterms:modified>
</cp:coreProperties>
</file>