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575"/>
  </bookViews>
  <sheets>
    <sheet name="Лист1" sheetId="1" r:id="rId1"/>
    <sheet name="Лист2" sheetId="2" state="hidden" r:id="rId2"/>
    <sheet name="Лист3" sheetId="3" state="hidden" r:id="rId3"/>
  </sheets>
  <definedNames>
    <definedName name="Print_Area" localSheetId="0">Лист1!$A$1:$I$78</definedName>
    <definedName name="_xlnm.Print_Area" localSheetId="0">Лист1!$A$1:$I$79</definedName>
  </definedNames>
  <calcPr calcId="162913"/>
</workbook>
</file>

<file path=xl/calcChain.xml><?xml version="1.0" encoding="utf-8"?>
<calcChain xmlns="http://schemas.openxmlformats.org/spreadsheetml/2006/main">
  <c r="H47" i="1" l="1"/>
  <c r="G47" i="1"/>
  <c r="I47" i="1" s="1"/>
  <c r="H44" i="1" l="1"/>
  <c r="G44" i="1"/>
  <c r="I44" i="1" s="1"/>
  <c r="H26" i="1"/>
  <c r="G26" i="1"/>
  <c r="I26" i="1" s="1"/>
  <c r="G43" i="1" l="1"/>
  <c r="I43" i="1" s="1"/>
  <c r="H43" i="1"/>
  <c r="G69" i="1"/>
  <c r="I69" i="1" s="1"/>
  <c r="H69" i="1"/>
  <c r="D69" i="1"/>
  <c r="G25" i="1"/>
  <c r="H25" i="1"/>
  <c r="I25" i="1"/>
  <c r="D24" i="1"/>
  <c r="G40" i="1"/>
  <c r="H40" i="1"/>
  <c r="I40" i="1"/>
  <c r="G41" i="1"/>
  <c r="H41" i="1"/>
  <c r="G42" i="1"/>
  <c r="I42" i="1" s="1"/>
  <c r="H42" i="1"/>
  <c r="G45" i="1"/>
  <c r="H45" i="1"/>
  <c r="G46" i="1"/>
  <c r="H46" i="1"/>
  <c r="I46" i="1" s="1"/>
  <c r="G48" i="1"/>
  <c r="H48" i="1"/>
  <c r="G49" i="1"/>
  <c r="I49" i="1" s="1"/>
  <c r="H49" i="1"/>
  <c r="G50" i="1"/>
  <c r="I50" i="1" s="1"/>
  <c r="H50" i="1"/>
  <c r="G51" i="1"/>
  <c r="H51" i="1"/>
  <c r="I51" i="1"/>
  <c r="G52" i="1"/>
  <c r="H52" i="1"/>
  <c r="G53" i="1"/>
  <c r="H53" i="1"/>
  <c r="G54" i="1"/>
  <c r="I54" i="1" s="1"/>
  <c r="H54" i="1"/>
  <c r="G55" i="1"/>
  <c r="H55" i="1"/>
  <c r="I55" i="1" s="1"/>
  <c r="G56" i="1"/>
  <c r="H56" i="1"/>
  <c r="G57" i="1"/>
  <c r="I57" i="1" s="1"/>
  <c r="H57" i="1"/>
  <c r="G58" i="1"/>
  <c r="I58" i="1" s="1"/>
  <c r="H58" i="1"/>
  <c r="G59" i="1"/>
  <c r="I59" i="1" s="1"/>
  <c r="H59" i="1"/>
  <c r="G60" i="1"/>
  <c r="H60" i="1"/>
  <c r="G61" i="1"/>
  <c r="H61" i="1"/>
  <c r="I61" i="1" s="1"/>
  <c r="G62" i="1"/>
  <c r="H62" i="1"/>
  <c r="I62" i="1"/>
  <c r="G63" i="1"/>
  <c r="I63" i="1" s="1"/>
  <c r="H63" i="1"/>
  <c r="H39" i="1"/>
  <c r="G39" i="1"/>
  <c r="I39" i="1" s="1"/>
  <c r="I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7" i="1"/>
  <c r="H28" i="1"/>
  <c r="H29" i="1"/>
  <c r="H30" i="1"/>
  <c r="H31" i="1"/>
  <c r="H33" i="1"/>
  <c r="H34" i="1"/>
  <c r="H35" i="1"/>
  <c r="H36" i="1"/>
  <c r="H10" i="1"/>
  <c r="G11" i="1"/>
  <c r="G12" i="1"/>
  <c r="I12" i="1" s="1"/>
  <c r="G13" i="1"/>
  <c r="I13" i="1" s="1"/>
  <c r="G14" i="1"/>
  <c r="I14" i="1" s="1"/>
  <c r="G15" i="1"/>
  <c r="G16" i="1"/>
  <c r="I16" i="1" s="1"/>
  <c r="G17" i="1"/>
  <c r="G18" i="1"/>
  <c r="G19" i="1"/>
  <c r="G20" i="1"/>
  <c r="G21" i="1"/>
  <c r="I21" i="1" s="1"/>
  <c r="G22" i="1"/>
  <c r="I22" i="1" s="1"/>
  <c r="G23" i="1"/>
  <c r="I23" i="1" s="1"/>
  <c r="G24" i="1"/>
  <c r="G27" i="1"/>
  <c r="I27" i="1" s="1"/>
  <c r="G28" i="1"/>
  <c r="I28" i="1" s="1"/>
  <c r="G29" i="1"/>
  <c r="I29" i="1" s="1"/>
  <c r="G30" i="1"/>
  <c r="I30" i="1" s="1"/>
  <c r="G31" i="1"/>
  <c r="I31" i="1" s="1"/>
  <c r="G33" i="1"/>
  <c r="G34" i="1"/>
  <c r="I34" i="1" s="1"/>
  <c r="G35" i="1"/>
  <c r="I35" i="1" s="1"/>
  <c r="G36" i="1"/>
  <c r="I36" i="1" s="1"/>
  <c r="G10" i="1"/>
  <c r="I33" i="1" l="1"/>
  <c r="I19" i="1"/>
  <c r="I20" i="1"/>
  <c r="I17" i="1"/>
  <c r="I15" i="1"/>
  <c r="I18" i="1"/>
  <c r="I53" i="1"/>
  <c r="I48" i="1"/>
  <c r="I52" i="1"/>
  <c r="I56" i="1"/>
  <c r="I60" i="1"/>
  <c r="I45" i="1"/>
  <c r="I41" i="1"/>
  <c r="G37" i="1"/>
  <c r="H37" i="1"/>
  <c r="I11" i="1"/>
  <c r="I24" i="1"/>
  <c r="D16" i="1" l="1"/>
  <c r="D68" i="1" l="1"/>
  <c r="D67" i="1"/>
  <c r="D66" i="1"/>
  <c r="D65" i="1"/>
  <c r="D64" i="1"/>
  <c r="D55" i="1"/>
  <c r="D54" i="1"/>
  <c r="D53" i="1" s="1"/>
  <c r="D52" i="1"/>
  <c r="D51" i="1"/>
  <c r="D50" i="1" s="1"/>
  <c r="D56" i="1"/>
  <c r="D18" i="1"/>
  <c r="D58" i="1"/>
  <c r="D33" i="1"/>
  <c r="D15" i="1"/>
  <c r="D12" i="1"/>
  <c r="G64" i="1" l="1"/>
  <c r="H64" i="1"/>
  <c r="G65" i="1"/>
  <c r="H65" i="1"/>
  <c r="H66" i="1"/>
  <c r="G66" i="1"/>
  <c r="G67" i="1"/>
  <c r="H67" i="1"/>
  <c r="G68" i="1"/>
  <c r="H68" i="1"/>
  <c r="D34" i="1"/>
  <c r="I68" i="1" l="1"/>
  <c r="I67" i="1"/>
  <c r="I66" i="1"/>
  <c r="I65" i="1"/>
  <c r="I64" i="1"/>
  <c r="D70" i="1"/>
  <c r="G70" i="1" l="1"/>
  <c r="H70" i="1"/>
  <c r="H71" i="1" s="1"/>
  <c r="I37" i="1"/>
  <c r="G71" i="1" l="1"/>
  <c r="I70" i="1"/>
  <c r="I71" i="1" s="1"/>
  <c r="I72" i="1" s="1"/>
</calcChain>
</file>

<file path=xl/sharedStrings.xml><?xml version="1.0" encoding="utf-8"?>
<sst xmlns="http://schemas.openxmlformats.org/spreadsheetml/2006/main" count="164" uniqueCount="108">
  <si>
    <t>Наименование работ</t>
  </si>
  <si>
    <t>Ед.изм.</t>
  </si>
  <si>
    <t>№ п/п</t>
  </si>
  <si>
    <t>ИТОГО</t>
  </si>
  <si>
    <t xml:space="preserve">                         Подрядчик:                                                                              Заказчик:</t>
  </si>
  <si>
    <t>Локальный сметный расчет №1</t>
  </si>
  <si>
    <t>2</t>
  </si>
  <si>
    <t>3</t>
  </si>
  <si>
    <t>4</t>
  </si>
  <si>
    <t>5</t>
  </si>
  <si>
    <t>6</t>
  </si>
  <si>
    <t>7</t>
  </si>
  <si>
    <t>8</t>
  </si>
  <si>
    <t>Кол-во</t>
  </si>
  <si>
    <t>1</t>
  </si>
  <si>
    <t>м2</t>
  </si>
  <si>
    <t>м.п.</t>
  </si>
  <si>
    <t>Приложение №1</t>
  </si>
  <si>
    <t>Раздел 1. Демонтажные работы благоустройства</t>
  </si>
  <si>
    <t>9</t>
  </si>
  <si>
    <t>10</t>
  </si>
  <si>
    <t>11</t>
  </si>
  <si>
    <t>12</t>
  </si>
  <si>
    <t>Итого Раздел 1. Демонтажные работы благоустройства</t>
  </si>
  <si>
    <t>м3</t>
  </si>
  <si>
    <t>Раздел 2. Работы по восстановлению благоустройства</t>
  </si>
  <si>
    <t xml:space="preserve">                                            ___________________                                                                __________________  </t>
  </si>
  <si>
    <t>Объект: ЖК "Флотилия", ул.Сибревкома, д.9 (3-й этап)</t>
  </si>
  <si>
    <t>в т.ч. НДС (без НДС)</t>
  </si>
  <si>
    <t>Итого Раздел 2. Работы по восстановлению благоустройства</t>
  </si>
  <si>
    <t>13</t>
  </si>
  <si>
    <t>Восстановление дорожного бордюра (бетон В15 П3 F75 W2)</t>
  </si>
  <si>
    <t>Восстановление садового бордюра (бетон В15 П3 F75 W2)</t>
  </si>
  <si>
    <t>14</t>
  </si>
  <si>
    <t xml:space="preserve">Засеевание газона </t>
  </si>
  <si>
    <t>Демонтаж тротуарной плитки в местах проездов с отноской и укладкой в штабель с последующим сохранением</t>
  </si>
  <si>
    <t>Демонтаж тротуарной плитки в местах проходов с отноской и укладкой в штабель с последующим сохранением</t>
  </si>
  <si>
    <t>Демонтаж деревянной декоративной обшивки (доски, металлокаркас, крепеж) с последующим сохранением досок</t>
  </si>
  <si>
    <t xml:space="preserve">Демонтаж металлической парапетной крышки поверх декоративной деревянной обшивки с последующим сохранением </t>
  </si>
  <si>
    <t>15</t>
  </si>
  <si>
    <t>16</t>
  </si>
  <si>
    <t>17</t>
  </si>
  <si>
    <t>18</t>
  </si>
  <si>
    <t>19</t>
  </si>
  <si>
    <t>шт.</t>
  </si>
  <si>
    <t>20</t>
  </si>
  <si>
    <t>21</t>
  </si>
  <si>
    <t>22</t>
  </si>
  <si>
    <t>Демонтаж лавочек с последующим сохранением</t>
  </si>
  <si>
    <t xml:space="preserve">Демонтаж фонарных столбов с последующим сохранением </t>
  </si>
  <si>
    <t xml:space="preserve">Демонтаж урн с последующим сохранением </t>
  </si>
  <si>
    <t>23</t>
  </si>
  <si>
    <t>Деревья</t>
  </si>
  <si>
    <t xml:space="preserve">Кустарники </t>
  </si>
  <si>
    <t>Комлекс работ по уборке зеленых насаждений с последующей транспортировкой и временной посадкой на объект Заказчика по адресу: ул.Кирова, 44, в т.ч.:</t>
  </si>
  <si>
    <t xml:space="preserve">Демонтаж спортивных тренажеров с последующим сохранением </t>
  </si>
  <si>
    <t xml:space="preserve">Укладка сохраненной (п.2) тротуарной плитки в местах проездов с восстановлением первоначального вида рисунка </t>
  </si>
  <si>
    <t xml:space="preserve">Укладка сохраненной (п.5) тротуарной плитки в местах проходов с восстановлением первоначального вида рисунка </t>
  </si>
  <si>
    <t>Подготовка поверхности под гидроизоляцию</t>
  </si>
  <si>
    <t xml:space="preserve">Монтаж сохраненных досок (п.10) для устройства деревянной декоративной обшивки (в т.ч.: металлокаркас, крепеж) </t>
  </si>
  <si>
    <t>Монтаж сохраненной (п.11) металлической парапетной крышки поверх декоративной деревянной обшивки</t>
  </si>
  <si>
    <t xml:space="preserve">Монтаж сохраненной (п.12)  гранитной парапетной крышки поверх декоративной деревянной обшивки на ж/б клумбах </t>
  </si>
  <si>
    <t xml:space="preserve">Монтаж сохраненной (п.14)  облицовки стен дома из гранитных плит размером 300*600*18 мм с парапетными крышками </t>
  </si>
  <si>
    <t>Демонтаж стен из рядового кирпича толщиной 120мм с последующим вывозом в отвал Подрядчика</t>
  </si>
  <si>
    <t>Устройство щебня толщиной 200 мм</t>
  </si>
  <si>
    <t>Утепление кровли толщиной 150 мм в три слоя (в т.ч.: экструзионный пенополистирол 50 мм)</t>
  </si>
  <si>
    <t>Устройство кирпичной кладки толщиной 120мм из рядового кирпича</t>
  </si>
  <si>
    <t>Стоимость всего</t>
  </si>
  <si>
    <t>Стоимость за ед.</t>
  </si>
  <si>
    <t xml:space="preserve">Общая стоимость </t>
  </si>
  <si>
    <t>Мат-лы</t>
  </si>
  <si>
    <t>Работа</t>
  </si>
  <si>
    <t>Демонтаж ж/б клумб  с последующим вывозом в отвал Подрядчика</t>
  </si>
  <si>
    <t>Демонтаж дорожного бордюра на бетонном основании с последующим вывозом в отвал Подрядчика</t>
  </si>
  <si>
    <t>Демонтаж садового бордюра на бетонном основании с последующим вывозом в отвал Подрядчика</t>
  </si>
  <si>
    <t>Разработка грунта (покрытие газонная трава + покрытие клумба) с последующим вывозом в отвал Подрядчика</t>
  </si>
  <si>
    <t>Демонтаж резинового покрытия с последующим вывозом в отвал Подрядчика</t>
  </si>
  <si>
    <t>Механическая уборка бетонного основания толщиной 150мм на проездах с вывозом в отвал Подрядчика</t>
  </si>
  <si>
    <t>Механическая уборка бетонного основания толщиной 100мм на тротуаре с вывозом в отвал Подрядчика</t>
  </si>
  <si>
    <t>Механическая уборка бетонного основания толщиной 100мм под резиновым покрытием с вывозом в отвал Подрядчика</t>
  </si>
  <si>
    <t>Комплекс работ по демонтажу многослойной кровельной конструкции эксплуатируемой кровли стилобата (Техноэласт ЭПП 2 слоя, геотекстиль, экструзионный пенополистирол, песчано-гравийная смесь) с вывозом в отвал Подрядчика</t>
  </si>
  <si>
    <r>
      <t>Укладка бетонной смеси толщиной 100мм на тротуаре с укладкой пленки, сетки 5ВР1 яч. 200х200</t>
    </r>
    <r>
      <rPr>
        <sz val="12"/>
        <color rgb="FF00B05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(бетон В20 F150 W4)</t>
    </r>
  </si>
  <si>
    <t>Укладка бетонной смеси толщиной 150мм на проездах с укладкой пленки, сетки 5ВР1 яч. 200х200 (бетон В20 F150 W4)</t>
  </si>
  <si>
    <t>Укладка бетонной смеси толщиной 100мм в местах устройства резинового покрытия с укладкой пленки, сетки 5ВР1 яч. 200х200 (бетон В20 F150 W4)</t>
  </si>
  <si>
    <t xml:space="preserve">EPDM покрытие с подложкой: 30 мм
(10 мм цветной слой, 20 мм подложка из крошки крупной фракции с содержанием клея 10%). Цвет: розовый/бирюзовый с восстановлением первоначального вида рисунка </t>
  </si>
  <si>
    <t>Демонтаж утеплителя со стен здания с последующим вывозом в отвал Подрядчика</t>
  </si>
  <si>
    <t>24</t>
  </si>
  <si>
    <t>Засыпка грунта (покрытие газонная трава + покрытие клумба)</t>
  </si>
  <si>
    <t>Устройство галтели</t>
  </si>
  <si>
    <t xml:space="preserve">Демонтаж закладных под болларды с последующим вывозом в отвал Подрядчика </t>
  </si>
  <si>
    <t xml:space="preserve">Монтаж утеплителя (экструзионный пенополистирол 50 мм) на стенах здания </t>
  </si>
  <si>
    <t>Устройство гидроизоляции на 1-ый слой из наплавляемых материалов (в т.ч.: Техноэласт ЭПП)</t>
  </si>
  <si>
    <t>Устройство гидроизоляции на 2-ой слой из наплавляемых материалов (в т.ч.: Техноэласт ЭПП)</t>
  </si>
  <si>
    <t>Устройство примыканий из наплавляемой гидроизоляции в 2 слоя (в т.ч.: Техноэласт ЭПП (1-ый слой), Техноэласт ЭКП (2-ой слой) к зданию и наружному парапету с учетом монтажа и герметизации краевой рейки с заведением на стену высотой 600 мм</t>
  </si>
  <si>
    <t>25</t>
  </si>
  <si>
    <t>Демонтаж водосборных лотков с последующим сохранением</t>
  </si>
  <si>
    <t>Демонтаж воронок кровельных с последующим сохранением</t>
  </si>
  <si>
    <t>Монтаж сохраненных (п.19) лавочек с дополнительным устройством закладных</t>
  </si>
  <si>
    <t>Монтаж сохраненных (п.20) фонарных столбов с дополнительным устройством закладных</t>
  </si>
  <si>
    <t xml:space="preserve">Монтаж сохраненных (п.21) урн с дополнительным устройством закладных </t>
  </si>
  <si>
    <t xml:space="preserve">Монтаж сохраненных (п.22) спортивных тренажеров с дополнительным устройством закладных </t>
  </si>
  <si>
    <t>Устройство профилированной защитной мембраны (в т.ч.: мембрана Planter Geo)</t>
  </si>
  <si>
    <t xml:space="preserve">Монтаж водосборных лотков </t>
  </si>
  <si>
    <t>Монтаж воронки кровельные</t>
  </si>
  <si>
    <t xml:space="preserve">Монтаж ж/б клумб (бетон В20 F150 W4, арматура 10 мм А500С) </t>
  </si>
  <si>
    <t xml:space="preserve">Демонтаж облицовки стен дома из гранитных плит размером 300*600*18 мм с парапетными крышками с последующим сохранением и очисткой от раствора </t>
  </si>
  <si>
    <t xml:space="preserve">Укладка Геотекстиля Дорнит 200 г/м2 иглопробивного </t>
  </si>
  <si>
    <t xml:space="preserve">Демонтаж гранитной парапетной крышки поверх декоративной деревянной обшивки на ж/б клумбах с последующим сохранением и очисткой от раствора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</si>
</sst>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" fontId="0" fillId="0" borderId="0" xfId="0" applyNumberFormat="1"/>
    <xf numFmtId="0" fontId="3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4" fontId="2" fillId="0" borderId="0" xfId="0" applyNumberFormat="1" applyFont="1"/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10" fillId="0" borderId="0" xfId="0" applyNumberFormat="1" applyFont="1"/>
    <xf numFmtId="4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view="pageBreakPreview" topLeftCell="A70" zoomScaleSheetLayoutView="100" workbookViewId="0">
      <selection activeCell="B47" sqref="B47"/>
    </sheetView>
  </sheetViews>
  <sheetFormatPr defaultColWidth="9.140625" defaultRowHeight="15.75" x14ac:dyDescent="0.25"/>
  <cols>
    <col min="1" max="1" width="6.28515625" style="4" customWidth="1"/>
    <col min="2" max="2" width="68.42578125" style="1" customWidth="1"/>
    <col min="3" max="3" width="11.42578125" style="5" customWidth="1"/>
    <col min="4" max="4" width="15.42578125" style="1" customWidth="1"/>
    <col min="5" max="7" width="15.42578125" style="16" customWidth="1"/>
    <col min="8" max="8" width="15.42578125" style="1" customWidth="1"/>
    <col min="9" max="9" width="23" style="1" customWidth="1"/>
    <col min="10" max="10" width="16" style="1" bestFit="1" customWidth="1"/>
    <col min="11" max="13" width="13.140625" style="1" bestFit="1" customWidth="1"/>
    <col min="14" max="16384" width="9.140625" style="1"/>
  </cols>
  <sheetData>
    <row r="1" spans="1:10" x14ac:dyDescent="0.25">
      <c r="A1" s="37" t="s">
        <v>17</v>
      </c>
      <c r="B1" s="37"/>
      <c r="C1" s="37"/>
      <c r="D1" s="37"/>
      <c r="E1" s="37"/>
      <c r="F1" s="37"/>
      <c r="G1" s="37"/>
      <c r="H1" s="37"/>
      <c r="I1" s="37"/>
    </row>
    <row r="2" spans="1:10" x14ac:dyDescent="0.25">
      <c r="A2" s="37"/>
      <c r="B2" s="37"/>
      <c r="C2" s="37"/>
      <c r="D2" s="37"/>
      <c r="E2" s="37"/>
      <c r="F2" s="37"/>
      <c r="G2" s="37"/>
      <c r="H2" s="37"/>
      <c r="I2" s="37"/>
    </row>
    <row r="3" spans="1:10" ht="9" customHeight="1" x14ac:dyDescent="0.25">
      <c r="A3" s="8"/>
      <c r="B3" s="8"/>
      <c r="C3" s="8"/>
      <c r="D3" s="8"/>
      <c r="E3" s="33"/>
      <c r="F3" s="33"/>
      <c r="G3" s="33"/>
      <c r="H3" s="8"/>
      <c r="I3" s="8"/>
    </row>
    <row r="4" spans="1:10" ht="18" customHeight="1" x14ac:dyDescent="0.25">
      <c r="A4" s="10"/>
      <c r="B4" s="45" t="s">
        <v>27</v>
      </c>
      <c r="C4" s="46"/>
      <c r="D4" s="46"/>
      <c r="E4" s="46"/>
      <c r="F4" s="46"/>
      <c r="G4" s="46"/>
      <c r="H4" s="46"/>
      <c r="I4" s="46"/>
    </row>
    <row r="5" spans="1:10" s="16" customFormat="1" ht="9" customHeight="1" x14ac:dyDescent="0.25">
      <c r="A5" s="20"/>
      <c r="B5" s="21"/>
      <c r="C5" s="22"/>
      <c r="D5" s="22"/>
      <c r="E5" s="35"/>
      <c r="F5" s="35"/>
      <c r="G5" s="35"/>
      <c r="H5" s="22"/>
      <c r="I5" s="22"/>
    </row>
    <row r="6" spans="1:10" ht="18.75" customHeight="1" x14ac:dyDescent="0.25">
      <c r="A6" s="38" t="s">
        <v>5</v>
      </c>
      <c r="B6" s="38"/>
      <c r="C6" s="38"/>
      <c r="D6" s="38"/>
      <c r="E6" s="38"/>
      <c r="F6" s="38"/>
      <c r="G6" s="38"/>
      <c r="H6" s="38"/>
      <c r="I6" s="38"/>
    </row>
    <row r="7" spans="1:10" s="16" customFormat="1" ht="18.75" customHeight="1" x14ac:dyDescent="0.25">
      <c r="A7" s="53" t="s">
        <v>2</v>
      </c>
      <c r="B7" s="52" t="s">
        <v>0</v>
      </c>
      <c r="C7" s="52" t="s">
        <v>1</v>
      </c>
      <c r="D7" s="52" t="s">
        <v>13</v>
      </c>
      <c r="E7" s="50" t="s">
        <v>68</v>
      </c>
      <c r="F7" s="51"/>
      <c r="G7" s="50" t="s">
        <v>69</v>
      </c>
      <c r="H7" s="51"/>
      <c r="I7" s="52" t="s">
        <v>67</v>
      </c>
    </row>
    <row r="8" spans="1:10" x14ac:dyDescent="0.25">
      <c r="A8" s="53"/>
      <c r="B8" s="52"/>
      <c r="C8" s="52"/>
      <c r="D8" s="52"/>
      <c r="E8" s="3" t="s">
        <v>70</v>
      </c>
      <c r="F8" s="3" t="s">
        <v>71</v>
      </c>
      <c r="G8" s="3" t="s">
        <v>70</v>
      </c>
      <c r="H8" s="3" t="s">
        <v>71</v>
      </c>
      <c r="I8" s="52"/>
    </row>
    <row r="9" spans="1:10" s="16" customFormat="1" x14ac:dyDescent="0.25">
      <c r="A9" s="47" t="s">
        <v>18</v>
      </c>
      <c r="B9" s="48"/>
      <c r="C9" s="48"/>
      <c r="D9" s="48"/>
      <c r="E9" s="48"/>
      <c r="F9" s="48"/>
      <c r="G9" s="48"/>
      <c r="H9" s="48"/>
      <c r="I9" s="49"/>
    </row>
    <row r="10" spans="1:10" ht="42" customHeight="1" x14ac:dyDescent="0.25">
      <c r="A10" s="25" t="s">
        <v>14</v>
      </c>
      <c r="B10" s="26" t="s">
        <v>73</v>
      </c>
      <c r="C10" s="27" t="s">
        <v>16</v>
      </c>
      <c r="D10" s="30">
        <v>190</v>
      </c>
      <c r="E10" s="23">
        <v>0</v>
      </c>
      <c r="F10" s="23">
        <v>0</v>
      </c>
      <c r="G10" s="23">
        <f>D10*E10</f>
        <v>0</v>
      </c>
      <c r="H10" s="23">
        <f>D10*F10</f>
        <v>0</v>
      </c>
      <c r="I10" s="13">
        <f>G10+H10</f>
        <v>0</v>
      </c>
      <c r="J10" s="14"/>
    </row>
    <row r="11" spans="1:10" s="16" customFormat="1" ht="41.25" customHeight="1" x14ac:dyDescent="0.25">
      <c r="A11" s="25" t="s">
        <v>6</v>
      </c>
      <c r="B11" s="26" t="s">
        <v>35</v>
      </c>
      <c r="C11" s="27" t="s">
        <v>15</v>
      </c>
      <c r="D11" s="30">
        <v>518</v>
      </c>
      <c r="E11" s="23">
        <v>0</v>
      </c>
      <c r="F11" s="23">
        <v>0</v>
      </c>
      <c r="G11" s="23">
        <f t="shared" ref="G11:G36" si="0">D11*E11</f>
        <v>0</v>
      </c>
      <c r="H11" s="23">
        <f t="shared" ref="H11:H36" si="1">D11*F11</f>
        <v>0</v>
      </c>
      <c r="I11" s="13">
        <f t="shared" ref="I11:I36" si="2">G11+H11</f>
        <v>0</v>
      </c>
      <c r="J11" s="14"/>
    </row>
    <row r="12" spans="1:10" s="16" customFormat="1" ht="40.5" customHeight="1" x14ac:dyDescent="0.25">
      <c r="A12" s="25" t="s">
        <v>7</v>
      </c>
      <c r="B12" s="28" t="s">
        <v>77</v>
      </c>
      <c r="C12" s="27" t="s">
        <v>24</v>
      </c>
      <c r="D12" s="30">
        <f>D11*0.15</f>
        <v>77.7</v>
      </c>
      <c r="E12" s="23">
        <v>0</v>
      </c>
      <c r="F12" s="23">
        <v>0</v>
      </c>
      <c r="G12" s="23">
        <f t="shared" si="0"/>
        <v>0</v>
      </c>
      <c r="H12" s="23">
        <f t="shared" si="1"/>
        <v>0</v>
      </c>
      <c r="I12" s="13">
        <f t="shared" si="2"/>
        <v>0</v>
      </c>
      <c r="J12" s="14"/>
    </row>
    <row r="13" spans="1:10" s="16" customFormat="1" ht="39.75" customHeight="1" x14ac:dyDescent="0.25">
      <c r="A13" s="25" t="s">
        <v>8</v>
      </c>
      <c r="B13" s="26" t="s">
        <v>74</v>
      </c>
      <c r="C13" s="27" t="s">
        <v>16</v>
      </c>
      <c r="D13" s="30">
        <v>205</v>
      </c>
      <c r="E13" s="23">
        <v>0</v>
      </c>
      <c r="F13" s="23">
        <v>0</v>
      </c>
      <c r="G13" s="23">
        <f t="shared" si="0"/>
        <v>0</v>
      </c>
      <c r="H13" s="23">
        <f t="shared" si="1"/>
        <v>0</v>
      </c>
      <c r="I13" s="13">
        <f t="shared" si="2"/>
        <v>0</v>
      </c>
      <c r="J13" s="14"/>
    </row>
    <row r="14" spans="1:10" s="16" customFormat="1" ht="40.5" customHeight="1" x14ac:dyDescent="0.25">
      <c r="A14" s="25" t="s">
        <v>9</v>
      </c>
      <c r="B14" s="26" t="s">
        <v>36</v>
      </c>
      <c r="C14" s="27" t="s">
        <v>15</v>
      </c>
      <c r="D14" s="30">
        <v>248</v>
      </c>
      <c r="E14" s="23">
        <v>0</v>
      </c>
      <c r="F14" s="23">
        <v>0</v>
      </c>
      <c r="G14" s="23">
        <f t="shared" si="0"/>
        <v>0</v>
      </c>
      <c r="H14" s="23">
        <f t="shared" si="1"/>
        <v>0</v>
      </c>
      <c r="I14" s="13">
        <f t="shared" si="2"/>
        <v>0</v>
      </c>
      <c r="J14" s="14"/>
    </row>
    <row r="15" spans="1:10" s="16" customFormat="1" ht="38.25" customHeight="1" x14ac:dyDescent="0.25">
      <c r="A15" s="25" t="s">
        <v>10</v>
      </c>
      <c r="B15" s="28" t="s">
        <v>78</v>
      </c>
      <c r="C15" s="27" t="s">
        <v>24</v>
      </c>
      <c r="D15" s="30">
        <f>D14*0.1</f>
        <v>24.8</v>
      </c>
      <c r="E15" s="23">
        <v>0</v>
      </c>
      <c r="F15" s="23">
        <v>0</v>
      </c>
      <c r="G15" s="23">
        <f t="shared" si="0"/>
        <v>0</v>
      </c>
      <c r="H15" s="23">
        <f t="shared" si="1"/>
        <v>0</v>
      </c>
      <c r="I15" s="13">
        <f t="shared" si="2"/>
        <v>0</v>
      </c>
      <c r="J15" s="14"/>
    </row>
    <row r="16" spans="1:10" s="16" customFormat="1" ht="34.5" customHeight="1" x14ac:dyDescent="0.25">
      <c r="A16" s="25" t="s">
        <v>11</v>
      </c>
      <c r="B16" s="28" t="s">
        <v>75</v>
      </c>
      <c r="C16" s="27" t="s">
        <v>24</v>
      </c>
      <c r="D16" s="30">
        <f>175.5+53.1</f>
        <v>228.6</v>
      </c>
      <c r="E16" s="23">
        <v>0</v>
      </c>
      <c r="F16" s="23">
        <v>0</v>
      </c>
      <c r="G16" s="23">
        <f t="shared" si="0"/>
        <v>0</v>
      </c>
      <c r="H16" s="23">
        <f t="shared" si="1"/>
        <v>0</v>
      </c>
      <c r="I16" s="13">
        <f t="shared" si="2"/>
        <v>0</v>
      </c>
      <c r="J16" s="29"/>
    </row>
    <row r="17" spans="1:10" s="16" customFormat="1" ht="35.25" customHeight="1" x14ac:dyDescent="0.25">
      <c r="A17" s="25" t="s">
        <v>12</v>
      </c>
      <c r="B17" s="26" t="s">
        <v>76</v>
      </c>
      <c r="C17" s="27" t="s">
        <v>15</v>
      </c>
      <c r="D17" s="30">
        <v>100</v>
      </c>
      <c r="E17" s="23">
        <v>0</v>
      </c>
      <c r="F17" s="23">
        <v>0</v>
      </c>
      <c r="G17" s="23">
        <f t="shared" si="0"/>
        <v>0</v>
      </c>
      <c r="H17" s="23">
        <f t="shared" si="1"/>
        <v>0</v>
      </c>
      <c r="I17" s="13">
        <f t="shared" si="2"/>
        <v>0</v>
      </c>
      <c r="J17" s="14"/>
    </row>
    <row r="18" spans="1:10" s="16" customFormat="1" ht="37.5" customHeight="1" x14ac:dyDescent="0.25">
      <c r="A18" s="25" t="s">
        <v>19</v>
      </c>
      <c r="B18" s="28" t="s">
        <v>79</v>
      </c>
      <c r="C18" s="27" t="s">
        <v>24</v>
      </c>
      <c r="D18" s="30">
        <f>D17*0.1</f>
        <v>10</v>
      </c>
      <c r="E18" s="23">
        <v>0</v>
      </c>
      <c r="F18" s="23">
        <v>0</v>
      </c>
      <c r="G18" s="23">
        <f t="shared" si="0"/>
        <v>0</v>
      </c>
      <c r="H18" s="23">
        <f t="shared" si="1"/>
        <v>0</v>
      </c>
      <c r="I18" s="13">
        <f t="shared" si="2"/>
        <v>0</v>
      </c>
      <c r="J18" s="14"/>
    </row>
    <row r="19" spans="1:10" s="16" customFormat="1" ht="41.25" customHeight="1" x14ac:dyDescent="0.25">
      <c r="A19" s="25" t="s">
        <v>20</v>
      </c>
      <c r="B19" s="28" t="s">
        <v>37</v>
      </c>
      <c r="C19" s="27" t="s">
        <v>15</v>
      </c>
      <c r="D19" s="30">
        <v>165.2</v>
      </c>
      <c r="E19" s="23">
        <v>0</v>
      </c>
      <c r="F19" s="23">
        <v>0</v>
      </c>
      <c r="G19" s="23">
        <f t="shared" si="0"/>
        <v>0</v>
      </c>
      <c r="H19" s="23">
        <f t="shared" si="1"/>
        <v>0</v>
      </c>
      <c r="I19" s="13">
        <f t="shared" si="2"/>
        <v>0</v>
      </c>
      <c r="J19" s="14"/>
    </row>
    <row r="20" spans="1:10" s="16" customFormat="1" ht="53.25" customHeight="1" x14ac:dyDescent="0.25">
      <c r="A20" s="25" t="s">
        <v>21</v>
      </c>
      <c r="B20" s="28" t="s">
        <v>38</v>
      </c>
      <c r="C20" s="27" t="s">
        <v>16</v>
      </c>
      <c r="D20" s="30">
        <v>110.18</v>
      </c>
      <c r="E20" s="23">
        <v>0</v>
      </c>
      <c r="F20" s="23">
        <v>0</v>
      </c>
      <c r="G20" s="23">
        <f t="shared" si="0"/>
        <v>0</v>
      </c>
      <c r="H20" s="23">
        <f t="shared" si="1"/>
        <v>0</v>
      </c>
      <c r="I20" s="13">
        <f t="shared" si="2"/>
        <v>0</v>
      </c>
      <c r="J20" s="14"/>
    </row>
    <row r="21" spans="1:10" s="16" customFormat="1" ht="54.75" customHeight="1" x14ac:dyDescent="0.25">
      <c r="A21" s="25" t="s">
        <v>22</v>
      </c>
      <c r="B21" s="28" t="s">
        <v>107</v>
      </c>
      <c r="C21" s="27" t="s">
        <v>15</v>
      </c>
      <c r="D21" s="30">
        <v>25.78</v>
      </c>
      <c r="E21" s="23">
        <v>0</v>
      </c>
      <c r="F21" s="23">
        <v>0</v>
      </c>
      <c r="G21" s="23">
        <f t="shared" si="0"/>
        <v>0</v>
      </c>
      <c r="H21" s="23">
        <f t="shared" si="1"/>
        <v>0</v>
      </c>
      <c r="I21" s="13">
        <f t="shared" si="2"/>
        <v>0</v>
      </c>
      <c r="J21" s="14"/>
    </row>
    <row r="22" spans="1:10" s="16" customFormat="1" x14ac:dyDescent="0.25">
      <c r="A22" s="25" t="s">
        <v>30</v>
      </c>
      <c r="B22" s="28" t="s">
        <v>72</v>
      </c>
      <c r="C22" s="27" t="s">
        <v>24</v>
      </c>
      <c r="D22" s="30">
        <v>5.09</v>
      </c>
      <c r="E22" s="23">
        <v>0</v>
      </c>
      <c r="F22" s="23">
        <v>0</v>
      </c>
      <c r="G22" s="23">
        <f t="shared" si="0"/>
        <v>0</v>
      </c>
      <c r="H22" s="23">
        <f t="shared" si="1"/>
        <v>0</v>
      </c>
      <c r="I22" s="13">
        <f t="shared" si="2"/>
        <v>0</v>
      </c>
      <c r="J22" s="14"/>
    </row>
    <row r="23" spans="1:10" s="16" customFormat="1" ht="56.25" customHeight="1" x14ac:dyDescent="0.25">
      <c r="A23" s="25" t="s">
        <v>33</v>
      </c>
      <c r="B23" s="28" t="s">
        <v>105</v>
      </c>
      <c r="C23" s="27" t="s">
        <v>15</v>
      </c>
      <c r="D23" s="30">
        <v>65.8</v>
      </c>
      <c r="E23" s="23">
        <v>0</v>
      </c>
      <c r="F23" s="23">
        <v>0</v>
      </c>
      <c r="G23" s="23">
        <f t="shared" si="0"/>
        <v>0</v>
      </c>
      <c r="H23" s="23">
        <f t="shared" si="1"/>
        <v>0</v>
      </c>
      <c r="I23" s="13">
        <f t="shared" si="2"/>
        <v>0</v>
      </c>
      <c r="J23" s="14"/>
    </row>
    <row r="24" spans="1:10" s="16" customFormat="1" ht="38.25" customHeight="1" x14ac:dyDescent="0.25">
      <c r="A24" s="25" t="s">
        <v>39</v>
      </c>
      <c r="B24" s="28" t="s">
        <v>63</v>
      </c>
      <c r="C24" s="27" t="s">
        <v>24</v>
      </c>
      <c r="D24" s="30">
        <f>80.75*0.12</f>
        <v>9.69</v>
      </c>
      <c r="E24" s="23">
        <v>0</v>
      </c>
      <c r="F24" s="23">
        <v>0</v>
      </c>
      <c r="G24" s="23">
        <f t="shared" si="0"/>
        <v>0</v>
      </c>
      <c r="H24" s="23">
        <f t="shared" si="1"/>
        <v>0</v>
      </c>
      <c r="I24" s="13">
        <f t="shared" si="2"/>
        <v>0</v>
      </c>
      <c r="J24" s="14"/>
    </row>
    <row r="25" spans="1:10" s="16" customFormat="1" ht="38.25" customHeight="1" x14ac:dyDescent="0.25">
      <c r="A25" s="25" t="s">
        <v>40</v>
      </c>
      <c r="B25" s="28" t="s">
        <v>85</v>
      </c>
      <c r="C25" s="27" t="s">
        <v>15</v>
      </c>
      <c r="D25" s="30">
        <v>116.64</v>
      </c>
      <c r="E25" s="23">
        <v>0</v>
      </c>
      <c r="F25" s="23">
        <v>0</v>
      </c>
      <c r="G25" s="23">
        <f t="shared" ref="G25" si="3">D25*E25</f>
        <v>0</v>
      </c>
      <c r="H25" s="23">
        <f t="shared" ref="H25" si="4">D25*F25</f>
        <v>0</v>
      </c>
      <c r="I25" s="13">
        <f t="shared" ref="I25" si="5">G25+H25</f>
        <v>0</v>
      </c>
      <c r="J25" s="14"/>
    </row>
    <row r="26" spans="1:10" s="16" customFormat="1" ht="20.25" customHeight="1" x14ac:dyDescent="0.25">
      <c r="A26" s="25" t="s">
        <v>41</v>
      </c>
      <c r="B26" s="28" t="s">
        <v>95</v>
      </c>
      <c r="C26" s="27" t="s">
        <v>16</v>
      </c>
      <c r="D26" s="30">
        <v>4</v>
      </c>
      <c r="E26" s="23">
        <v>0</v>
      </c>
      <c r="F26" s="23">
        <v>0</v>
      </c>
      <c r="G26" s="23">
        <f t="shared" ref="G26" si="6">D26*E26</f>
        <v>0</v>
      </c>
      <c r="H26" s="23">
        <f t="shared" ref="H26" si="7">D26*F26</f>
        <v>0</v>
      </c>
      <c r="I26" s="13">
        <f t="shared" ref="I26" si="8">G26+H26</f>
        <v>0</v>
      </c>
      <c r="J26" s="14"/>
    </row>
    <row r="27" spans="1:10" s="16" customFormat="1" ht="21.75" customHeight="1" x14ac:dyDescent="0.25">
      <c r="A27" s="25" t="s">
        <v>42</v>
      </c>
      <c r="B27" s="28" t="s">
        <v>96</v>
      </c>
      <c r="C27" s="27" t="s">
        <v>44</v>
      </c>
      <c r="D27" s="30">
        <v>4</v>
      </c>
      <c r="E27" s="23">
        <v>0</v>
      </c>
      <c r="F27" s="23">
        <v>0</v>
      </c>
      <c r="G27" s="23">
        <f t="shared" si="0"/>
        <v>0</v>
      </c>
      <c r="H27" s="23">
        <f t="shared" si="1"/>
        <v>0</v>
      </c>
      <c r="I27" s="13">
        <f t="shared" si="2"/>
        <v>0</v>
      </c>
      <c r="J27" s="14"/>
    </row>
    <row r="28" spans="1:10" s="16" customFormat="1" ht="24" customHeight="1" x14ac:dyDescent="0.25">
      <c r="A28" s="25" t="s">
        <v>43</v>
      </c>
      <c r="B28" s="28" t="s">
        <v>48</v>
      </c>
      <c r="C28" s="27" t="s">
        <v>44</v>
      </c>
      <c r="D28" s="30">
        <v>1</v>
      </c>
      <c r="E28" s="23">
        <v>0</v>
      </c>
      <c r="F28" s="23">
        <v>0</v>
      </c>
      <c r="G28" s="23">
        <f t="shared" si="0"/>
        <v>0</v>
      </c>
      <c r="H28" s="23">
        <f t="shared" si="1"/>
        <v>0</v>
      </c>
      <c r="I28" s="13">
        <f t="shared" si="2"/>
        <v>0</v>
      </c>
      <c r="J28" s="14"/>
    </row>
    <row r="29" spans="1:10" s="16" customFormat="1" ht="23.25" customHeight="1" x14ac:dyDescent="0.25">
      <c r="A29" s="25" t="s">
        <v>45</v>
      </c>
      <c r="B29" s="28" t="s">
        <v>49</v>
      </c>
      <c r="C29" s="27" t="s">
        <v>44</v>
      </c>
      <c r="D29" s="30">
        <v>3</v>
      </c>
      <c r="E29" s="23">
        <v>0</v>
      </c>
      <c r="F29" s="23">
        <v>0</v>
      </c>
      <c r="G29" s="23">
        <f t="shared" si="0"/>
        <v>0</v>
      </c>
      <c r="H29" s="23">
        <f t="shared" si="1"/>
        <v>0</v>
      </c>
      <c r="I29" s="13">
        <f t="shared" si="2"/>
        <v>0</v>
      </c>
      <c r="J29" s="14"/>
    </row>
    <row r="30" spans="1:10" s="16" customFormat="1" ht="24" customHeight="1" x14ac:dyDescent="0.25">
      <c r="A30" s="25" t="s">
        <v>46</v>
      </c>
      <c r="B30" s="28" t="s">
        <v>50</v>
      </c>
      <c r="C30" s="27" t="s">
        <v>44</v>
      </c>
      <c r="D30" s="30">
        <v>1</v>
      </c>
      <c r="E30" s="23">
        <v>0</v>
      </c>
      <c r="F30" s="23">
        <v>0</v>
      </c>
      <c r="G30" s="23">
        <f t="shared" si="0"/>
        <v>0</v>
      </c>
      <c r="H30" s="23">
        <f t="shared" si="1"/>
        <v>0</v>
      </c>
      <c r="I30" s="13">
        <f t="shared" si="2"/>
        <v>0</v>
      </c>
      <c r="J30" s="14"/>
    </row>
    <row r="31" spans="1:10" s="16" customFormat="1" ht="25.5" customHeight="1" x14ac:dyDescent="0.25">
      <c r="A31" s="25" t="s">
        <v>47</v>
      </c>
      <c r="B31" s="28" t="s">
        <v>55</v>
      </c>
      <c r="C31" s="27" t="s">
        <v>44</v>
      </c>
      <c r="D31" s="30">
        <v>5</v>
      </c>
      <c r="E31" s="23">
        <v>0</v>
      </c>
      <c r="F31" s="23">
        <v>0</v>
      </c>
      <c r="G31" s="23">
        <f t="shared" si="0"/>
        <v>0</v>
      </c>
      <c r="H31" s="23">
        <f t="shared" si="1"/>
        <v>0</v>
      </c>
      <c r="I31" s="13">
        <f t="shared" si="2"/>
        <v>0</v>
      </c>
      <c r="J31" s="14"/>
    </row>
    <row r="32" spans="1:10" s="16" customFormat="1" ht="54.75" customHeight="1" x14ac:dyDescent="0.25">
      <c r="A32" s="25" t="s">
        <v>51</v>
      </c>
      <c r="B32" s="28" t="s">
        <v>54</v>
      </c>
      <c r="C32" s="27"/>
      <c r="D32" s="30"/>
      <c r="E32" s="23"/>
      <c r="F32" s="23"/>
      <c r="G32" s="23"/>
      <c r="H32" s="23"/>
      <c r="I32" s="13"/>
      <c r="J32" s="14"/>
    </row>
    <row r="33" spans="1:10" s="16" customFormat="1" ht="17.25" customHeight="1" x14ac:dyDescent="0.25">
      <c r="A33" s="25"/>
      <c r="B33" s="28" t="s">
        <v>52</v>
      </c>
      <c r="C33" s="27" t="s">
        <v>44</v>
      </c>
      <c r="D33" s="30">
        <f>10+34+11+7</f>
        <v>62</v>
      </c>
      <c r="E33" s="23">
        <v>0</v>
      </c>
      <c r="F33" s="23">
        <v>0</v>
      </c>
      <c r="G33" s="23">
        <f t="shared" si="0"/>
        <v>0</v>
      </c>
      <c r="H33" s="23">
        <f t="shared" si="1"/>
        <v>0</v>
      </c>
      <c r="I33" s="13">
        <f t="shared" si="2"/>
        <v>0</v>
      </c>
      <c r="J33" s="14"/>
    </row>
    <row r="34" spans="1:10" s="16" customFormat="1" ht="18.75" customHeight="1" x14ac:dyDescent="0.25">
      <c r="A34" s="25"/>
      <c r="B34" s="28" t="s">
        <v>53</v>
      </c>
      <c r="C34" s="27" t="s">
        <v>44</v>
      </c>
      <c r="D34" s="30">
        <f>10+5+17</f>
        <v>32</v>
      </c>
      <c r="E34" s="23">
        <v>0</v>
      </c>
      <c r="F34" s="23">
        <v>0</v>
      </c>
      <c r="G34" s="23">
        <f t="shared" si="0"/>
        <v>0</v>
      </c>
      <c r="H34" s="23">
        <f t="shared" si="1"/>
        <v>0</v>
      </c>
      <c r="I34" s="13">
        <f t="shared" si="2"/>
        <v>0</v>
      </c>
      <c r="J34" s="14"/>
    </row>
    <row r="35" spans="1:10" s="16" customFormat="1" ht="34.5" customHeight="1" x14ac:dyDescent="0.25">
      <c r="A35" s="25" t="s">
        <v>86</v>
      </c>
      <c r="B35" s="28" t="s">
        <v>89</v>
      </c>
      <c r="C35" s="27" t="s">
        <v>44</v>
      </c>
      <c r="D35" s="30">
        <v>6</v>
      </c>
      <c r="E35" s="23">
        <v>0</v>
      </c>
      <c r="F35" s="23">
        <v>0</v>
      </c>
      <c r="G35" s="23">
        <f t="shared" si="0"/>
        <v>0</v>
      </c>
      <c r="H35" s="23">
        <f t="shared" si="1"/>
        <v>0</v>
      </c>
      <c r="I35" s="13">
        <f t="shared" si="2"/>
        <v>0</v>
      </c>
      <c r="J35" s="14"/>
    </row>
    <row r="36" spans="1:10" s="16" customFormat="1" ht="63" x14ac:dyDescent="0.25">
      <c r="A36" s="25" t="s">
        <v>94</v>
      </c>
      <c r="B36" s="28" t="s">
        <v>80</v>
      </c>
      <c r="C36" s="27" t="s">
        <v>15</v>
      </c>
      <c r="D36" s="30">
        <v>1248.25</v>
      </c>
      <c r="E36" s="23">
        <v>0</v>
      </c>
      <c r="F36" s="23">
        <v>0</v>
      </c>
      <c r="G36" s="23">
        <f t="shared" si="0"/>
        <v>0</v>
      </c>
      <c r="H36" s="23">
        <f t="shared" si="1"/>
        <v>0</v>
      </c>
      <c r="I36" s="13">
        <f t="shared" si="2"/>
        <v>0</v>
      </c>
      <c r="J36" s="14"/>
    </row>
    <row r="37" spans="1:10" s="16" customFormat="1" ht="15.75" customHeight="1" x14ac:dyDescent="0.25">
      <c r="A37" s="36" t="s">
        <v>23</v>
      </c>
      <c r="B37" s="36"/>
      <c r="C37" s="36"/>
      <c r="D37" s="36"/>
      <c r="E37" s="36"/>
      <c r="F37" s="36"/>
      <c r="G37" s="24">
        <f t="shared" ref="G37:H37" si="9">SUM(G10:G36)</f>
        <v>0</v>
      </c>
      <c r="H37" s="24">
        <f t="shared" si="9"/>
        <v>0</v>
      </c>
      <c r="I37" s="24">
        <f>SUM(I10:I36)</f>
        <v>0</v>
      </c>
      <c r="J37" s="14"/>
    </row>
    <row r="38" spans="1:10" s="16" customFormat="1" x14ac:dyDescent="0.25">
      <c r="A38" s="47" t="s">
        <v>25</v>
      </c>
      <c r="B38" s="48"/>
      <c r="C38" s="48"/>
      <c r="D38" s="48"/>
      <c r="E38" s="48"/>
      <c r="F38" s="48"/>
      <c r="G38" s="48"/>
      <c r="H38" s="48"/>
      <c r="I38" s="49"/>
    </row>
    <row r="39" spans="1:10" s="16" customFormat="1" ht="19.5" customHeight="1" x14ac:dyDescent="0.25">
      <c r="A39" s="32">
        <v>25</v>
      </c>
      <c r="B39" s="19" t="s">
        <v>58</v>
      </c>
      <c r="C39" s="15" t="s">
        <v>15</v>
      </c>
      <c r="D39" s="31">
        <v>1248.25</v>
      </c>
      <c r="E39" s="23">
        <v>0</v>
      </c>
      <c r="F39" s="23">
        <v>0</v>
      </c>
      <c r="G39" s="23">
        <f>D39*E39</f>
        <v>0</v>
      </c>
      <c r="H39" s="23">
        <f>D39*F39</f>
        <v>0</v>
      </c>
      <c r="I39" s="13">
        <f>G39+H39</f>
        <v>0</v>
      </c>
    </row>
    <row r="40" spans="1:10" s="16" customFormat="1" ht="38.25" customHeight="1" x14ac:dyDescent="0.25">
      <c r="A40" s="32">
        <v>26</v>
      </c>
      <c r="B40" s="19" t="s">
        <v>91</v>
      </c>
      <c r="C40" s="15" t="s">
        <v>15</v>
      </c>
      <c r="D40" s="31">
        <v>1248.25</v>
      </c>
      <c r="E40" s="23">
        <v>0</v>
      </c>
      <c r="F40" s="23">
        <v>0</v>
      </c>
      <c r="G40" s="23">
        <f t="shared" ref="G40:G70" si="10">D40*E40</f>
        <v>0</v>
      </c>
      <c r="H40" s="23">
        <f t="shared" ref="H40:H70" si="11">D40*F40</f>
        <v>0</v>
      </c>
      <c r="I40" s="13">
        <f t="shared" ref="I40:I70" si="12">G40+H40</f>
        <v>0</v>
      </c>
    </row>
    <row r="41" spans="1:10" s="16" customFormat="1" ht="34.5" customHeight="1" x14ac:dyDescent="0.25">
      <c r="A41" s="32">
        <v>27</v>
      </c>
      <c r="B41" s="19" t="s">
        <v>92</v>
      </c>
      <c r="C41" s="15" t="s">
        <v>15</v>
      </c>
      <c r="D41" s="31">
        <v>1248.25</v>
      </c>
      <c r="E41" s="23">
        <v>0</v>
      </c>
      <c r="F41" s="23">
        <v>0</v>
      </c>
      <c r="G41" s="23">
        <f t="shared" si="10"/>
        <v>0</v>
      </c>
      <c r="H41" s="23">
        <f t="shared" si="11"/>
        <v>0</v>
      </c>
      <c r="I41" s="13">
        <f t="shared" si="12"/>
        <v>0</v>
      </c>
    </row>
    <row r="42" spans="1:10" s="16" customFormat="1" ht="72.75" customHeight="1" x14ac:dyDescent="0.25">
      <c r="A42" s="32">
        <v>28</v>
      </c>
      <c r="B42" s="19" t="s">
        <v>93</v>
      </c>
      <c r="C42" s="15" t="s">
        <v>16</v>
      </c>
      <c r="D42" s="31">
        <v>226</v>
      </c>
      <c r="E42" s="23">
        <v>0</v>
      </c>
      <c r="F42" s="23">
        <v>0</v>
      </c>
      <c r="G42" s="23">
        <f t="shared" si="10"/>
        <v>0</v>
      </c>
      <c r="H42" s="23">
        <f t="shared" si="11"/>
        <v>0</v>
      </c>
      <c r="I42" s="13">
        <f t="shared" si="12"/>
        <v>0</v>
      </c>
    </row>
    <row r="43" spans="1:10" s="16" customFormat="1" ht="19.5" customHeight="1" x14ac:dyDescent="0.25">
      <c r="A43" s="32">
        <v>29</v>
      </c>
      <c r="B43" s="19" t="s">
        <v>88</v>
      </c>
      <c r="C43" s="15" t="s">
        <v>16</v>
      </c>
      <c r="D43" s="31">
        <v>226</v>
      </c>
      <c r="E43" s="23">
        <v>0</v>
      </c>
      <c r="F43" s="23">
        <v>0</v>
      </c>
      <c r="G43" s="23">
        <f t="shared" ref="G43" si="13">D43*E43</f>
        <v>0</v>
      </c>
      <c r="H43" s="23">
        <f t="shared" ref="H43" si="14">D43*F43</f>
        <v>0</v>
      </c>
      <c r="I43" s="13">
        <f t="shared" ref="I43" si="15">G43+H43</f>
        <v>0</v>
      </c>
    </row>
    <row r="44" spans="1:10" s="16" customFormat="1" ht="19.5" customHeight="1" x14ac:dyDescent="0.25">
      <c r="A44" s="32">
        <v>30</v>
      </c>
      <c r="B44" s="19" t="s">
        <v>102</v>
      </c>
      <c r="C44" s="15" t="s">
        <v>16</v>
      </c>
      <c r="D44" s="31">
        <v>4</v>
      </c>
      <c r="E44" s="23">
        <v>0</v>
      </c>
      <c r="F44" s="23">
        <v>0</v>
      </c>
      <c r="G44" s="23">
        <f t="shared" ref="G44" si="16">D44*E44</f>
        <v>0</v>
      </c>
      <c r="H44" s="23">
        <f t="shared" ref="H44" si="17">D44*F44</f>
        <v>0</v>
      </c>
      <c r="I44" s="13">
        <f t="shared" ref="I44" si="18">G44+H44</f>
        <v>0</v>
      </c>
    </row>
    <row r="45" spans="1:10" s="16" customFormat="1" ht="22.5" customHeight="1" x14ac:dyDescent="0.25">
      <c r="A45" s="32">
        <v>31</v>
      </c>
      <c r="B45" s="19" t="s">
        <v>103</v>
      </c>
      <c r="C45" s="15" t="s">
        <v>44</v>
      </c>
      <c r="D45" s="31">
        <v>4</v>
      </c>
      <c r="E45" s="23">
        <v>0</v>
      </c>
      <c r="F45" s="23">
        <v>0</v>
      </c>
      <c r="G45" s="23">
        <f t="shared" si="10"/>
        <v>0</v>
      </c>
      <c r="H45" s="23">
        <f t="shared" si="11"/>
        <v>0</v>
      </c>
      <c r="I45" s="13">
        <f t="shared" si="12"/>
        <v>0</v>
      </c>
    </row>
    <row r="46" spans="1:10" s="16" customFormat="1" ht="37.5" customHeight="1" x14ac:dyDescent="0.25">
      <c r="A46" s="32">
        <v>32</v>
      </c>
      <c r="B46" s="19" t="s">
        <v>65</v>
      </c>
      <c r="C46" s="15" t="s">
        <v>15</v>
      </c>
      <c r="D46" s="31">
        <v>1248.25</v>
      </c>
      <c r="E46" s="23">
        <v>0</v>
      </c>
      <c r="F46" s="23">
        <v>0</v>
      </c>
      <c r="G46" s="23">
        <f t="shared" si="10"/>
        <v>0</v>
      </c>
      <c r="H46" s="23">
        <f t="shared" si="11"/>
        <v>0</v>
      </c>
      <c r="I46" s="13">
        <f t="shared" si="12"/>
        <v>0</v>
      </c>
    </row>
    <row r="47" spans="1:10" s="16" customFormat="1" ht="37.5" customHeight="1" x14ac:dyDescent="0.25">
      <c r="A47" s="32">
        <v>33</v>
      </c>
      <c r="B47" s="19" t="s">
        <v>106</v>
      </c>
      <c r="C47" s="15" t="s">
        <v>15</v>
      </c>
      <c r="D47" s="31">
        <v>1248.25</v>
      </c>
      <c r="E47" s="23">
        <v>0</v>
      </c>
      <c r="F47" s="23">
        <v>0</v>
      </c>
      <c r="G47" s="23">
        <f t="shared" ref="G47" si="19">D47*E47</f>
        <v>0</v>
      </c>
      <c r="H47" s="23">
        <f t="shared" ref="H47" si="20">D47*F47</f>
        <v>0</v>
      </c>
      <c r="I47" s="13">
        <f t="shared" ref="I47" si="21">G47+H47</f>
        <v>0</v>
      </c>
    </row>
    <row r="48" spans="1:10" s="16" customFormat="1" ht="36.75" customHeight="1" x14ac:dyDescent="0.25">
      <c r="A48" s="32">
        <v>34</v>
      </c>
      <c r="B48" s="19" t="s">
        <v>101</v>
      </c>
      <c r="C48" s="15" t="s">
        <v>15</v>
      </c>
      <c r="D48" s="31">
        <v>1248.25</v>
      </c>
      <c r="E48" s="23">
        <v>0</v>
      </c>
      <c r="F48" s="23">
        <v>0</v>
      </c>
      <c r="G48" s="23">
        <f t="shared" si="10"/>
        <v>0</v>
      </c>
      <c r="H48" s="23">
        <f t="shared" si="11"/>
        <v>0</v>
      </c>
      <c r="I48" s="13">
        <f t="shared" si="12"/>
        <v>0</v>
      </c>
    </row>
    <row r="49" spans="1:10" s="16" customFormat="1" ht="20.25" customHeight="1" x14ac:dyDescent="0.25">
      <c r="A49" s="32">
        <v>35</v>
      </c>
      <c r="B49" s="19" t="s">
        <v>64</v>
      </c>
      <c r="C49" s="15" t="s">
        <v>15</v>
      </c>
      <c r="D49" s="31">
        <v>1248.25</v>
      </c>
      <c r="E49" s="23">
        <v>0</v>
      </c>
      <c r="F49" s="23">
        <v>0</v>
      </c>
      <c r="G49" s="23">
        <f t="shared" si="10"/>
        <v>0</v>
      </c>
      <c r="H49" s="23">
        <f t="shared" si="11"/>
        <v>0</v>
      </c>
      <c r="I49" s="13">
        <f t="shared" si="12"/>
        <v>0</v>
      </c>
    </row>
    <row r="50" spans="1:10" s="16" customFormat="1" ht="39" customHeight="1" x14ac:dyDescent="0.25">
      <c r="A50" s="32">
        <v>36</v>
      </c>
      <c r="B50" s="19" t="s">
        <v>82</v>
      </c>
      <c r="C50" s="15" t="s">
        <v>24</v>
      </c>
      <c r="D50" s="31">
        <f>D51*0.15</f>
        <v>77.7</v>
      </c>
      <c r="E50" s="23">
        <v>0</v>
      </c>
      <c r="F50" s="23">
        <v>0</v>
      </c>
      <c r="G50" s="23">
        <f t="shared" si="10"/>
        <v>0</v>
      </c>
      <c r="H50" s="23">
        <f t="shared" si="11"/>
        <v>0</v>
      </c>
      <c r="I50" s="13">
        <f t="shared" si="12"/>
        <v>0</v>
      </c>
    </row>
    <row r="51" spans="1:10" s="16" customFormat="1" ht="40.5" customHeight="1" x14ac:dyDescent="0.25">
      <c r="A51" s="32">
        <v>37</v>
      </c>
      <c r="B51" s="19" t="s">
        <v>56</v>
      </c>
      <c r="C51" s="15" t="s">
        <v>15</v>
      </c>
      <c r="D51" s="31">
        <f>D11</f>
        <v>518</v>
      </c>
      <c r="E51" s="23">
        <v>0</v>
      </c>
      <c r="F51" s="23">
        <v>0</v>
      </c>
      <c r="G51" s="23">
        <f t="shared" si="10"/>
        <v>0</v>
      </c>
      <c r="H51" s="23">
        <f t="shared" si="11"/>
        <v>0</v>
      </c>
      <c r="I51" s="13">
        <f t="shared" si="12"/>
        <v>0</v>
      </c>
    </row>
    <row r="52" spans="1:10" s="16" customFormat="1" ht="27.75" customHeight="1" x14ac:dyDescent="0.25">
      <c r="A52" s="32">
        <v>38</v>
      </c>
      <c r="B52" s="19" t="s">
        <v>31</v>
      </c>
      <c r="C52" s="15" t="s">
        <v>16</v>
      </c>
      <c r="D52" s="31">
        <f>D10</f>
        <v>190</v>
      </c>
      <c r="E52" s="23">
        <v>0</v>
      </c>
      <c r="F52" s="23">
        <v>0</v>
      </c>
      <c r="G52" s="23">
        <f t="shared" si="10"/>
        <v>0</v>
      </c>
      <c r="H52" s="23">
        <f t="shared" si="11"/>
        <v>0</v>
      </c>
      <c r="I52" s="13">
        <f t="shared" si="12"/>
        <v>0</v>
      </c>
      <c r="J52" s="14"/>
    </row>
    <row r="53" spans="1:10" s="16" customFormat="1" ht="35.25" customHeight="1" x14ac:dyDescent="0.25">
      <c r="A53" s="32">
        <v>39</v>
      </c>
      <c r="B53" s="19" t="s">
        <v>81</v>
      </c>
      <c r="C53" s="15" t="s">
        <v>24</v>
      </c>
      <c r="D53" s="31">
        <f>D54*0.1</f>
        <v>24.8</v>
      </c>
      <c r="E53" s="23">
        <v>0</v>
      </c>
      <c r="F53" s="23">
        <v>0</v>
      </c>
      <c r="G53" s="23">
        <f t="shared" si="10"/>
        <v>0</v>
      </c>
      <c r="H53" s="23">
        <f t="shared" si="11"/>
        <v>0</v>
      </c>
      <c r="I53" s="13">
        <f t="shared" si="12"/>
        <v>0</v>
      </c>
      <c r="J53" s="14"/>
    </row>
    <row r="54" spans="1:10" s="16" customFormat="1" ht="42.75" customHeight="1" x14ac:dyDescent="0.25">
      <c r="A54" s="32">
        <v>40</v>
      </c>
      <c r="B54" s="19" t="s">
        <v>57</v>
      </c>
      <c r="C54" s="15" t="s">
        <v>15</v>
      </c>
      <c r="D54" s="31">
        <f>D14</f>
        <v>248</v>
      </c>
      <c r="E54" s="23">
        <v>0</v>
      </c>
      <c r="F54" s="23">
        <v>0</v>
      </c>
      <c r="G54" s="23">
        <f t="shared" si="10"/>
        <v>0</v>
      </c>
      <c r="H54" s="23">
        <f t="shared" si="11"/>
        <v>0</v>
      </c>
      <c r="I54" s="13">
        <f t="shared" si="12"/>
        <v>0</v>
      </c>
      <c r="J54" s="14"/>
    </row>
    <row r="55" spans="1:10" s="16" customFormat="1" ht="27.75" customHeight="1" x14ac:dyDescent="0.25">
      <c r="A55" s="32">
        <v>41</v>
      </c>
      <c r="B55" s="19" t="s">
        <v>32</v>
      </c>
      <c r="C55" s="15" t="s">
        <v>16</v>
      </c>
      <c r="D55" s="31">
        <f>D13</f>
        <v>205</v>
      </c>
      <c r="E55" s="23">
        <v>0</v>
      </c>
      <c r="F55" s="23">
        <v>0</v>
      </c>
      <c r="G55" s="23">
        <f t="shared" si="10"/>
        <v>0</v>
      </c>
      <c r="H55" s="23">
        <f t="shared" si="11"/>
        <v>0</v>
      </c>
      <c r="I55" s="13">
        <f t="shared" si="12"/>
        <v>0</v>
      </c>
      <c r="J55" s="14"/>
    </row>
    <row r="56" spans="1:10" s="16" customFormat="1" ht="20.25" customHeight="1" x14ac:dyDescent="0.25">
      <c r="A56" s="32">
        <v>42</v>
      </c>
      <c r="B56" s="19" t="s">
        <v>87</v>
      </c>
      <c r="C56" s="15" t="s">
        <v>24</v>
      </c>
      <c r="D56" s="31">
        <f>D16</f>
        <v>228.6</v>
      </c>
      <c r="E56" s="23">
        <v>0</v>
      </c>
      <c r="F56" s="23">
        <v>0</v>
      </c>
      <c r="G56" s="23">
        <f t="shared" si="10"/>
        <v>0</v>
      </c>
      <c r="H56" s="23">
        <f t="shared" si="11"/>
        <v>0</v>
      </c>
      <c r="I56" s="13">
        <f t="shared" si="12"/>
        <v>0</v>
      </c>
      <c r="J56" s="14"/>
    </row>
    <row r="57" spans="1:10" s="16" customFormat="1" ht="21" customHeight="1" x14ac:dyDescent="0.25">
      <c r="A57" s="32">
        <v>43</v>
      </c>
      <c r="B57" s="19" t="s">
        <v>34</v>
      </c>
      <c r="C57" s="15" t="s">
        <v>15</v>
      </c>
      <c r="D57" s="31">
        <v>270</v>
      </c>
      <c r="E57" s="23">
        <v>0</v>
      </c>
      <c r="F57" s="23">
        <v>0</v>
      </c>
      <c r="G57" s="23">
        <f t="shared" si="10"/>
        <v>0</v>
      </c>
      <c r="H57" s="23">
        <f t="shared" si="11"/>
        <v>0</v>
      </c>
      <c r="I57" s="13">
        <f t="shared" si="12"/>
        <v>0</v>
      </c>
      <c r="J57" s="14"/>
    </row>
    <row r="58" spans="1:10" s="16" customFormat="1" ht="51" customHeight="1" x14ac:dyDescent="0.25">
      <c r="A58" s="32">
        <v>44</v>
      </c>
      <c r="B58" s="19" t="s">
        <v>83</v>
      </c>
      <c r="C58" s="15" t="s">
        <v>24</v>
      </c>
      <c r="D58" s="31">
        <f>D59*0.1</f>
        <v>10</v>
      </c>
      <c r="E58" s="23">
        <v>0</v>
      </c>
      <c r="F58" s="23">
        <v>0</v>
      </c>
      <c r="G58" s="23">
        <f t="shared" si="10"/>
        <v>0</v>
      </c>
      <c r="H58" s="23">
        <f t="shared" si="11"/>
        <v>0</v>
      </c>
      <c r="I58" s="13">
        <f t="shared" si="12"/>
        <v>0</v>
      </c>
      <c r="J58" s="14"/>
    </row>
    <row r="59" spans="1:10" s="16" customFormat="1" ht="73.5" customHeight="1" x14ac:dyDescent="0.25">
      <c r="A59" s="32">
        <v>45</v>
      </c>
      <c r="B59" s="19" t="s">
        <v>84</v>
      </c>
      <c r="C59" s="15" t="s">
        <v>15</v>
      </c>
      <c r="D59" s="31">
        <v>100</v>
      </c>
      <c r="E59" s="23">
        <v>0</v>
      </c>
      <c r="F59" s="23">
        <v>0</v>
      </c>
      <c r="G59" s="23">
        <f t="shared" si="10"/>
        <v>0</v>
      </c>
      <c r="H59" s="23">
        <f t="shared" si="11"/>
        <v>0</v>
      </c>
      <c r="I59" s="13">
        <f t="shared" si="12"/>
        <v>0</v>
      </c>
      <c r="J59" s="14"/>
    </row>
    <row r="60" spans="1:10" s="16" customFormat="1" ht="37.5" customHeight="1" x14ac:dyDescent="0.25">
      <c r="A60" s="32">
        <v>46</v>
      </c>
      <c r="B60" s="28" t="s">
        <v>97</v>
      </c>
      <c r="C60" s="27" t="s">
        <v>44</v>
      </c>
      <c r="D60" s="30">
        <v>1</v>
      </c>
      <c r="E60" s="23">
        <v>0</v>
      </c>
      <c r="F60" s="23">
        <v>0</v>
      </c>
      <c r="G60" s="23">
        <f t="shared" si="10"/>
        <v>0</v>
      </c>
      <c r="H60" s="23">
        <f t="shared" si="11"/>
        <v>0</v>
      </c>
      <c r="I60" s="13">
        <f t="shared" si="12"/>
        <v>0</v>
      </c>
      <c r="J60" s="14"/>
    </row>
    <row r="61" spans="1:10" s="16" customFormat="1" ht="42.75" customHeight="1" x14ac:dyDescent="0.25">
      <c r="A61" s="32">
        <v>47</v>
      </c>
      <c r="B61" s="28" t="s">
        <v>98</v>
      </c>
      <c r="C61" s="27" t="s">
        <v>44</v>
      </c>
      <c r="D61" s="30">
        <v>3</v>
      </c>
      <c r="E61" s="23">
        <v>0</v>
      </c>
      <c r="F61" s="23">
        <v>0</v>
      </c>
      <c r="G61" s="23">
        <f t="shared" si="10"/>
        <v>0</v>
      </c>
      <c r="H61" s="23">
        <f t="shared" si="11"/>
        <v>0</v>
      </c>
      <c r="I61" s="13">
        <f t="shared" si="12"/>
        <v>0</v>
      </c>
      <c r="J61" s="14"/>
    </row>
    <row r="62" spans="1:10" s="16" customFormat="1" ht="34.5" customHeight="1" x14ac:dyDescent="0.25">
      <c r="A62" s="32">
        <v>48</v>
      </c>
      <c r="B62" s="28" t="s">
        <v>99</v>
      </c>
      <c r="C62" s="27" t="s">
        <v>44</v>
      </c>
      <c r="D62" s="30">
        <v>1</v>
      </c>
      <c r="E62" s="23">
        <v>0</v>
      </c>
      <c r="F62" s="23">
        <v>0</v>
      </c>
      <c r="G62" s="23">
        <f t="shared" si="10"/>
        <v>0</v>
      </c>
      <c r="H62" s="23">
        <f t="shared" si="11"/>
        <v>0</v>
      </c>
      <c r="I62" s="13">
        <f t="shared" si="12"/>
        <v>0</v>
      </c>
      <c r="J62" s="14"/>
    </row>
    <row r="63" spans="1:10" s="16" customFormat="1" ht="39" customHeight="1" x14ac:dyDescent="0.25">
      <c r="A63" s="32">
        <v>49</v>
      </c>
      <c r="B63" s="28" t="s">
        <v>100</v>
      </c>
      <c r="C63" s="15" t="s">
        <v>44</v>
      </c>
      <c r="D63" s="31">
        <v>5</v>
      </c>
      <c r="E63" s="23">
        <v>0</v>
      </c>
      <c r="F63" s="23">
        <v>0</v>
      </c>
      <c r="G63" s="23">
        <f t="shared" si="10"/>
        <v>0</v>
      </c>
      <c r="H63" s="23">
        <f t="shared" si="11"/>
        <v>0</v>
      </c>
      <c r="I63" s="13">
        <f t="shared" si="12"/>
        <v>0</v>
      </c>
      <c r="J63" s="14"/>
    </row>
    <row r="64" spans="1:10" s="16" customFormat="1" ht="42.75" customHeight="1" x14ac:dyDescent="0.25">
      <c r="A64" s="32">
        <v>50</v>
      </c>
      <c r="B64" s="28" t="s">
        <v>59</v>
      </c>
      <c r="C64" s="15" t="s">
        <v>15</v>
      </c>
      <c r="D64" s="31">
        <f>D19</f>
        <v>165.2</v>
      </c>
      <c r="E64" s="23">
        <v>0</v>
      </c>
      <c r="F64" s="23">
        <v>0</v>
      </c>
      <c r="G64" s="23">
        <f t="shared" si="10"/>
        <v>0</v>
      </c>
      <c r="H64" s="23">
        <f t="shared" si="11"/>
        <v>0</v>
      </c>
      <c r="I64" s="13">
        <f t="shared" si="12"/>
        <v>0</v>
      </c>
      <c r="J64" s="14"/>
    </row>
    <row r="65" spans="1:11" s="16" customFormat="1" ht="42.75" customHeight="1" x14ac:dyDescent="0.25">
      <c r="A65" s="32">
        <v>51</v>
      </c>
      <c r="B65" s="28" t="s">
        <v>60</v>
      </c>
      <c r="C65" s="15" t="s">
        <v>16</v>
      </c>
      <c r="D65" s="31">
        <f>D20</f>
        <v>110.18</v>
      </c>
      <c r="E65" s="23">
        <v>0</v>
      </c>
      <c r="F65" s="23">
        <v>0</v>
      </c>
      <c r="G65" s="23">
        <f t="shared" si="10"/>
        <v>0</v>
      </c>
      <c r="H65" s="23">
        <f t="shared" si="11"/>
        <v>0</v>
      </c>
      <c r="I65" s="13">
        <f t="shared" si="12"/>
        <v>0</v>
      </c>
      <c r="J65" s="14"/>
    </row>
    <row r="66" spans="1:11" s="16" customFormat="1" ht="42.75" customHeight="1" x14ac:dyDescent="0.25">
      <c r="A66" s="32">
        <v>52</v>
      </c>
      <c r="B66" s="28" t="s">
        <v>61</v>
      </c>
      <c r="C66" s="15" t="s">
        <v>15</v>
      </c>
      <c r="D66" s="31">
        <f>D21</f>
        <v>25.78</v>
      </c>
      <c r="E66" s="23">
        <v>0</v>
      </c>
      <c r="F66" s="23">
        <v>0</v>
      </c>
      <c r="G66" s="23">
        <f t="shared" si="10"/>
        <v>0</v>
      </c>
      <c r="H66" s="23">
        <f t="shared" si="11"/>
        <v>0</v>
      </c>
      <c r="I66" s="13">
        <f t="shared" si="12"/>
        <v>0</v>
      </c>
      <c r="J66" s="14"/>
    </row>
    <row r="67" spans="1:11" s="16" customFormat="1" ht="24.75" customHeight="1" x14ac:dyDescent="0.25">
      <c r="A67" s="32">
        <v>53</v>
      </c>
      <c r="B67" s="28" t="s">
        <v>104</v>
      </c>
      <c r="C67" s="15" t="s">
        <v>24</v>
      </c>
      <c r="D67" s="31">
        <f>D22</f>
        <v>5.09</v>
      </c>
      <c r="E67" s="23">
        <v>0</v>
      </c>
      <c r="F67" s="23">
        <v>0</v>
      </c>
      <c r="G67" s="23">
        <f t="shared" si="10"/>
        <v>0</v>
      </c>
      <c r="H67" s="23">
        <f t="shared" si="11"/>
        <v>0</v>
      </c>
      <c r="I67" s="13">
        <f t="shared" si="12"/>
        <v>0</v>
      </c>
      <c r="J67" s="14"/>
    </row>
    <row r="68" spans="1:11" s="16" customFormat="1" ht="39" customHeight="1" x14ac:dyDescent="0.25">
      <c r="A68" s="32">
        <v>54</v>
      </c>
      <c r="B68" s="28" t="s">
        <v>62</v>
      </c>
      <c r="C68" s="15" t="s">
        <v>15</v>
      </c>
      <c r="D68" s="31">
        <f>D23</f>
        <v>65.8</v>
      </c>
      <c r="E68" s="23">
        <v>0</v>
      </c>
      <c r="F68" s="23">
        <v>0</v>
      </c>
      <c r="G68" s="23">
        <f t="shared" si="10"/>
        <v>0</v>
      </c>
      <c r="H68" s="23">
        <f t="shared" si="11"/>
        <v>0</v>
      </c>
      <c r="I68" s="13">
        <f t="shared" si="12"/>
        <v>0</v>
      </c>
      <c r="J68" s="14"/>
    </row>
    <row r="69" spans="1:11" s="16" customFormat="1" ht="39" customHeight="1" x14ac:dyDescent="0.25">
      <c r="A69" s="32">
        <v>55</v>
      </c>
      <c r="B69" s="28" t="s">
        <v>90</v>
      </c>
      <c r="C69" s="15" t="s">
        <v>15</v>
      </c>
      <c r="D69" s="31">
        <f>D25</f>
        <v>116.64</v>
      </c>
      <c r="E69" s="23">
        <v>0</v>
      </c>
      <c r="F69" s="23">
        <v>0</v>
      </c>
      <c r="G69" s="23">
        <f t="shared" ref="G69" si="22">D69*E69</f>
        <v>0</v>
      </c>
      <c r="H69" s="23">
        <f t="shared" ref="H69" si="23">D69*F69</f>
        <v>0</v>
      </c>
      <c r="I69" s="13">
        <f t="shared" ref="I69" si="24">G69+H69</f>
        <v>0</v>
      </c>
      <c r="J69" s="14"/>
    </row>
    <row r="70" spans="1:11" s="16" customFormat="1" ht="37.5" customHeight="1" x14ac:dyDescent="0.25">
      <c r="A70" s="32">
        <v>56</v>
      </c>
      <c r="B70" s="28" t="s">
        <v>66</v>
      </c>
      <c r="C70" s="15" t="s">
        <v>24</v>
      </c>
      <c r="D70" s="31">
        <f>D24</f>
        <v>9.69</v>
      </c>
      <c r="E70" s="23">
        <v>0</v>
      </c>
      <c r="F70" s="23">
        <v>0</v>
      </c>
      <c r="G70" s="23">
        <f t="shared" si="10"/>
        <v>0</v>
      </c>
      <c r="H70" s="23">
        <f t="shared" si="11"/>
        <v>0</v>
      </c>
      <c r="I70" s="13">
        <f t="shared" si="12"/>
        <v>0</v>
      </c>
      <c r="J70" s="14"/>
    </row>
    <row r="71" spans="1:11" s="16" customFormat="1" ht="15.75" customHeight="1" x14ac:dyDescent="0.25">
      <c r="A71" s="36" t="s">
        <v>29</v>
      </c>
      <c r="B71" s="36"/>
      <c r="C71" s="36"/>
      <c r="D71" s="36"/>
      <c r="E71" s="36"/>
      <c r="F71" s="36"/>
      <c r="G71" s="24">
        <f>SUM(G39:G70)</f>
        <v>0</v>
      </c>
      <c r="H71" s="24">
        <f>SUM(H39:H70)</f>
        <v>0</v>
      </c>
      <c r="I71" s="24">
        <f>SUM(I39:I70)</f>
        <v>0</v>
      </c>
      <c r="J71" s="14"/>
    </row>
    <row r="72" spans="1:11" x14ac:dyDescent="0.25">
      <c r="A72" s="2"/>
      <c r="B72" s="42" t="s">
        <v>3</v>
      </c>
      <c r="C72" s="43"/>
      <c r="D72" s="43"/>
      <c r="E72" s="43"/>
      <c r="F72" s="43"/>
      <c r="G72" s="43"/>
      <c r="H72" s="44"/>
      <c r="I72" s="9">
        <f>I37+I71</f>
        <v>0</v>
      </c>
      <c r="J72" s="12"/>
    </row>
    <row r="73" spans="1:11" x14ac:dyDescent="0.25">
      <c r="A73" s="2"/>
      <c r="B73" s="42" t="s">
        <v>28</v>
      </c>
      <c r="C73" s="43"/>
      <c r="D73" s="43"/>
      <c r="E73" s="43"/>
      <c r="F73" s="43"/>
      <c r="G73" s="43"/>
      <c r="H73" s="44"/>
      <c r="I73" s="9">
        <v>0</v>
      </c>
      <c r="K73" s="12"/>
    </row>
    <row r="74" spans="1:11" s="16" customFormat="1" ht="27" customHeight="1" x14ac:dyDescent="0.25">
      <c r="A74" s="17"/>
      <c r="B74" s="18"/>
      <c r="C74" s="18"/>
      <c r="D74" s="18"/>
      <c r="E74" s="18"/>
      <c r="F74" s="18"/>
      <c r="G74" s="18"/>
      <c r="H74" s="18"/>
      <c r="I74" s="18"/>
    </row>
    <row r="75" spans="1:11" x14ac:dyDescent="0.25">
      <c r="B75" s="40" t="s">
        <v>4</v>
      </c>
      <c r="C75" s="41"/>
      <c r="D75" s="41"/>
      <c r="E75" s="41"/>
      <c r="F75" s="41"/>
      <c r="G75" s="41"/>
      <c r="H75" s="41"/>
      <c r="I75" s="41"/>
    </row>
    <row r="76" spans="1:11" ht="21" customHeight="1" x14ac:dyDescent="0.25">
      <c r="B76" s="11"/>
      <c r="D76" s="40"/>
      <c r="E76" s="40"/>
      <c r="F76" s="40"/>
      <c r="G76" s="40"/>
      <c r="H76" s="40"/>
      <c r="I76" s="40"/>
    </row>
    <row r="77" spans="1:11" x14ac:dyDescent="0.25">
      <c r="B77" s="6"/>
      <c r="C77" s="6"/>
      <c r="D77" s="6"/>
      <c r="E77" s="34"/>
      <c r="F77" s="34"/>
      <c r="G77" s="34"/>
      <c r="H77" s="6"/>
      <c r="I77" s="6"/>
    </row>
    <row r="78" spans="1:11" ht="29.25" customHeight="1" x14ac:dyDescent="0.25">
      <c r="B78" s="39" t="s">
        <v>26</v>
      </c>
      <c r="C78" s="39"/>
      <c r="D78" s="39"/>
      <c r="E78" s="39"/>
      <c r="F78" s="39"/>
      <c r="G78" s="39"/>
      <c r="H78" s="39"/>
      <c r="I78" s="39"/>
    </row>
  </sheetData>
  <mergeCells count="20">
    <mergeCell ref="D7:D8"/>
    <mergeCell ref="C7:C8"/>
    <mergeCell ref="B7:B8"/>
    <mergeCell ref="A7:A8"/>
    <mergeCell ref="A37:F37"/>
    <mergeCell ref="A1:I1"/>
    <mergeCell ref="A2:I2"/>
    <mergeCell ref="A6:I6"/>
    <mergeCell ref="B78:I78"/>
    <mergeCell ref="B75:I75"/>
    <mergeCell ref="B72:H72"/>
    <mergeCell ref="B73:H73"/>
    <mergeCell ref="B4:I4"/>
    <mergeCell ref="D76:I76"/>
    <mergeCell ref="A9:I9"/>
    <mergeCell ref="A38:I38"/>
    <mergeCell ref="E7:F7"/>
    <mergeCell ref="G7:H7"/>
    <mergeCell ref="I7:I8"/>
    <mergeCell ref="A71:F71"/>
  </mergeCells>
  <phoneticPr fontId="7" type="noConversion"/>
  <pageMargins left="0.70866141732283472" right="0.39370078740157483" top="0.74803149606299213" bottom="0.55118110236220474" header="0.31496062992125984" footer="0.31496062992125984"/>
  <pageSetup paperSize="8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24" sqref="E24"/>
    </sheetView>
  </sheetViews>
  <sheetFormatPr defaultRowHeight="15" x14ac:dyDescent="0.25"/>
  <cols>
    <col min="1" max="1" width="12.42578125" bestFit="1" customWidth="1"/>
    <col min="6" max="6" width="12.42578125" bestFit="1" customWidth="1"/>
  </cols>
  <sheetData>
    <row r="1" spans="1:6" x14ac:dyDescent="0.25">
      <c r="A1" s="7"/>
    </row>
    <row r="2" spans="1:6" x14ac:dyDescent="0.25">
      <c r="A2" s="7"/>
    </row>
    <row r="3" spans="1:6" x14ac:dyDescent="0.25">
      <c r="A3" s="7"/>
    </row>
    <row r="4" spans="1:6" x14ac:dyDescent="0.25">
      <c r="A4" s="7"/>
    </row>
    <row r="6" spans="1:6" x14ac:dyDescent="0.25">
      <c r="A6" s="7"/>
      <c r="F6" s="7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Лист1!Print_Area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2026-09-02T05:18:59Z</dcterms:modified>
</cp:coreProperties>
</file>